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chber\Downloads\"/>
    </mc:Choice>
  </mc:AlternateContent>
  <bookViews>
    <workbookView xWindow="0" yWindow="0" windowWidth="10095" windowHeight="6855"/>
  </bookViews>
  <sheets>
    <sheet name="Sheet1" sheetId="1" r:id="rId1"/>
    <sheet name="Sheet2" sheetId="2" r:id="rId2"/>
    <sheet name="Sheet3" sheetId="3" r:id="rId3"/>
    <sheet name="Sheet4" sheetId="7" r:id="rId4"/>
    <sheet name="Sheet5" sheetId="8" r:id="rId5"/>
    <sheet name="Sheet6" sheetId="9" r:id="rId6"/>
  </sheets>
  <definedNames>
    <definedName name="_xlnm._FilterDatabase" localSheetId="0" hidden="1">Sheet1!$F$1:$F$4115</definedName>
    <definedName name="_xlnm._FilterDatabase" localSheetId="5" hidden="1">Sheet6!$A$1:$E$1</definedName>
  </definedNames>
  <calcPr calcId="152511"/>
  <pivotCaches>
    <pivotCache cacheId="0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9" l="1"/>
  <c r="N4" i="9"/>
  <c r="O5" i="9" l="1"/>
  <c r="O4" i="9"/>
  <c r="M5" i="9"/>
  <c r="L5" i="9"/>
  <c r="M4" i="9"/>
  <c r="L4" i="9"/>
  <c r="K5" i="9"/>
  <c r="I5" i="9"/>
  <c r="J5" i="9"/>
  <c r="I4" i="9"/>
  <c r="K4" i="9"/>
  <c r="J4" i="9"/>
  <c r="D13" i="8" l="1"/>
  <c r="D12" i="8"/>
  <c r="D11" i="8"/>
  <c r="D10" i="8"/>
  <c r="D9" i="8"/>
  <c r="D8" i="8"/>
  <c r="D7" i="8"/>
  <c r="D6" i="8"/>
  <c r="D5" i="8"/>
  <c r="D4" i="8"/>
  <c r="C4" i="8"/>
  <c r="D3" i="8"/>
  <c r="D2" i="8"/>
  <c r="C13" i="8"/>
  <c r="C12" i="8"/>
  <c r="C11" i="8"/>
  <c r="C10" i="8"/>
  <c r="C9" i="8"/>
  <c r="C8" i="8"/>
  <c r="C7" i="8"/>
  <c r="C6" i="8"/>
  <c r="C5" i="8"/>
  <c r="B12" i="8"/>
  <c r="B11" i="8"/>
  <c r="B10" i="8"/>
  <c r="B9" i="8"/>
  <c r="B8" i="8"/>
  <c r="B7" i="8"/>
  <c r="B6" i="8"/>
  <c r="B5" i="8"/>
  <c r="B4" i="8"/>
  <c r="B3" i="8"/>
  <c r="C3" i="8"/>
  <c r="C2" i="8"/>
  <c r="B2" i="8"/>
  <c r="B13" i="8"/>
  <c r="E6" i="8" l="1"/>
  <c r="G6" i="8" s="1"/>
  <c r="E2" i="8"/>
  <c r="H2" i="8" s="1"/>
  <c r="E10" i="8"/>
  <c r="F6" i="8"/>
  <c r="E13" i="8"/>
  <c r="F13" i="8" s="1"/>
  <c r="E9" i="8"/>
  <c r="F9" i="8" s="1"/>
  <c r="E5" i="8"/>
  <c r="F5" i="8" s="1"/>
  <c r="G2" i="8"/>
  <c r="E12" i="8"/>
  <c r="F12" i="8" s="1"/>
  <c r="E8" i="8"/>
  <c r="F8" i="8" s="1"/>
  <c r="E4" i="8"/>
  <c r="F4" i="8" s="1"/>
  <c r="E11" i="8"/>
  <c r="H11" i="8" s="1"/>
  <c r="E7" i="8"/>
  <c r="G7" i="8" s="1"/>
  <c r="E3" i="8"/>
  <c r="F3" i="8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6" i="8" l="1"/>
  <c r="F2" i="8"/>
  <c r="H3" i="8"/>
  <c r="G9" i="8"/>
  <c r="H9" i="8"/>
  <c r="G13" i="8"/>
  <c r="H7" i="8"/>
  <c r="F7" i="8"/>
  <c r="G12" i="8"/>
  <c r="H12" i="8"/>
  <c r="G3" i="8"/>
  <c r="H13" i="8"/>
  <c r="G4" i="8"/>
  <c r="F11" i="8"/>
  <c r="F10" i="8"/>
  <c r="G10" i="8"/>
  <c r="G11" i="8"/>
  <c r="H8" i="8"/>
  <c r="G5" i="8"/>
  <c r="G8" i="8"/>
  <c r="H5" i="8"/>
  <c r="H10" i="8"/>
  <c r="H4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<sst xmlns="http://schemas.openxmlformats.org/spreadsheetml/2006/main" count="28548" uniqueCount="8410">
  <si>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</si>
  <si>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</si>
  <si>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</si>
  <si>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</si>
  <si>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</si>
  <si>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</si>
  <si>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</si>
  <si>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</si>
  <si>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</si>
  <si>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</si>
  <si>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</si>
  <si>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</si>
  <si>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</si>
  <si>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</si>
  <si>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</si>
  <si>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</si>
  <si>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</si>
  <si>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</si>
  <si>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</si>
  <si>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</si>
  <si>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</si>
  <si>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</si>
  <si>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</si>
  <si>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</si>
  <si>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</si>
  <si>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</si>
  <si>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</si>
  <si>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</si>
  <si>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</si>
  <si>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</si>
  <si>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</si>
  <si>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</si>
  <si>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</si>
  <si>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</si>
  <si>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</si>
  <si>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</si>
  <si>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</si>
  <si>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</si>
  <si>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</si>
  <si>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</si>
  <si>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</si>
  <si>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</si>
  <si>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</si>
  <si>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</si>
  <si>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</si>
  <si>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</si>
  <si>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</si>
  <si>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</si>
  <si>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</si>
  <si>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</si>
  <si>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</si>
  <si>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</si>
  <si>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</si>
  <si>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</si>
  <si>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</si>
  <si>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</si>
  <si>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</si>
  <si>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</si>
  <si>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</si>
  <si>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</si>
  <si>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</si>
  <si>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</si>
  <si>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</si>
  <si>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</si>
  <si>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</si>
  <si>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</si>
  <si>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</si>
  <si>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</si>
  <si>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</si>
  <si>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</si>
  <si>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</si>
  <si>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</si>
  <si>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</si>
  <si>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</si>
  <si>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</si>
  <si>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</si>
  <si>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</si>
  <si>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</si>
  <si>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</si>
  <si>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</si>
  <si>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</si>
  <si>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</si>
  <si>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</si>
  <si>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</si>
  <si>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</si>
  <si>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</si>
  <si>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</si>
  <si>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</si>
  <si>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</si>
  <si>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</si>
  <si>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</si>
  <si>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</si>
  <si>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</si>
  <si>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</si>
  <si>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</si>
  <si>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</si>
  <si>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</si>
  <si>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</si>
  <si>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</si>
  <si>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</si>
  <si>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</si>
  <si>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</si>
  <si>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</si>
  <si>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</si>
  <si>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</si>
  <si>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</si>
  <si>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</si>
  <si>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</si>
  <si>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</si>
  <si>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</si>
  <si>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</si>
  <si>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</si>
  <si>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</si>
  <si>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</si>
  <si>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</si>
  <si>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</si>
  <si>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</si>
  <si>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</si>
  <si>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</si>
  <si>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</si>
  <si>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</si>
  <si>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</si>
  <si>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</si>
  <si>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</si>
  <si>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</si>
  <si>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</si>
  <si>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</si>
  <si>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</si>
  <si>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</si>
  <si>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</si>
  <si>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</si>
  <si>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</si>
  <si>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</si>
  <si>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</si>
  <si>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</si>
  <si>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</si>
  <si>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</si>
  <si>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</si>
  <si>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</si>
  <si>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</si>
  <si>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</si>
  <si>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</si>
  <si>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</si>
  <si>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</si>
  <si>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</si>
  <si>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</si>
  <si>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</si>
  <si>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</si>
  <si>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</si>
  <si>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</si>
  <si>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</si>
  <si>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</si>
  <si>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</si>
  <si>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</si>
  <si>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</si>
  <si>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</si>
  <si>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</si>
  <si>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</si>
  <si>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</si>
  <si>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</si>
  <si>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</si>
  <si>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</si>
  <si>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</si>
  <si>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</si>
  <si>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</si>
  <si>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</si>
  <si>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</si>
  <si>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</si>
  <si>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</si>
  <si>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</si>
  <si>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</si>
  <si>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</si>
  <si>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</si>
  <si>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</si>
  <si>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</si>
  <si>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</si>
  <si>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</si>
  <si>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</si>
  <si>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</si>
  <si>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</si>
  <si>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</si>
  <si>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</si>
  <si>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</si>
  <si>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</si>
  <si>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</si>
  <si>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</si>
  <si>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</si>
  <si>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</si>
  <si>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</si>
  <si>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</si>
  <si>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</si>
  <si>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</si>
  <si>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</si>
  <si>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</si>
  <si>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</si>
  <si>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</si>
  <si>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</si>
  <si>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</si>
  <si>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</si>
  <si>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</si>
  <si>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</si>
  <si>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</si>
  <si>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</si>
  <si>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</si>
  <si>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</si>
  <si>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</si>
  <si>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</si>
  <si>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</si>
  <si>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</si>
  <si>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</si>
  <si>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</si>
  <si>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</si>
  <si>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</si>
  <si>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</si>
  <si>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</si>
  <si>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</si>
  <si>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</si>
  <si>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</si>
  <si>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</si>
  <si>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</si>
  <si>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</si>
  <si>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</si>
  <si>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</si>
  <si>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</si>
  <si>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</si>
  <si>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</si>
  <si>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</si>
  <si>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</si>
  <si>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</si>
  <si>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</si>
  <si>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</si>
  <si>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</si>
  <si>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</si>
  <si>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</si>
  <si>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</si>
  <si>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</si>
  <si>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</si>
  <si>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</si>
  <si>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</si>
  <si>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</si>
  <si>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</si>
  <si>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</si>
  <si>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</si>
  <si>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</si>
  <si>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</si>
  <si>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</si>
  <si>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</si>
  <si>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</si>
  <si>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</si>
  <si>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</si>
  <si>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</si>
  <si>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</si>
  <si>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</si>
  <si>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</si>
  <si>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</si>
  <si>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</si>
  <si>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</si>
  <si>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</si>
  <si>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</si>
  <si>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</si>
  <si>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</si>
  <si>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</si>
  <si>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</si>
  <si>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</si>
  <si>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</si>
  <si>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</si>
  <si>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</si>
  <si>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</si>
  <si>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</si>
  <si>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</si>
  <si>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</si>
  <si>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</si>
  <si>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</si>
  <si>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</si>
  <si>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</si>
  <si>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</si>
  <si>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</si>
  <si>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</si>
  <si>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</si>
  <si>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</si>
  <si>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</si>
  <si>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</si>
  <si>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</si>
  <si>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</si>
  <si>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</si>
  <si>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</si>
  <si>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</si>
  <si>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</si>
  <si>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</si>
  <si>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</si>
  <si>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</si>
  <si>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</si>
  <si>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</si>
  <si>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</si>
  <si>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</si>
  <si>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</si>
  <si>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</si>
  <si>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</si>
  <si>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</si>
  <si>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</si>
  <si>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</si>
  <si>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</si>
  <si>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</si>
  <si>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</si>
  <si>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</si>
  <si>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</si>
  <si>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</si>
  <si>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</si>
  <si>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</si>
  <si>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</si>
  <si>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</si>
  <si>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</si>
  <si>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</si>
  <si>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</si>
  <si>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</si>
  <si>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</si>
  <si>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</si>
  <si>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</si>
  <si>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</si>
  <si>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</si>
  <si>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</si>
  <si>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</si>
  <si>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</si>
  <si>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</si>
  <si>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</si>
  <si>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</si>
  <si>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</si>
  <si>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</si>
  <si>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</si>
  <si>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</si>
  <si>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</si>
  <si>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</si>
  <si>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</si>
  <si>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</si>
  <si>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</si>
  <si>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</si>
  <si>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</si>
  <si>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</si>
  <si>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</si>
  <si>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</si>
  <si>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</si>
  <si>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</si>
  <si>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</si>
  <si>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</si>
  <si>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</si>
  <si>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</si>
  <si>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</si>
  <si>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</si>
  <si>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</si>
  <si>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</si>
  <si>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</si>
  <si>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</si>
  <si>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</si>
  <si>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</si>
  <si>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</si>
  <si>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</si>
  <si>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</si>
  <si>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</si>
  <si>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</si>
  <si>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</si>
  <si>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</si>
  <si>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</si>
  <si>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</si>
  <si>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</si>
  <si>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</si>
  <si>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</si>
  <si>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</si>
  <si>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</si>
  <si>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</si>
  <si>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</si>
  <si>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</si>
  <si>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</si>
  <si>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</si>
  <si>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</si>
  <si>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</si>
  <si>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</si>
  <si>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</si>
  <si>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</si>
  <si>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</si>
  <si>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</si>
  <si>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</si>
  <si>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</si>
  <si>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</si>
  <si>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</si>
  <si>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</si>
  <si>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</si>
  <si>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</si>
  <si>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</si>
  <si>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</si>
  <si>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</si>
  <si>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</si>
  <si>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</si>
  <si>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</si>
  <si>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</si>
  <si>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</si>
  <si>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</si>
  <si>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</si>
  <si>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</si>
  <si>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</si>
  <si>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</si>
  <si>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</si>
  <si>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</si>
  <si>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</si>
  <si>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</si>
  <si>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</si>
  <si>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</si>
  <si>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</si>
  <si>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</si>
  <si>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</si>
  <si>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</si>
  <si>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</si>
  <si>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</si>
  <si>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</si>
  <si>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</si>
  <si>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</si>
  <si>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</si>
  <si>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</si>
  <si>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</si>
  <si>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</si>
  <si>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</si>
  <si>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</si>
  <si>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</si>
  <si>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</si>
  <si>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</si>
  <si>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</si>
  <si>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</si>
  <si>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</si>
  <si>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</si>
  <si>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</si>
  <si>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</si>
  <si>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</si>
  <si>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</si>
  <si>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</si>
  <si>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</si>
  <si>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</si>
  <si>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</si>
  <si>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</si>
  <si>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</si>
  <si>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</si>
  <si>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</si>
  <si>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</si>
  <si>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</si>
  <si>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</si>
  <si>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</si>
  <si>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</si>
  <si>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</si>
  <si>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</si>
  <si>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</si>
  <si>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</si>
  <si>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</si>
  <si>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</si>
  <si>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</si>
  <si>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</si>
  <si>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</si>
  <si>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</si>
  <si>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</si>
  <si>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</si>
  <si>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</si>
  <si>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</si>
  <si>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</si>
  <si>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</si>
  <si>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</si>
  <si>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</si>
  <si>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</si>
  <si>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</si>
  <si>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</si>
  <si>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</si>
  <si>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</si>
  <si>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</si>
  <si>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</si>
  <si>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</si>
  <si>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</si>
  <si>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</si>
  <si>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</si>
  <si>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</si>
  <si>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</si>
  <si>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</si>
  <si>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</si>
  <si>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</si>
  <si>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</si>
  <si>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</si>
  <si>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</si>
  <si>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</si>
  <si>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</si>
  <si>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</si>
  <si>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</si>
  <si>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</si>
  <si>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</si>
  <si>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</si>
  <si>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</si>
  <si>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</si>
  <si>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</si>
  <si>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</si>
  <si>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</si>
  <si>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</si>
  <si>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</si>
  <si>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</si>
  <si>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</si>
  <si>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</si>
  <si>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</si>
  <si>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</si>
  <si>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</si>
  <si>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</si>
  <si>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</si>
  <si>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</si>
  <si>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</si>
  <si>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</si>
  <si>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</si>
  <si>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</si>
  <si>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</si>
  <si>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</si>
  <si>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</si>
  <si>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</si>
  <si>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</si>
  <si>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</si>
  <si>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</si>
  <si>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</si>
  <si>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</si>
  <si>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</si>
  <si>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</si>
  <si>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</si>
  <si>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</si>
  <si>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</si>
  <si>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</si>
  <si>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</si>
  <si>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</si>
  <si>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</si>
  <si>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</si>
  <si>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</si>
  <si>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</si>
  <si>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</si>
  <si>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</si>
  <si>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</si>
  <si>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</si>
  <si>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</si>
  <si>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</si>
  <si>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</si>
  <si>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</si>
  <si>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</si>
  <si>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</si>
  <si>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</si>
  <si>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</si>
  <si>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</si>
  <si>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</si>
  <si>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</si>
  <si>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</si>
  <si>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</si>
  <si>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</si>
  <si>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</si>
  <si>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</si>
  <si>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</si>
  <si>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</si>
  <si>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</si>
  <si>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</si>
  <si>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</si>
  <si>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</si>
  <si>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</si>
  <si>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</si>
  <si>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</si>
  <si>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</si>
  <si>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</si>
  <si>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</si>
  <si>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</si>
  <si>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</si>
  <si>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</si>
  <si>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</si>
  <si>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</si>
  <si>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</si>
  <si>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</si>
  <si>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</si>
  <si>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</si>
  <si>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</si>
  <si>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</si>
  <si>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</si>
  <si>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</si>
  <si>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</si>
  <si>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</si>
  <si>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</si>
  <si>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</si>
  <si>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</si>
  <si>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</si>
  <si>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</si>
  <si>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</si>
  <si>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</si>
  <si>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</si>
  <si>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</si>
  <si>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</si>
  <si>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</si>
  <si>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</si>
  <si>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</si>
  <si>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</si>
  <si>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</si>
  <si>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</si>
  <si>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</si>
  <si>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</si>
  <si>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</si>
  <si>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</si>
  <si>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</si>
  <si>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</si>
  <si>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</si>
  <si>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</si>
  <si>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</si>
  <si>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</si>
  <si>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</si>
  <si>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</si>
  <si>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</si>
  <si>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</si>
  <si>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</si>
  <si>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</si>
  <si>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</si>
  <si>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</si>
  <si>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</si>
  <si>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</si>
  <si>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</si>
  <si>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</si>
  <si>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</si>
  <si>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</si>
  <si>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</si>
  <si>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</si>
  <si>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</si>
  <si>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</si>
  <si>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</si>
  <si>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</si>
  <si>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</si>
  <si>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</si>
  <si>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</si>
  <si>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</si>
  <si>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</si>
  <si>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</si>
  <si>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</si>
  <si>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</si>
  <si>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</si>
  <si>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</si>
  <si>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</si>
  <si>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</si>
  <si>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</si>
  <si>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</si>
  <si>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</si>
  <si>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</si>
  <si>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</si>
  <si>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</si>
  <si>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</si>
  <si>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</si>
  <si>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</si>
  <si>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</si>
  <si>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</si>
  <si>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</si>
  <si>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</si>
  <si>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</si>
  <si>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</si>
  <si>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</si>
  <si>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</si>
  <si>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</si>
  <si>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</si>
  <si>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</si>
  <si>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</si>
  <si>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</si>
  <si>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</si>
  <si>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</si>
  <si>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</si>
  <si>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</si>
  <si>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</si>
  <si>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</si>
  <si>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</si>
  <si>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</si>
  <si>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</si>
  <si>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</si>
  <si>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</si>
  <si>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</si>
  <si>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</si>
  <si>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</si>
  <si>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</si>
  <si>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</si>
  <si>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</si>
  <si>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</si>
  <si>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</si>
  <si>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</si>
  <si>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</si>
  <si>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</si>
  <si>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</si>
  <si>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</si>
  <si>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</si>
  <si>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</si>
  <si>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</si>
  <si>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</si>
  <si>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</si>
  <si>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</si>
  <si>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</si>
  <si>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</si>
  <si>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</si>
  <si>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</si>
  <si>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</si>
  <si>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</si>
  <si>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</si>
  <si>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</si>
  <si>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</si>
  <si>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</si>
  <si>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</si>
  <si>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</si>
  <si>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</si>
  <si>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</si>
  <si>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</si>
  <si>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</si>
  <si>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</si>
  <si>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</si>
  <si>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</si>
  <si>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</si>
  <si>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</si>
  <si>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</si>
  <si>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</si>
  <si>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</si>
  <si>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</si>
  <si>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</si>
  <si>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</si>
  <si>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</si>
  <si>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</si>
  <si>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</si>
  <si>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</si>
  <si>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</si>
  <si>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</si>
  <si>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</si>
  <si>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</si>
  <si>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</si>
  <si>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</si>
  <si>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</si>
  <si>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</si>
  <si>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</si>
  <si>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</si>
  <si>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</si>
  <si>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</si>
  <si>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</si>
  <si>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</si>
  <si>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</si>
  <si>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</si>
  <si>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</si>
  <si>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</si>
  <si>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</si>
  <si>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</si>
  <si>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</si>
  <si>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</si>
  <si>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</si>
  <si>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</si>
  <si>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</si>
  <si>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</si>
  <si>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</si>
  <si>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</si>
  <si>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</si>
  <si>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</si>
  <si>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</si>
  <si>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</si>
  <si>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</si>
  <si>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</si>
  <si>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</si>
  <si>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</si>
  <si>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</si>
  <si>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</si>
  <si>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</si>
  <si>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</si>
  <si>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</si>
  <si>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</si>
  <si>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</si>
  <si>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</si>
  <si>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</si>
  <si>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</si>
  <si>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</si>
  <si>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</si>
  <si>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</si>
  <si>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</si>
  <si>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</si>
  <si>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</si>
  <si>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</si>
  <si>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</si>
  <si>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</si>
  <si>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</si>
  <si>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</si>
  <si>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</si>
  <si>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</si>
  <si>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</si>
  <si>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</si>
  <si>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</si>
  <si>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</si>
  <si>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</si>
  <si>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</si>
  <si>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</si>
  <si>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</si>
  <si>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</si>
  <si>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</si>
  <si>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</si>
  <si>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</si>
  <si>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</si>
  <si>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</si>
  <si>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</si>
  <si>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</si>
  <si>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</si>
  <si>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</si>
  <si>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</si>
  <si>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</si>
  <si>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</si>
  <si>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</si>
  <si>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</si>
  <si>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</si>
  <si>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</si>
  <si>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</si>
  <si>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</si>
  <si>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</si>
  <si>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</si>
  <si>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</si>
  <si>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</si>
  <si>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</si>
  <si>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</si>
  <si>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</si>
  <si>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</si>
  <si>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</si>
  <si>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</si>
  <si>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</si>
  <si>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</si>
  <si>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</si>
  <si>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</si>
  <si>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</si>
  <si>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</si>
  <si>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</si>
  <si>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</si>
  <si>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</si>
  <si>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</si>
  <si>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</si>
  <si>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</si>
  <si>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</si>
  <si>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</si>
  <si>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</si>
  <si>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</si>
  <si>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</si>
  <si>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</si>
  <si>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</si>
  <si>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</si>
  <si>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</si>
  <si>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</si>
  <si>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</si>
  <si>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</si>
  <si>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</si>
  <si>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</si>
  <si>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</si>
  <si>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</si>
  <si>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</si>
  <si>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</si>
  <si>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</si>
  <si>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</si>
  <si>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</si>
  <si>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</si>
  <si>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</si>
  <si>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</si>
  <si>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</si>
  <si>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</si>
  <si>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</si>
  <si>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</si>
  <si>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</si>
  <si>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</si>
  <si>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</si>
  <si>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</si>
  <si>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</si>
  <si>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</si>
  <si>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</si>
  <si>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</si>
  <si>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</si>
  <si>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</si>
  <si>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</si>
  <si>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</si>
  <si>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</si>
  <si>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</si>
  <si>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</si>
  <si>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</si>
  <si>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</si>
  <si>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</si>
  <si>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</si>
  <si>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</si>
  <si>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</si>
  <si>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</si>
  <si>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</si>
  <si>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</si>
  <si>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</si>
  <si>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</si>
  <si>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</si>
  <si>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</si>
  <si>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</si>
  <si>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</si>
  <si>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</si>
  <si>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</si>
  <si>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</si>
  <si>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</si>
  <si>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</si>
  <si>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</si>
  <si>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</si>
  <si>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</si>
  <si>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</si>
  <si>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</si>
  <si>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</si>
  <si>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</si>
  <si>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</si>
  <si>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</si>
  <si>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</si>
  <si>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</si>
  <si>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</si>
  <si>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</si>
  <si>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</si>
  <si>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</si>
  <si>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</si>
  <si>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</si>
  <si>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</si>
  <si>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</si>
  <si>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</si>
  <si>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</si>
  <si>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</si>
  <si>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</si>
  <si>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</si>
  <si>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</si>
  <si>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</si>
  <si>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</si>
  <si>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</si>
  <si>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</si>
  <si>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</si>
  <si>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</si>
  <si>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</si>
  <si>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</si>
  <si>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</si>
  <si>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</si>
  <si>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</si>
  <si>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</si>
  <si>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</si>
  <si>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</si>
  <si>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</si>
  <si>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</si>
  <si>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</si>
  <si>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</si>
  <si>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</si>
  <si>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</si>
  <si>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</si>
  <si>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</si>
  <si>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</si>
  <si>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</si>
  <si>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</si>
  <si>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</si>
  <si>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</si>
  <si>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</si>
  <si>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</si>
  <si>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</si>
  <si>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</si>
  <si>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</si>
  <si>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</si>
  <si>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</si>
  <si>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</si>
  <si>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</si>
  <si>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</si>
  <si>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</si>
  <si>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</si>
  <si>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</si>
  <si>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</si>
  <si>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</si>
  <si>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</si>
  <si>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</si>
  <si>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</si>
  <si>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</si>
  <si>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</si>
  <si>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</si>
  <si>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</si>
  <si>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</si>
  <si>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</si>
  <si>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</si>
  <si>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</si>
  <si>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</si>
  <si>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</si>
  <si>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</si>
  <si>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</si>
  <si>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</si>
  <si>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</si>
  <si>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</si>
  <si>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</si>
  <si>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</si>
  <si>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</si>
  <si>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</si>
  <si>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</si>
  <si>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</si>
  <si>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</si>
  <si>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</si>
  <si>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</si>
  <si>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</si>
  <si>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</si>
  <si>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</si>
  <si>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</si>
  <si>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</si>
  <si>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</si>
  <si>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</si>
  <si>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</si>
  <si>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</si>
  <si>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</si>
  <si>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</si>
  <si>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</si>
  <si>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</si>
  <si>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</si>
  <si>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</si>
  <si>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</si>
  <si>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</si>
  <si>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</si>
  <si>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</si>
  <si>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</si>
  <si>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</si>
  <si>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</si>
  <si>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</si>
  <si>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</si>
  <si>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</si>
  <si>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</si>
  <si>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</si>
  <si>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</si>
  <si>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</si>
  <si>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</si>
  <si>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</si>
  <si>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</si>
  <si>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</si>
  <si>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</si>
  <si>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</si>
  <si>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</si>
  <si>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</si>
  <si>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</si>
  <si>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</si>
  <si>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</si>
  <si>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</si>
  <si>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</si>
  <si>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</si>
  <si>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</si>
  <si>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</si>
  <si>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</si>
  <si>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</si>
  <si>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</si>
  <si>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</si>
  <si>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</si>
  <si>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</si>
  <si>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</si>
  <si>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</si>
  <si>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</si>
  <si>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</si>
  <si>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</si>
  <si>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</si>
  <si>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</si>
  <si>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</si>
  <si>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</si>
  <si>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</si>
  <si>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</si>
  <si>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</si>
  <si>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</si>
  <si>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</si>
  <si>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</si>
  <si>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</si>
  <si>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</si>
  <si>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</si>
  <si>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</si>
  <si>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</si>
  <si>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</si>
  <si>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</si>
  <si>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</si>
  <si>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</si>
  <si>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</si>
  <si>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</si>
  <si>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</si>
  <si>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</si>
  <si>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</si>
  <si>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</si>
  <si>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</si>
  <si>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</si>
  <si>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</si>
  <si>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</si>
  <si>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</si>
  <si>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</si>
  <si>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</si>
  <si>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</si>
  <si>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</si>
  <si>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</si>
  <si>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</si>
  <si>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</si>
  <si>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</si>
  <si>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</si>
  <si>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</si>
  <si>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</si>
  <si>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</si>
  <si>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</si>
  <si>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</si>
  <si>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</si>
  <si>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</si>
  <si>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</si>
  <si>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</si>
  <si>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</si>
  <si>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</si>
  <si>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</si>
  <si>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</si>
  <si>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</si>
  <si>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</si>
  <si>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</si>
  <si>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</si>
  <si>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</si>
  <si>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</si>
  <si>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</si>
  <si>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</si>
  <si>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</si>
  <si>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</si>
  <si>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</si>
  <si>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</si>
  <si>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</si>
  <si>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</si>
  <si>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</si>
  <si>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</si>
  <si>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</si>
  <si>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</si>
  <si>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</si>
  <si>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</si>
  <si>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</si>
  <si>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</si>
  <si>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</si>
  <si>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</si>
  <si>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</si>
  <si>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</si>
  <si>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</si>
  <si>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</si>
  <si>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</si>
  <si>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</si>
  <si>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</si>
  <si>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</si>
  <si>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</si>
  <si>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</si>
  <si>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</si>
  <si>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</si>
  <si>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</si>
  <si>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</si>
  <si>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</si>
  <si>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</si>
  <si>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</si>
  <si>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</si>
  <si>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</si>
  <si>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</si>
  <si>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</si>
  <si>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</si>
  <si>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</si>
  <si>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</si>
  <si>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</si>
  <si>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</si>
  <si>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</si>
  <si>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</si>
  <si>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</si>
  <si>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</si>
  <si>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</si>
  <si>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</si>
  <si>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</si>
  <si>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</si>
  <si>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</si>
  <si>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</si>
  <si>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</si>
  <si>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</si>
  <si>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</si>
  <si>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</si>
  <si>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</si>
  <si>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</si>
  <si>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</si>
  <si>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</si>
  <si>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</si>
  <si>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</si>
  <si>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</si>
  <si>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</si>
  <si>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</si>
  <si>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</si>
  <si>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</si>
  <si>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</si>
  <si>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</si>
  <si>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</si>
  <si>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</si>
  <si>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</si>
  <si>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</si>
  <si>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</si>
  <si>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</si>
  <si>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</si>
  <si>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</si>
  <si>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</si>
  <si>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</si>
  <si>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</si>
  <si>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</si>
  <si>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</si>
  <si>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</si>
  <si>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</si>
  <si>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</si>
  <si>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</si>
  <si>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</si>
  <si>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</si>
  <si>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</si>
  <si>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</si>
  <si>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</si>
  <si>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</si>
  <si>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</si>
  <si>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</si>
  <si>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</si>
  <si>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</si>
  <si>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</si>
  <si>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</si>
  <si>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</si>
  <si>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</si>
  <si>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</si>
  <si>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</si>
  <si>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</si>
  <si>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</si>
  <si>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</si>
  <si>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</si>
  <si>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</si>
  <si>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</si>
  <si>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</si>
  <si>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</si>
  <si>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</si>
  <si>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</si>
  <si>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</si>
  <si>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</si>
  <si>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</si>
  <si>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</si>
  <si>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</si>
  <si>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</si>
  <si>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</si>
  <si>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</si>
  <si>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</si>
  <si>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</si>
  <si>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</si>
  <si>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</si>
  <si>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</si>
  <si>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</si>
  <si>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</si>
  <si>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</si>
  <si>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</si>
  <si>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</si>
  <si>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</si>
  <si>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</si>
  <si>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</si>
  <si>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</si>
  <si>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</si>
  <si>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</si>
  <si>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</si>
  <si>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</si>
  <si>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</si>
  <si>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</si>
  <si>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</si>
  <si>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</si>
  <si>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</si>
  <si>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</si>
  <si>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</si>
  <si>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</si>
  <si>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</si>
  <si>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</si>
  <si>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</si>
  <si>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</si>
  <si>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</si>
  <si>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</si>
  <si>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</si>
  <si>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</si>
  <si>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</si>
  <si>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</si>
  <si>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</si>
  <si>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</si>
  <si>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</si>
  <si>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</si>
  <si>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</si>
  <si>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</si>
  <si>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</si>
  <si>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</si>
  <si>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</si>
  <si>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</si>
  <si>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</si>
  <si>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</si>
  <si>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</si>
  <si>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</si>
  <si>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</si>
  <si>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</si>
  <si>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</si>
  <si>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</si>
  <si>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</si>
  <si>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</si>
  <si>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</si>
  <si>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</si>
  <si>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</si>
  <si>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</si>
  <si>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</si>
  <si>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</si>
  <si>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</si>
  <si>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</si>
  <si>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</si>
  <si>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</si>
  <si>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</si>
  <si>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</si>
  <si>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</si>
  <si>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</si>
  <si>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</si>
  <si>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</si>
  <si>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</si>
  <si>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</si>
  <si>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</si>
  <si>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</si>
  <si>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</si>
  <si>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</si>
  <si>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</si>
  <si>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</si>
  <si>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</si>
  <si>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</si>
  <si>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</si>
  <si>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</si>
  <si>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</si>
  <si>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</si>
  <si>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</si>
  <si>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</si>
  <si>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</si>
  <si>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</si>
  <si>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</si>
  <si>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</si>
  <si>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</si>
  <si>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</si>
  <si>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</si>
  <si>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</si>
  <si>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</si>
  <si>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</si>
  <si>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</si>
  <si>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</si>
  <si>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</si>
  <si>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</si>
  <si>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</si>
  <si>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</si>
  <si>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</si>
  <si>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</si>
  <si>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</si>
  <si>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</si>
  <si>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</si>
  <si>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</si>
  <si>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</si>
  <si>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</si>
  <si>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</si>
  <si>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</si>
  <si>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</si>
  <si>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</si>
  <si>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</si>
  <si>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</si>
  <si>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</si>
  <si>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</si>
  <si>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</si>
  <si>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</si>
  <si>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</si>
  <si>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</si>
  <si>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</si>
  <si>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</si>
  <si>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</si>
  <si>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</si>
  <si>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</si>
  <si>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</si>
  <si>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</si>
  <si>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</si>
  <si>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</si>
  <si>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</si>
  <si>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</si>
  <si>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</si>
  <si>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</si>
  <si>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</si>
  <si>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</si>
  <si>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</si>
  <si>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</si>
  <si>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</si>
  <si>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</si>
  <si>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</si>
  <si>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</si>
  <si>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</si>
  <si>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</si>
  <si>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</si>
  <si>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</si>
  <si>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</si>
  <si>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</si>
  <si>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</si>
  <si>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</si>
  <si>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</si>
  <si>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</si>
  <si>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</si>
  <si>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</si>
  <si>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</si>
  <si>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</si>
  <si>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</si>
  <si>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</si>
  <si>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</si>
  <si>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</si>
  <si>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</si>
  <si>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</si>
  <si>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</si>
  <si>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</si>
  <si>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</si>
  <si>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</si>
  <si>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</si>
  <si>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</si>
  <si>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</si>
  <si>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</si>
  <si>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</si>
  <si>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</si>
  <si>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</si>
  <si>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</si>
  <si>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</si>
  <si>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</si>
  <si>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</si>
  <si>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</si>
  <si>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</si>
  <si>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</si>
  <si>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</si>
  <si>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</si>
  <si>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</si>
  <si>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</si>
  <si>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</si>
  <si>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</si>
  <si>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</si>
  <si>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</si>
  <si>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</si>
  <si>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</si>
  <si>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</si>
  <si>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</si>
  <si>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</si>
  <si>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</si>
  <si>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</si>
  <si>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</si>
  <si>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</si>
  <si>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</si>
  <si>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</si>
  <si>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</si>
  <si>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</si>
  <si>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</si>
  <si>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</si>
  <si>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</si>
  <si>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</si>
  <si>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</si>
  <si>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</si>
  <si>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</si>
  <si>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</si>
  <si>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</si>
  <si>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</si>
  <si>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</si>
  <si>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</si>
  <si>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</si>
  <si>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</si>
  <si>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</si>
  <si>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</si>
  <si>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</si>
  <si>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</si>
  <si>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</si>
  <si>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</si>
  <si>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</si>
  <si>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</si>
  <si>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</si>
  <si>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</si>
  <si>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</si>
  <si>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</si>
  <si>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</si>
  <si>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</si>
  <si>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</si>
  <si>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</si>
  <si>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</si>
  <si>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</si>
  <si>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</si>
  <si>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</si>
  <si>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</si>
  <si>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</si>
  <si>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</si>
  <si>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</si>
  <si>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</si>
  <si>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</si>
  <si>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</si>
  <si>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</si>
  <si>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</si>
  <si>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</si>
  <si>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</si>
  <si>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</si>
  <si>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</si>
  <si>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</si>
  <si>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</si>
  <si>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</si>
  <si>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</si>
  <si>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</si>
  <si>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</si>
  <si>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</si>
  <si>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</si>
  <si>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</si>
  <si>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</si>
  <si>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</si>
  <si>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</si>
  <si>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</si>
  <si>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</si>
  <si>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</si>
  <si>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</si>
  <si>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</si>
  <si>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</si>
  <si>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</si>
  <si>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</si>
  <si>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</si>
  <si>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</si>
  <si>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</si>
  <si>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</si>
  <si>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</si>
  <si>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</si>
  <si>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</si>
  <si>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</si>
  <si>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</si>
  <si>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</si>
  <si>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</si>
  <si>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</si>
  <si>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</si>
  <si>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</si>
  <si>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</si>
  <si>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</si>
  <si>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</si>
  <si>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</si>
  <si>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</si>
  <si>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</si>
  <si>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</si>
  <si>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</si>
  <si>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</si>
  <si>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</si>
  <si>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</si>
  <si>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</si>
  <si>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</si>
  <si>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</si>
  <si>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</si>
  <si>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</si>
  <si>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</si>
  <si>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</si>
  <si>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</si>
  <si>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</si>
  <si>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</si>
  <si>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</si>
  <si>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</si>
  <si>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</si>
  <si>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</si>
  <si>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</si>
  <si>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</si>
  <si>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</si>
  <si>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</si>
  <si>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</si>
  <si>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</si>
  <si>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</si>
  <si>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</si>
  <si>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</si>
  <si>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</si>
  <si>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</si>
  <si>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</si>
  <si>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</si>
  <si>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</si>
  <si>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</si>
  <si>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</si>
  <si>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</si>
  <si>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</si>
  <si>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</si>
  <si>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</si>
  <si>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</si>
  <si>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</si>
  <si>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</si>
  <si>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</si>
  <si>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</si>
  <si>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</si>
  <si>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</si>
  <si>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</si>
  <si>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</si>
  <si>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</si>
  <si>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</si>
  <si>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</si>
  <si>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</si>
  <si>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</si>
  <si>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</si>
  <si>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</si>
  <si>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</si>
  <si>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</si>
  <si>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</si>
  <si>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</si>
  <si>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</si>
  <si>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</si>
  <si>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</si>
  <si>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</si>
  <si>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</si>
  <si>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</si>
  <si>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</si>
  <si>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</si>
  <si>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</si>
  <si>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</si>
  <si>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</si>
  <si>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</si>
  <si>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</si>
  <si>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</si>
  <si>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</si>
  <si>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</si>
  <si>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</si>
  <si>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</si>
  <si>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</si>
  <si>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</si>
  <si>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</si>
  <si>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</si>
  <si>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</si>
  <si>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</si>
  <si>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</si>
  <si>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</si>
  <si>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</si>
  <si>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</si>
  <si>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</si>
  <si>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</si>
  <si>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</si>
  <si>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</si>
  <si>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</si>
  <si>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</si>
  <si>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</si>
  <si>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</si>
  <si>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</si>
  <si>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</si>
  <si>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</si>
  <si>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</si>
  <si>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</si>
  <si>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</si>
  <si>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</si>
  <si>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</si>
  <si>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</si>
  <si>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</si>
  <si>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</si>
  <si>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</si>
  <si>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</si>
  <si>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</si>
  <si>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</si>
  <si>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</si>
  <si>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</si>
  <si>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</si>
  <si>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</si>
  <si>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</si>
  <si>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</si>
  <si>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</si>
  <si>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</si>
  <si>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</si>
  <si>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</si>
  <si>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</si>
  <si>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</si>
  <si>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</si>
  <si>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</si>
  <si>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</si>
  <si>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</si>
  <si>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</si>
  <si>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</si>
  <si>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</si>
  <si>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</si>
  <si>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</si>
  <si>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</si>
  <si>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</si>
  <si>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</si>
  <si>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</si>
  <si>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</si>
  <si>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</si>
  <si>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</si>
  <si>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</si>
  <si>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</si>
  <si>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</si>
  <si>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</si>
  <si>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</si>
  <si>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</si>
  <si>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</si>
  <si>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</si>
  <si>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</si>
  <si>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</si>
  <si>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</si>
  <si>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</si>
  <si>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</si>
  <si>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</si>
  <si>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</si>
  <si>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</si>
  <si>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</si>
  <si>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</si>
  <si>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</si>
  <si>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</si>
  <si>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</si>
  <si>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</si>
  <si>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</si>
  <si>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</si>
  <si>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</si>
  <si>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</si>
  <si>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</si>
  <si>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</si>
  <si>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</si>
  <si>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</si>
  <si>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</si>
  <si>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</si>
  <si>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</si>
  <si>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</si>
  <si>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</si>
  <si>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</si>
  <si>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</si>
  <si>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</si>
  <si>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</si>
  <si>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</si>
  <si>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</si>
  <si>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</si>
  <si>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</si>
  <si>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</si>
  <si>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</si>
  <si>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</si>
  <si>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</si>
  <si>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</si>
  <si>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</si>
  <si>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</si>
  <si>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</si>
  <si>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</si>
  <si>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</si>
  <si>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</si>
  <si>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</si>
  <si>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</si>
  <si>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</si>
  <si>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</si>
  <si>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</si>
  <si>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</si>
  <si>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</si>
  <si>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</si>
  <si>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</si>
  <si>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</si>
  <si>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</si>
  <si>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</si>
  <si>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</si>
  <si>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</si>
  <si>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</si>
  <si>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</si>
  <si>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</si>
  <si>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</si>
  <si>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</si>
  <si>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</si>
  <si>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</si>
  <si>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</si>
  <si>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</si>
  <si>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</si>
  <si>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</si>
  <si>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</si>
  <si>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</si>
  <si>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</si>
  <si>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</si>
  <si>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</si>
  <si>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</si>
  <si>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</si>
  <si>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</si>
  <si>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</si>
  <si>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</si>
  <si>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</si>
  <si>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</si>
  <si>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</si>
  <si>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</si>
  <si>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</si>
  <si>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</si>
  <si>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</si>
  <si>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</si>
  <si>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</si>
  <si>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</si>
  <si>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</si>
  <si>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</si>
  <si>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</si>
  <si>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</si>
  <si>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</si>
  <si>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</si>
  <si>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</si>
  <si>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</si>
  <si>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</si>
  <si>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</si>
  <si>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</si>
  <si>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</si>
  <si>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</si>
  <si>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</si>
  <si>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</si>
  <si>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</si>
  <si>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</si>
  <si>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</si>
  <si>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</si>
  <si>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</si>
  <si>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</si>
  <si>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</si>
  <si>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</si>
  <si>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</si>
  <si>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</si>
  <si>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</si>
  <si>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</si>
  <si>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</si>
  <si>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</si>
  <si>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</si>
  <si>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</si>
  <si>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</si>
  <si>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</si>
  <si>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</si>
  <si>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</si>
  <si>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</si>
  <si>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</si>
  <si>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</si>
  <si>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</si>
  <si>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</si>
  <si>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</si>
  <si>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</si>
  <si>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</si>
  <si>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</si>
  <si>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</si>
  <si>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</si>
  <si>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</si>
  <si>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</si>
  <si>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</si>
  <si>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</si>
  <si>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</si>
  <si>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</si>
  <si>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</si>
  <si>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</si>
  <si>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</si>
  <si>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</si>
  <si>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</si>
  <si>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</si>
  <si>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</si>
  <si>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</si>
  <si>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</si>
  <si>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</si>
  <si>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</si>
  <si>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</si>
  <si>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</si>
  <si>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</si>
  <si>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</si>
  <si>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</si>
  <si>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</si>
  <si>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</si>
  <si>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</si>
  <si>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</si>
  <si>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</si>
  <si>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</si>
  <si>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</si>
  <si>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</si>
  <si>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</si>
  <si>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</si>
  <si>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</si>
  <si>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</si>
  <si>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</si>
  <si>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</si>
  <si>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</si>
  <si>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</si>
  <si>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</si>
  <si>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</si>
  <si>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</si>
  <si>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</si>
  <si>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</si>
  <si>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</si>
  <si>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</si>
  <si>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</si>
  <si>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</si>
  <si>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</si>
  <si>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</si>
  <si>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</si>
  <si>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</si>
  <si>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</si>
  <si>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</si>
  <si>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</si>
  <si>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</si>
  <si>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</si>
  <si>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</si>
  <si>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</si>
  <si>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</si>
  <si>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</si>
  <si>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</si>
  <si>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</si>
  <si>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</si>
  <si>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</si>
  <si>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</si>
  <si>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</si>
  <si>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</si>
  <si>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</si>
  <si>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</si>
  <si>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</si>
  <si>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</si>
  <si>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</si>
  <si>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</si>
  <si>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</si>
  <si>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</si>
  <si>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</si>
  <si>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</si>
  <si>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</si>
  <si>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</si>
  <si>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</si>
  <si>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</si>
  <si>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</si>
  <si>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</si>
  <si>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</si>
  <si>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</si>
  <si>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</si>
  <si>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</si>
  <si>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</si>
  <si>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</si>
  <si>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</si>
  <si>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</si>
  <si>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</si>
  <si>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</si>
  <si>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</si>
  <si>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</si>
  <si>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</si>
  <si>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</si>
  <si>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</si>
  <si>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</si>
  <si>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</si>
  <si>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</si>
  <si>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</si>
  <si>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</si>
  <si>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</si>
  <si>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</si>
  <si>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</si>
  <si>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</si>
  <si>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</si>
  <si>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</si>
  <si>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</si>
  <si>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</si>
  <si>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</si>
  <si>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</si>
  <si>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</si>
  <si>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</si>
  <si>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</si>
  <si>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</si>
  <si>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</si>
  <si>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</si>
  <si>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</si>
  <si>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</si>
  <si>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</si>
  <si>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</si>
  <si>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</si>
  <si>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</si>
  <si>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</si>
  <si>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</si>
  <si>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</si>
  <si>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</si>
  <si>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</si>
  <si>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</si>
  <si>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</si>
  <si>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</si>
  <si>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</si>
  <si>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</si>
  <si>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</si>
  <si>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</si>
  <si>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</si>
  <si>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</si>
  <si>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</si>
  <si>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</si>
  <si>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</si>
  <si>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</si>
  <si>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</si>
  <si>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</si>
  <si>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</si>
  <si>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</si>
  <si>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</si>
  <si>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</si>
  <si>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</si>
  <si>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</si>
  <si>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</si>
  <si>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</si>
  <si>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</si>
  <si>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</si>
  <si>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</si>
  <si>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</si>
  <si>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</si>
  <si>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</si>
  <si>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</si>
  <si>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</si>
  <si>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</si>
  <si>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</si>
  <si>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</si>
  <si>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</si>
  <si>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</si>
  <si>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</si>
  <si>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</si>
  <si>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</si>
  <si>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</si>
  <si>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</si>
  <si>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</si>
  <si>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</si>
  <si>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</si>
  <si>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</si>
  <si>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</si>
  <si>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</si>
  <si>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</si>
  <si>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</si>
  <si>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</si>
  <si>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</si>
  <si>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</si>
  <si>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</si>
  <si>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</si>
  <si>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</si>
  <si>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</si>
  <si>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</si>
  <si>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</si>
  <si>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</si>
  <si>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</si>
  <si>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</si>
  <si>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</si>
  <si>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</si>
  <si>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</si>
  <si>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</si>
  <si>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</si>
  <si>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</si>
  <si>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</si>
  <si>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</si>
  <si>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</si>
  <si>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</si>
  <si>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</si>
  <si>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</si>
  <si>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</si>
  <si>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</si>
  <si>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</si>
  <si>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</si>
  <si>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</si>
  <si>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</si>
  <si>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</si>
  <si>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</si>
  <si>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</si>
  <si>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</si>
  <si>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</si>
  <si>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</si>
  <si>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</si>
  <si>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</si>
  <si>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</si>
  <si>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</si>
  <si>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</si>
  <si>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</si>
  <si>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</si>
  <si>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</si>
  <si>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</si>
  <si>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</si>
  <si>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</si>
  <si>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</si>
  <si>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</si>
  <si>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</si>
  <si>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</si>
  <si>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</si>
  <si>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</si>
  <si>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</si>
  <si>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</si>
  <si>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</si>
  <si>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</si>
  <si>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</si>
  <si>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</si>
  <si>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</si>
  <si>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</si>
  <si>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</si>
  <si>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</si>
  <si>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</si>
  <si>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</si>
  <si>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</si>
  <si>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</si>
  <si>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</si>
  <si>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</si>
  <si>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</si>
  <si>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</si>
  <si>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</si>
  <si>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</si>
  <si>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</si>
  <si>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</si>
  <si>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</si>
  <si>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</si>
  <si>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</si>
  <si>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</si>
  <si>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</si>
  <si>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</si>
  <si>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</si>
  <si>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</si>
  <si>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</si>
  <si>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</si>
  <si>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</si>
  <si>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</si>
  <si>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</si>
  <si>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</si>
  <si>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</si>
  <si>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</si>
  <si>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</si>
  <si>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</si>
  <si>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</si>
  <si>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</si>
  <si>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</si>
  <si>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</si>
  <si>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</si>
  <si>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</si>
  <si>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</si>
  <si>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</si>
  <si>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</si>
  <si>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</si>
  <si>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</si>
  <si>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</si>
  <si>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</si>
  <si>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</si>
  <si>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</si>
  <si>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</si>
  <si>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</si>
  <si>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</si>
  <si>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</si>
  <si>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</si>
  <si>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</si>
  <si>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</si>
  <si>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</si>
  <si>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</si>
  <si>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</si>
  <si>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</si>
  <si>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</si>
  <si>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</si>
  <si>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</si>
  <si>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</si>
  <si>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</si>
  <si>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</si>
  <si>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</si>
  <si>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</si>
  <si>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</si>
  <si>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</si>
  <si>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</si>
  <si>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</si>
  <si>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</si>
  <si>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</si>
  <si>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</si>
  <si>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</si>
  <si>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</si>
  <si>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</si>
  <si>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</si>
  <si>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</si>
  <si>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</si>
  <si>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</si>
  <si>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</si>
  <si>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</si>
  <si>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</si>
  <si>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</si>
  <si>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</si>
  <si>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</si>
  <si>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</si>
  <si>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</si>
  <si>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</si>
  <si>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</si>
  <si>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</si>
  <si>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</si>
  <si>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</si>
  <si>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</si>
  <si>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</si>
  <si>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</si>
  <si>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</si>
  <si>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</si>
  <si>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</si>
  <si>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</si>
  <si>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</si>
  <si>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</si>
  <si>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</si>
  <si>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</si>
  <si>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</si>
  <si>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</si>
  <si>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</si>
  <si>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</si>
  <si>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</si>
  <si>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</si>
  <si>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</si>
  <si>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</si>
  <si>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</si>
  <si>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</si>
  <si>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</si>
  <si>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</si>
  <si>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</si>
  <si>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</si>
  <si>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</si>
  <si>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</si>
  <si>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</si>
  <si>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</si>
  <si>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</si>
  <si>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</si>
  <si>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</si>
  <si>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</si>
  <si>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</si>
  <si>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</si>
  <si>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</si>
  <si>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</si>
  <si>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</si>
  <si>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</si>
  <si>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</si>
  <si>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</si>
  <si>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</si>
  <si>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</si>
  <si>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</si>
  <si>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</si>
  <si>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</si>
  <si>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</si>
  <si>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</si>
  <si>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</si>
  <si>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</si>
  <si>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</si>
  <si>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</si>
  <si>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</si>
  <si>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</si>
  <si>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</si>
  <si>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</si>
  <si>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</si>
  <si>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</si>
  <si>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</si>
  <si>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</si>
  <si>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</si>
  <si>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</si>
  <si>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</si>
  <si>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</si>
  <si>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</si>
  <si>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</si>
  <si>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</si>
  <si>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</si>
  <si>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</si>
  <si>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</si>
  <si>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</si>
  <si>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</si>
  <si>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</si>
  <si>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</si>
  <si>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</si>
  <si>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</si>
  <si>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</si>
  <si>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</si>
  <si>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</si>
  <si>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</si>
  <si>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</si>
  <si>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</si>
  <si>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</si>
  <si>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</si>
  <si>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</si>
  <si>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</si>
  <si>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</si>
  <si>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</si>
  <si>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</si>
  <si>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</si>
  <si>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</si>
  <si>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</si>
  <si>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</si>
  <si>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</si>
  <si>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</si>
  <si>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</si>
  <si>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</si>
  <si>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</si>
  <si>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</si>
  <si>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</si>
  <si>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</si>
  <si>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</si>
  <si>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</si>
  <si>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</si>
  <si>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</si>
  <si>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</si>
  <si>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</si>
  <si>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</si>
  <si>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</si>
  <si>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</si>
  <si>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</si>
  <si>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</si>
  <si>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</si>
  <si>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</si>
  <si>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</si>
  <si>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</si>
  <si>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</si>
  <si>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</si>
  <si>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</si>
  <si>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</si>
  <si>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</si>
  <si>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</si>
  <si>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</si>
  <si>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</si>
  <si>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</si>
  <si>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</si>
  <si>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</si>
  <si>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</si>
  <si>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</si>
  <si>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</si>
  <si>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</si>
  <si>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</si>
  <si>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</si>
  <si>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</si>
  <si>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</si>
  <si>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</si>
  <si>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</si>
  <si>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</si>
  <si>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</si>
  <si>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</si>
  <si>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</si>
  <si>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</si>
  <si>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</si>
  <si>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</si>
  <si>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</si>
  <si>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</si>
  <si>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</si>
  <si>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</si>
  <si>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</si>
  <si>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</si>
  <si>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</si>
  <si>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</si>
  <si>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</si>
  <si>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</si>
  <si>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</si>
  <si>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</si>
  <si>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</si>
  <si>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</si>
  <si>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</si>
  <si>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</si>
  <si>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</si>
  <si>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</si>
  <si>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</si>
  <si>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</si>
  <si>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</si>
  <si>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</si>
  <si>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</si>
  <si>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</si>
  <si>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</si>
  <si>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</si>
  <si>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</si>
  <si>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</si>
  <si>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</si>
  <si>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</si>
  <si>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</si>
  <si>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</si>
  <si>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</si>
  <si>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</si>
  <si>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</si>
  <si>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</si>
  <si>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</si>
  <si>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</si>
  <si>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</si>
  <si>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</si>
  <si>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</si>
  <si>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</si>
  <si>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</si>
  <si>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</si>
  <si>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</si>
  <si>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</si>
  <si>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</si>
  <si>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</si>
  <si>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</si>
  <si>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</si>
  <si>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</si>
  <si>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</si>
  <si>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</si>
  <si>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</si>
  <si>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</si>
  <si>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</si>
  <si>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</si>
  <si>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</si>
  <si>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</si>
  <si>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</si>
  <si>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</si>
  <si>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</si>
  <si>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</si>
  <si>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</si>
  <si>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</si>
  <si>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</si>
  <si>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</si>
  <si>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</si>
  <si>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</si>
  <si>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</si>
  <si>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</si>
  <si>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</si>
  <si>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</si>
  <si>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</si>
  <si>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</si>
  <si>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</si>
  <si>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</si>
  <si>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</si>
  <si>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</si>
  <si>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</si>
  <si>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</si>
  <si>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</si>
  <si>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</si>
  <si>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</si>
  <si>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</si>
  <si>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</si>
  <si>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</si>
  <si>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</si>
  <si>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</si>
  <si>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</si>
  <si>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</si>
  <si>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</si>
  <si>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</si>
  <si>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</si>
  <si>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</si>
  <si>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</si>
  <si>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</si>
  <si>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</si>
  <si>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</si>
  <si>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</si>
  <si>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</si>
  <si>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</si>
  <si>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</si>
  <si>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</si>
  <si>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</si>
  <si>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</si>
  <si>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</si>
  <si>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</si>
  <si>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</si>
  <si>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</si>
  <si>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</si>
  <si>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</si>
  <si>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</si>
  <si>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</si>
  <si>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</si>
  <si>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</si>
  <si>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</si>
  <si>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</si>
  <si>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</si>
  <si>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</si>
  <si>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</si>
  <si>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</si>
  <si>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</si>
  <si>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</si>
  <si>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</si>
  <si>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</si>
  <si>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</si>
  <si>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</si>
  <si>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</si>
  <si>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</si>
  <si>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</si>
  <si>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</si>
  <si>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</si>
  <si>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</si>
  <si>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</si>
  <si>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</si>
  <si>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</si>
  <si>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</si>
  <si>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</si>
  <si>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</si>
  <si>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</si>
  <si>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</si>
  <si>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</si>
  <si>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</si>
  <si>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</si>
  <si>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</si>
  <si>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</si>
  <si>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</si>
  <si>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</si>
  <si>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</si>
  <si>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</si>
  <si>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</si>
  <si>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</si>
  <si>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</si>
  <si>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</si>
  <si>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</si>
  <si>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</si>
  <si>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</si>
  <si>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</si>
  <si>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</si>
  <si>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</si>
  <si>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</si>
  <si>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</si>
  <si>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</si>
  <si>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</si>
  <si>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</si>
  <si>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</si>
  <si>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</si>
  <si>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</si>
  <si>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</si>
  <si>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</si>
  <si>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</si>
  <si>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</si>
  <si>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</si>
  <si>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</si>
  <si>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</si>
  <si>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</si>
  <si>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</si>
  <si>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</si>
  <si>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</si>
  <si>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</si>
  <si>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</si>
  <si>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</si>
  <si>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</si>
  <si>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</si>
  <si>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</si>
  <si>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</si>
  <si>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</si>
  <si>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</si>
  <si>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</si>
  <si>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</si>
  <si>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</si>
  <si>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</si>
  <si>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</si>
  <si>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</si>
  <si>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</si>
  <si>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</si>
  <si>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</si>
  <si>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</si>
  <si>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</si>
  <si>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</si>
  <si>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</si>
  <si>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</si>
  <si>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</si>
  <si>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</si>
  <si>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</si>
  <si>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</si>
  <si>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</si>
  <si>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</si>
  <si>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</si>
  <si>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</si>
  <si>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</si>
  <si>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</si>
  <si>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</si>
  <si>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</si>
  <si>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</si>
  <si>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</si>
  <si>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</si>
  <si>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</si>
  <si>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</si>
  <si>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</si>
  <si>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</si>
  <si>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</si>
  <si>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</si>
  <si>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</si>
  <si>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</si>
  <si>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</si>
  <si>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</si>
  <si>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</si>
  <si>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</si>
  <si>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</si>
  <si>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</si>
  <si>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</si>
  <si>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</si>
  <si>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</si>
  <si>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</si>
  <si>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</si>
  <si>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</si>
  <si>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</si>
  <si>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</si>
  <si>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</si>
  <si>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</si>
  <si>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</si>
  <si>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</si>
  <si>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</si>
  <si>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</si>
  <si>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</si>
  <si>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</si>
  <si>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</si>
  <si>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</si>
  <si>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</si>
  <si>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</si>
  <si>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</si>
  <si>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</si>
  <si>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</si>
  <si>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</si>
  <si>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</si>
  <si>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</si>
  <si>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</si>
  <si>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</si>
  <si>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</si>
  <si>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</si>
  <si>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</si>
  <si>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</si>
  <si>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</si>
  <si>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</si>
  <si>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</si>
  <si>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</si>
  <si>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</si>
  <si>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</si>
  <si>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</si>
  <si>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</si>
  <si>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</si>
  <si>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</si>
  <si>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</si>
  <si>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</si>
  <si>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</si>
  <si>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</si>
  <si>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</si>
  <si>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</si>
  <si>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</si>
  <si>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</si>
  <si>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</si>
  <si>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</si>
  <si>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</si>
  <si>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</si>
  <si>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</si>
  <si>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</si>
  <si>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</si>
  <si>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</si>
  <si>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</si>
  <si>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</si>
  <si>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</si>
  <si>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</si>
  <si>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</si>
  <si>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</si>
  <si>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</si>
  <si>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</si>
  <si>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</si>
  <si>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</si>
  <si>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</si>
  <si>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</si>
  <si>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</si>
  <si>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</si>
  <si>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</si>
  <si>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</si>
  <si>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</si>
  <si>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</si>
  <si>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</si>
  <si>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</si>
  <si>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</si>
  <si>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</si>
  <si>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</si>
  <si>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</si>
  <si>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</si>
  <si>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</si>
  <si>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</si>
  <si>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</si>
  <si>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</si>
  <si>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</si>
  <si>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</si>
  <si>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</si>
  <si>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</si>
  <si>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</si>
  <si>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</si>
  <si>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</si>
  <si>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</si>
  <si>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</si>
  <si>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</si>
  <si>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</si>
  <si>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</si>
  <si>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</si>
  <si>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</si>
  <si>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</si>
  <si>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</si>
  <si>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</si>
  <si>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</si>
  <si>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</si>
  <si>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</si>
  <si>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</si>
  <si>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</si>
  <si>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</si>
  <si>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</si>
  <si>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</si>
  <si>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</si>
  <si>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</si>
  <si>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</si>
  <si>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</si>
  <si>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</si>
  <si>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</si>
  <si>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</si>
  <si>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</si>
  <si>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</si>
  <si>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</si>
  <si>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</si>
  <si>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</si>
  <si>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</si>
  <si>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</si>
  <si>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</si>
  <si>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</si>
  <si>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</si>
  <si>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</si>
  <si>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</si>
  <si>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</si>
  <si>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</si>
  <si>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</si>
  <si>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</si>
  <si>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</si>
  <si>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</si>
  <si>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</si>
  <si>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</si>
  <si>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</si>
  <si>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</si>
  <si>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</si>
  <si>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</si>
  <si>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</si>
  <si>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</si>
  <si>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</si>
  <si>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</si>
  <si>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</si>
  <si>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</si>
  <si>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</si>
  <si>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</si>
  <si>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</si>
  <si>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</si>
  <si>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</si>
  <si>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</si>
  <si>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</si>
  <si>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</si>
  <si>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</si>
  <si>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</si>
  <si>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</si>
  <si>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</si>
  <si>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</si>
  <si>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</si>
  <si>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</si>
  <si>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</si>
  <si>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</si>
  <si>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</si>
  <si>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</si>
  <si>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</si>
  <si>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</si>
  <si>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</si>
  <si>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</si>
  <si>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</si>
  <si>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</si>
  <si>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</si>
  <si>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</si>
  <si>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</si>
  <si>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</si>
  <si>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</si>
  <si>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</si>
  <si>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</si>
  <si>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</si>
  <si>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</si>
  <si>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</si>
  <si>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</si>
  <si>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</si>
  <si>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</si>
  <si>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</si>
  <si>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</si>
  <si>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</si>
  <si>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</si>
  <si>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</si>
  <si>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</si>
  <si>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</si>
  <si>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</si>
  <si>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</si>
  <si>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</si>
  <si>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</si>
  <si>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</si>
  <si>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</si>
  <si>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</si>
  <si>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</si>
  <si>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</si>
  <si>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</si>
  <si>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</si>
  <si>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</si>
  <si>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</si>
  <si>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</si>
  <si>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</si>
  <si>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</si>
  <si>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</si>
  <si>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</si>
  <si>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</si>
  <si>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</si>
  <si>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</si>
  <si>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</si>
  <si>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</si>
  <si>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</si>
  <si>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</si>
  <si>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</si>
  <si>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</si>
  <si>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</si>
  <si>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</si>
  <si>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</si>
  <si>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</si>
  <si>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</si>
  <si>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</si>
  <si>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</si>
  <si>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</si>
  <si>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</si>
  <si>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</si>
  <si>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</si>
  <si>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</si>
  <si>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</si>
  <si>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</si>
  <si>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</si>
  <si>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</si>
  <si>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</si>
  <si>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</si>
  <si>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</si>
  <si>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</si>
  <si>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</si>
  <si>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</si>
  <si>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</si>
  <si>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</si>
  <si>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</si>
  <si>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</si>
  <si>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</si>
  <si>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</si>
  <si>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</si>
  <si>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</si>
  <si>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</si>
  <si>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</si>
  <si>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</si>
  <si>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</si>
  <si>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</si>
  <si>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</si>
  <si>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</si>
  <si>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</si>
  <si>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</si>
  <si>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</si>
  <si>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</si>
  <si>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</si>
  <si>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</si>
  <si>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</si>
  <si>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</si>
  <si>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</si>
  <si>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</si>
  <si>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</si>
  <si>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</si>
  <si>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</si>
  <si>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</si>
  <si>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</si>
  <si>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</si>
  <si>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</si>
  <si>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</si>
  <si>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</si>
  <si>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</si>
  <si>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</si>
  <si>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</si>
  <si>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</si>
  <si>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</si>
  <si>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</si>
  <si>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</si>
  <si>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</si>
  <si>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</si>
  <si>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</si>
  <si>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</si>
  <si>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</si>
  <si>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</si>
  <si>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</si>
  <si>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</si>
  <si>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</si>
  <si>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</si>
  <si>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</si>
  <si>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</si>
  <si>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</si>
  <si>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</si>
  <si>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</si>
  <si>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</si>
  <si>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</si>
  <si>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</si>
  <si>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</si>
  <si>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</si>
  <si>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</si>
  <si>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</si>
  <si>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</si>
  <si>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</si>
  <si>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</si>
  <si>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</si>
  <si>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</si>
  <si>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</si>
  <si>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</si>
  <si>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</si>
  <si>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</si>
  <si>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</si>
  <si>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</si>
  <si>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</si>
  <si>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</si>
  <si>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</si>
  <si>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</si>
  <si>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</si>
  <si>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</si>
  <si>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</si>
  <si>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</si>
  <si>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</si>
  <si>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</si>
  <si>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</si>
  <si>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</si>
  <si>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</si>
  <si>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</si>
  <si>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</si>
  <si>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</si>
  <si>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</si>
  <si>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</si>
  <si>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</si>
  <si>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</si>
  <si>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</si>
  <si>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</si>
  <si>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</si>
  <si>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</si>
  <si>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</si>
  <si>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</si>
  <si>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</si>
  <si>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</si>
  <si>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</si>
  <si>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</si>
  <si>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</si>
  <si>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</si>
  <si>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</si>
  <si>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</si>
  <si>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</si>
  <si>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</si>
  <si>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</si>
  <si>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</si>
  <si>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</si>
  <si>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</si>
  <si>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</si>
  <si>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</si>
  <si>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</si>
  <si>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</si>
  <si>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</si>
  <si>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</si>
  <si>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</si>
  <si>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</si>
  <si>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</si>
  <si>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</si>
  <si>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</si>
  <si>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</si>
  <si>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</si>
  <si>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</si>
  <si>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</si>
  <si>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</si>
  <si>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</si>
  <si>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</si>
  <si>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</si>
  <si>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</si>
  <si>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</si>
  <si>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</si>
  <si>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</si>
  <si>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</si>
  <si>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</si>
  <si>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</si>
  <si>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</si>
  <si>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</si>
  <si>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</si>
  <si>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</si>
  <si>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</si>
  <si>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</si>
  <si>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</si>
  <si>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</si>
  <si>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</si>
  <si>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</si>
  <si>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</si>
  <si>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</si>
  <si>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</si>
  <si>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</si>
  <si>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</si>
  <si>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</si>
  <si>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</si>
  <si>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</si>
  <si>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</si>
  <si>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</si>
  <si>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</si>
  <si>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</si>
  <si>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</si>
  <si>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</si>
  <si>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</si>
  <si>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</si>
  <si>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</si>
  <si>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</si>
  <si>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</si>
  <si>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</si>
  <si>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</si>
  <si>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</si>
  <si>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</si>
  <si>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</si>
  <si>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</si>
  <si>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</si>
  <si>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</si>
  <si>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</si>
  <si>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</si>
  <si>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</si>
  <si>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</si>
  <si>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</si>
  <si>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</si>
  <si>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</si>
  <si>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</si>
  <si>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</si>
  <si>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</si>
  <si>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</si>
  <si>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</si>
  <si>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</si>
  <si>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</si>
  <si>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</si>
  <si>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</si>
  <si>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</si>
  <si>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</si>
  <si>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</si>
  <si>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</si>
  <si>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</si>
  <si>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</si>
  <si>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</si>
  <si>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</si>
  <si>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</si>
  <si>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</si>
  <si>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</si>
  <si>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</si>
  <si>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</si>
  <si>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</si>
  <si>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</si>
  <si>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</si>
  <si>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</si>
  <si>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</si>
  <si>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</si>
  <si>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</si>
  <si>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</si>
  <si>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</si>
  <si>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</si>
  <si>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</si>
  <si>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</si>
  <si>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</si>
  <si>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</si>
  <si>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</si>
  <si>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</si>
  <si>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</si>
  <si>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</si>
  <si>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</si>
  <si>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</si>
  <si>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</si>
  <si>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</si>
  <si>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</si>
  <si>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</si>
  <si>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</si>
  <si>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</si>
  <si>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</si>
  <si>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</si>
  <si>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</si>
  <si>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</si>
  <si>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</si>
  <si>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</si>
  <si>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</si>
  <si>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</si>
  <si>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</si>
  <si>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</si>
  <si>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</si>
  <si>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</si>
  <si>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</si>
  <si>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</si>
  <si>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</si>
  <si>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</si>
  <si>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</si>
  <si>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</si>
  <si>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</si>
  <si>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</si>
  <si>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</si>
  <si>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</si>
  <si>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</si>
  <si>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</si>
  <si>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</si>
  <si>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</si>
  <si>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</si>
  <si>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</si>
  <si>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</si>
  <si>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</si>
  <si>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</si>
  <si>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</si>
  <si>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</si>
  <si>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</si>
  <si>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</si>
  <si>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</si>
  <si>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</si>
  <si>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</si>
  <si>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</si>
  <si>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</si>
  <si>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</si>
  <si>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</si>
  <si>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</si>
  <si>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</si>
  <si>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</si>
  <si>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</si>
  <si>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</si>
  <si>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</si>
  <si>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</si>
  <si>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</si>
  <si>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</si>
  <si>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</si>
  <si>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</si>
  <si>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</si>
  <si>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</si>
  <si>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</si>
  <si>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</si>
  <si>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</si>
  <si>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</si>
  <si>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</si>
  <si>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</si>
  <si>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</si>
  <si>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</si>
  <si>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</si>
  <si>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</si>
  <si>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</si>
  <si>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</si>
  <si>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</si>
  <si>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</si>
  <si>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</si>
  <si>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</si>
  <si>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</si>
  <si>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</si>
  <si>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</si>
  <si>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</si>
  <si>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</si>
  <si>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</si>
  <si>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</si>
  <si>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</si>
  <si>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</si>
  <si>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</si>
  <si>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</si>
  <si>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</si>
  <si>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</si>
  <si>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</si>
  <si>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</si>
  <si>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</si>
  <si>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</si>
  <si>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</si>
  <si>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</si>
  <si>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</si>
  <si>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</si>
  <si>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</si>
  <si>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</si>
  <si>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</si>
  <si>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</si>
  <si>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</si>
  <si>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</si>
  <si>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</si>
  <si>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</si>
  <si>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</si>
  <si>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</si>
  <si>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</si>
  <si>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</si>
  <si>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</si>
  <si>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</si>
  <si>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</si>
  <si>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</si>
  <si>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</si>
  <si>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</si>
  <si>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</si>
  <si>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</si>
  <si>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</si>
  <si>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</si>
  <si>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</si>
  <si>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</si>
  <si>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</si>
  <si>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</si>
  <si>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</si>
  <si>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</si>
  <si>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</si>
  <si>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</si>
  <si>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</si>
  <si>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</si>
  <si>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</si>
  <si>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</si>
  <si>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</si>
  <si>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</si>
  <si>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</si>
  <si>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</si>
  <si>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</si>
  <si>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</si>
  <si>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</si>
  <si>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</si>
  <si>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</si>
  <si>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</si>
  <si>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</si>
  <si>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</si>
  <si>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</si>
  <si>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</si>
  <si>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</si>
  <si>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</si>
  <si>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</si>
  <si>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</si>
  <si>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</si>
  <si>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</si>
  <si>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</si>
  <si>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</si>
  <si>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</si>
  <si>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</si>
  <si>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</si>
  <si>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</si>
  <si>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</si>
  <si>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</si>
  <si>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</si>
  <si>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</si>
  <si>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</si>
  <si>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</si>
  <si>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</si>
  <si>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</si>
  <si>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</si>
  <si>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</si>
  <si>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</si>
  <si>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</si>
  <si>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</si>
  <si>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</si>
  <si>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</si>
  <si>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</si>
  <si>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</si>
  <si>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</si>
  <si>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</si>
  <si>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</si>
  <si>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</si>
  <si>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</si>
  <si>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</si>
  <si>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</si>
  <si>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</si>
  <si>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</si>
  <si>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</si>
  <si>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</si>
  <si>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</si>
  <si>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</si>
  <si>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</si>
  <si>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</si>
  <si>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</si>
  <si>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</si>
  <si>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</si>
  <si>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</si>
  <si>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</si>
  <si>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</si>
  <si>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</si>
  <si>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</si>
  <si>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</si>
  <si>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</si>
  <si>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</si>
  <si>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</si>
  <si>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</si>
  <si>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</si>
  <si>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</si>
  <si>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</si>
  <si>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</si>
  <si>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</si>
  <si>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</si>
  <si>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</si>
  <si>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</si>
  <si>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</si>
  <si>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</si>
  <si>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</si>
  <si>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</si>
  <si>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</si>
  <si>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</si>
  <si>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</si>
  <si>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</si>
  <si>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</si>
  <si>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</si>
  <si>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</si>
  <si>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</si>
  <si>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</si>
  <si>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</si>
  <si>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</si>
  <si>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</si>
  <si>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</si>
  <si>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</si>
  <si>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</si>
  <si>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</si>
  <si>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</si>
  <si>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</si>
  <si>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</si>
  <si>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</si>
  <si>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</si>
  <si>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</si>
  <si>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</si>
  <si>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</si>
  <si>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</si>
  <si>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</si>
  <si>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</si>
  <si>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</si>
  <si>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</si>
  <si>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</si>
  <si>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</si>
  <si>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</si>
  <si>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</si>
  <si>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</si>
  <si>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</si>
  <si>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</si>
  <si>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</si>
  <si>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</si>
  <si>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</si>
  <si>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</si>
  <si>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</si>
  <si>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</si>
  <si>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</si>
  <si>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</si>
  <si>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</si>
  <si>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</si>
  <si>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</si>
  <si>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</si>
  <si>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</si>
  <si>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</si>
  <si>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</si>
  <si>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</si>
  <si>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</si>
  <si>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</si>
  <si>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</si>
  <si>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</si>
  <si>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</si>
  <si>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</si>
  <si>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</si>
  <si>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</si>
  <si>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</si>
  <si>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</si>
  <si>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</si>
  <si>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</si>
  <si>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</si>
  <si>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</si>
  <si>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</si>
  <si>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</si>
  <si>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</si>
  <si>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</si>
  <si>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</si>
  <si>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</si>
  <si>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</si>
  <si>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</si>
  <si>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</si>
  <si>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</si>
  <si>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</si>
  <si>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</si>
  <si>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</si>
  <si>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</si>
  <si>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</si>
  <si>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</si>
  <si>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</si>
  <si>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</si>
  <si>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</si>
  <si>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</si>
  <si>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</si>
  <si>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</si>
  <si>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</si>
  <si>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</si>
  <si>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</si>
  <si>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</si>
  <si>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</si>
  <si>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</si>
  <si>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</si>
  <si>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</si>
  <si>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</si>
  <si>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</si>
  <si>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</si>
  <si>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</si>
  <si>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</si>
  <si>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</si>
  <si>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</si>
  <si>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</si>
  <si>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</si>
  <si>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</si>
  <si>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</si>
  <si>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</si>
  <si>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</si>
  <si>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</si>
  <si>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</si>
  <si>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</si>
  <si>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</si>
  <si>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</si>
  <si>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</si>
  <si>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</si>
  <si>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</si>
  <si>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</si>
  <si>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</si>
  <si>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</si>
  <si>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</si>
  <si>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</si>
  <si>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</si>
  <si>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</si>
  <si>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</si>
  <si>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</si>
  <si>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</si>
  <si>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</si>
  <si>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</si>
  <si>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</si>
  <si>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</si>
  <si>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</si>
  <si>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</si>
  <si>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</si>
  <si>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</si>
  <si>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</si>
  <si>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</si>
  <si>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</si>
  <si>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</si>
  <si>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</si>
  <si>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</si>
  <si>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</si>
  <si>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</si>
  <si>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</si>
  <si>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</si>
  <si>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</si>
  <si>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</si>
  <si>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</si>
  <si>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</si>
  <si>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</si>
  <si>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</si>
  <si>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</si>
  <si>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</si>
  <si>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</si>
  <si>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</si>
  <si>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</si>
  <si>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</si>
  <si>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</si>
  <si>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</si>
  <si>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</si>
  <si>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</si>
  <si>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</si>
  <si>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</si>
  <si>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</si>
  <si>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</si>
  <si>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</si>
  <si>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</si>
  <si>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</si>
  <si>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</si>
  <si>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</si>
  <si>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</si>
  <si>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</si>
  <si>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</si>
  <si>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</si>
  <si>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</si>
  <si>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</si>
  <si>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</si>
  <si>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</si>
  <si>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</si>
  <si>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</si>
  <si>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</si>
  <si>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</si>
  <si>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</si>
  <si>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</si>
  <si>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</si>
  <si>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</si>
  <si>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</si>
  <si>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</si>
  <si>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</si>
  <si>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</si>
  <si>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</si>
  <si>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</si>
  <si>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</si>
  <si>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</si>
  <si>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</si>
  <si>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</si>
  <si>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</si>
  <si>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</si>
  <si>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</si>
  <si>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</si>
  <si>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</si>
  <si>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</si>
  <si>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</si>
  <si>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</si>
  <si>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</si>
  <si>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</si>
  <si>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</si>
  <si>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</si>
  <si>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</si>
  <si>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</si>
  <si>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</si>
  <si>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</si>
  <si>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</si>
  <si>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</si>
  <si>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</si>
  <si>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</si>
  <si>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</si>
  <si>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</si>
  <si>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</si>
  <si>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</si>
  <si>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</si>
  <si>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</si>
  <si>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</si>
  <si>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</si>
  <si>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</si>
  <si>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</si>
  <si>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</si>
  <si>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</si>
  <si>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</si>
  <si>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</si>
  <si>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</si>
  <si>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</si>
  <si>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</si>
  <si>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</si>
  <si>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</si>
  <si>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</si>
  <si>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</si>
  <si>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</si>
  <si>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</si>
  <si>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</si>
  <si>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</si>
  <si>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</si>
  <si>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</si>
  <si>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</si>
  <si>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</si>
  <si>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</si>
  <si>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</si>
  <si>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</si>
  <si>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</si>
  <si>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</si>
  <si>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</si>
  <si>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</si>
  <si>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</si>
  <si>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</si>
  <si>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</si>
  <si>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</si>
  <si>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</si>
  <si>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</si>
  <si>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</si>
  <si>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</si>
  <si>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</si>
  <si>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</si>
  <si>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</si>
  <si>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</si>
  <si>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</si>
  <si>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</si>
  <si>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</si>
  <si>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</si>
  <si>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</si>
  <si>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</si>
  <si>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</si>
  <si>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</si>
  <si>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</si>
  <si>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</si>
  <si>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</si>
  <si>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</si>
  <si>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</si>
  <si>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</si>
  <si>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</si>
  <si>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</si>
  <si>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</si>
  <si>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</si>
  <si>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</si>
  <si>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</si>
  <si>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</si>
  <si>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</si>
  <si>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</si>
  <si>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</si>
  <si>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</si>
  <si>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</si>
  <si>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</si>
  <si>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</si>
  <si>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</si>
  <si>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</si>
  <si>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</si>
  <si>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</si>
  <si>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</si>
  <si>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</si>
  <si>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</si>
  <si>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</si>
  <si>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</si>
  <si>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</si>
  <si>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</si>
  <si>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</si>
  <si>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</si>
  <si>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</si>
  <si>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</si>
  <si>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</si>
  <si>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</si>
  <si>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</si>
  <si>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</si>
  <si>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</si>
  <si>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</si>
  <si>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</si>
  <si>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</si>
  <si>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</si>
  <si>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</si>
  <si>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</si>
  <si>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</si>
  <si>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</si>
  <si>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</si>
  <si>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</si>
  <si>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</si>
  <si>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</si>
  <si>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</si>
  <si>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</si>
  <si>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</si>
  <si>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</si>
  <si>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</si>
  <si>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</si>
  <si>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</si>
  <si>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</si>
  <si>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</si>
  <si>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</si>
  <si>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</si>
  <si>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</si>
  <si>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</si>
  <si>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</si>
  <si>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</si>
  <si>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</si>
  <si>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</si>
  <si>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</si>
  <si>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</si>
  <si>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</si>
  <si>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</si>
  <si>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</si>
  <si>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</si>
  <si>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</si>
  <si>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</si>
  <si>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</si>
  <si>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</si>
  <si>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</si>
  <si>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</si>
  <si>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</si>
  <si>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</si>
  <si>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</si>
  <si>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</si>
  <si>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</si>
  <si>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</si>
  <si>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</si>
  <si>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</si>
  <si>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</si>
  <si>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</si>
  <si>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</si>
  <si>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</si>
  <si>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</si>
  <si>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</si>
  <si>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</si>
  <si>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</si>
  <si>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</si>
  <si>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</si>
  <si>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</si>
  <si>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</si>
  <si>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</si>
  <si>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</si>
  <si>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</si>
  <si>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</si>
  <si>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</si>
  <si>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</si>
  <si>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</si>
  <si>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</si>
  <si>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</si>
  <si>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</si>
  <si>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</si>
  <si>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</si>
  <si>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</si>
  <si>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</si>
  <si>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</si>
  <si>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</si>
  <si>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</si>
  <si>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</si>
  <si>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</si>
  <si>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</si>
  <si>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</si>
  <si>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</si>
  <si>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</si>
  <si>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</si>
  <si>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</si>
  <si>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</si>
  <si>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</si>
  <si>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</si>
  <si>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</si>
  <si>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</si>
  <si>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</si>
  <si>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</si>
  <si>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</si>
  <si>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</si>
  <si>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</si>
  <si>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</si>
  <si>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</si>
  <si>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</si>
  <si>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</si>
  <si>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</si>
  <si>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</si>
  <si>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</si>
  <si>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</si>
  <si>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</si>
  <si>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</si>
  <si>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</si>
  <si>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</si>
  <si>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</si>
  <si>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</si>
  <si>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</si>
  <si>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</si>
  <si>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</si>
  <si>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</si>
  <si>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</si>
  <si>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</si>
  <si>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</si>
  <si>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</si>
  <si>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</si>
  <si>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</si>
  <si>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</si>
  <si>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</si>
  <si>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</si>
  <si>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</si>
  <si>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</si>
  <si>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</si>
  <si>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</si>
  <si>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</si>
  <si>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</si>
  <si>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</si>
  <si>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</si>
  <si>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</si>
  <si>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</si>
  <si>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</si>
  <si>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</si>
  <si>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</si>
  <si>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</si>
  <si>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</si>
  <si>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</si>
  <si>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</si>
  <si>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</si>
  <si>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</si>
  <si>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</si>
  <si>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</si>
  <si>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</si>
  <si>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</si>
  <si>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</si>
  <si>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</si>
  <si>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</si>
  <si>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</si>
  <si>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</si>
  <si>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</si>
  <si>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</si>
  <si>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</si>
  <si>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</si>
  <si>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</si>
  <si>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</si>
  <si>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</si>
  <si>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</si>
  <si>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</si>
  <si>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</si>
  <si>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</si>
  <si>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</si>
  <si>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</si>
  <si>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</si>
  <si>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</si>
  <si>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</si>
  <si>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</si>
  <si>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</si>
  <si>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</si>
  <si>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</si>
  <si>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</si>
  <si>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</si>
  <si>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</si>
  <si>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</si>
  <si>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</si>
  <si>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</si>
  <si>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</si>
  <si>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</si>
  <si>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</si>
  <si>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</si>
  <si>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</si>
  <si>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</si>
  <si>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</si>
  <si>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</si>
  <si>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</si>
  <si>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</si>
  <si>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</si>
  <si>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</si>
  <si>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</si>
  <si>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</si>
  <si>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</si>
  <si>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</si>
  <si>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</si>
  <si>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</si>
  <si>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</si>
  <si>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</si>
  <si>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</si>
  <si>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</si>
  <si>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</si>
  <si>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</si>
  <si>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</si>
  <si>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</si>
  <si>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</si>
  <si>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</si>
  <si>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</si>
  <si>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</si>
  <si>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</si>
  <si>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</si>
  <si>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</si>
  <si>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</si>
  <si>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</si>
  <si>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</si>
  <si>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</si>
  <si>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</si>
  <si>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</si>
  <si>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</si>
  <si>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</si>
  <si>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</si>
  <si>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</si>
  <si>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</si>
  <si>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</si>
  <si>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</si>
  <si>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</si>
  <si>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</si>
  <si>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</si>
  <si>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</si>
  <si>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</si>
  <si>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</si>
  <si>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</si>
  <si>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</si>
  <si>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</si>
  <si>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</si>
  <si>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</si>
  <si>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</si>
  <si>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</si>
  <si>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</si>
  <si>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</si>
  <si>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</si>
  <si>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</si>
  <si>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</si>
  <si>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</si>
  <si>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</si>
  <si>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</si>
  <si>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</si>
  <si>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</si>
  <si>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</si>
  <si>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</si>
  <si>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</si>
  <si>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</si>
  <si>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</si>
  <si>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</si>
  <si>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</si>
  <si>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</si>
  <si>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</si>
  <si>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</si>
  <si>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</si>
  <si>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</si>
  <si>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</si>
  <si>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</si>
  <si>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</si>
  <si>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</si>
  <si>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</si>
  <si>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</si>
  <si>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</si>
  <si>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</si>
  <si>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</si>
  <si>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</si>
  <si>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</si>
  <si>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</si>
  <si>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</si>
  <si>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</si>
  <si>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</si>
  <si>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</si>
  <si>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</si>
  <si>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</si>
  <si>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</si>
  <si>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</si>
  <si>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</si>
  <si>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</si>
  <si>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</si>
  <si>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</si>
  <si>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</si>
  <si>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</si>
  <si>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</si>
  <si>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</si>
  <si>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</si>
  <si>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</si>
  <si>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</si>
  <si>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</si>
  <si>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</si>
  <si>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</si>
  <si>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</si>
  <si>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</si>
  <si>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</si>
  <si>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</si>
  <si>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</si>
  <si>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</si>
  <si>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</si>
  <si>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</si>
  <si>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</si>
  <si>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</si>
  <si>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</si>
  <si>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</si>
  <si>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</si>
  <si>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</si>
  <si>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</si>
  <si>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</si>
  <si>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</si>
  <si>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</si>
  <si>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</si>
  <si>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</si>
  <si>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</si>
  <si>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</si>
  <si>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</si>
  <si>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</si>
  <si>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</si>
  <si>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</si>
  <si>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</si>
  <si>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</si>
  <si>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</si>
  <si>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</si>
  <si>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</si>
  <si>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</si>
  <si>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</si>
  <si>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</si>
  <si>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</si>
  <si>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</si>
  <si>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</si>
  <si>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</si>
  <si>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</si>
  <si>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</si>
  <si>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</si>
  <si>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</si>
  <si>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</si>
  <si>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</si>
  <si>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</si>
  <si>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</si>
  <si>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</si>
  <si>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</si>
  <si>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</si>
  <si>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</si>
  <si>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</si>
  <si>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</si>
  <si>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</si>
  <si>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</si>
  <si>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</si>
  <si>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</si>
  <si>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</si>
  <si>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</si>
  <si>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</si>
  <si>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</si>
  <si>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</si>
  <si>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</si>
  <si>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</si>
  <si>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</si>
  <si>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</si>
  <si>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</si>
  <si>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</si>
  <si>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</si>
  <si>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</si>
  <si>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</si>
  <si>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</si>
  <si>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</si>
  <si>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</si>
  <si>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</si>
  <si>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</si>
  <si>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</si>
  <si>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</si>
  <si>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</si>
  <si>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</si>
  <si>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</si>
  <si>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</si>
  <si>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</si>
  <si>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</si>
  <si>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</si>
  <si>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</si>
  <si>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</si>
  <si>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</si>
  <si>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</si>
  <si>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</si>
  <si>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</si>
  <si>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</si>
  <si>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</si>
  <si>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</si>
  <si>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</si>
  <si>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</si>
  <si>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</si>
  <si>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</si>
  <si>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</si>
  <si>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</si>
  <si>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</si>
  <si>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</si>
  <si>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</si>
  <si>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</si>
  <si>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</si>
  <si>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</si>
  <si>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</si>
  <si>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</si>
  <si>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</si>
  <si>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</si>
  <si>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</si>
  <si>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</si>
  <si>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</si>
  <si>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</si>
  <si>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</si>
  <si>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</si>
  <si>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</si>
  <si>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</si>
  <si>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</si>
  <si>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</si>
  <si>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</si>
  <si>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</si>
  <si>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</si>
  <si>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</si>
  <si>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</si>
  <si>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</si>
  <si>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</si>
  <si>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</si>
  <si>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</si>
  <si>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</si>
  <si>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</si>
  <si>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</si>
  <si>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</si>
  <si>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</si>
  <si>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</si>
  <si>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</si>
  <si>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</si>
  <si>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</si>
  <si>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</si>
  <si>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</si>
  <si>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</si>
  <si>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</si>
  <si>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</si>
  <si>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</si>
  <si>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</si>
  <si>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</si>
  <si>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</si>
  <si>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</si>
  <si>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</si>
  <si>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</si>
  <si>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</si>
  <si>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</si>
  <si>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</si>
  <si>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</si>
  <si>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</si>
  <si>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</si>
  <si>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</si>
  <si>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</si>
  <si>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</si>
  <si>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</si>
  <si>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</si>
  <si>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</si>
  <si>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</si>
  <si>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</si>
  <si>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</si>
  <si>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</si>
  <si>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</si>
  <si>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</si>
  <si>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</si>
  <si>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</si>
  <si>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</si>
  <si>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</si>
  <si>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</si>
  <si>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</si>
  <si>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</si>
  <si>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</si>
  <si>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</si>
  <si>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</si>
  <si>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</si>
  <si>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</si>
  <si>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</si>
  <si>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</si>
  <si>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</si>
  <si>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</si>
  <si>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</si>
  <si>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</si>
  <si>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</si>
  <si>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</si>
  <si>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</si>
  <si>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</si>
  <si>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</si>
  <si>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</si>
  <si>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</si>
  <si>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</si>
  <si>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</si>
  <si>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</si>
  <si>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</si>
  <si>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</si>
  <si>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</si>
  <si>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</si>
  <si>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</si>
  <si>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</si>
  <si>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</si>
  <si>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</si>
  <si>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</si>
  <si>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</si>
  <si>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</si>
  <si>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</si>
  <si>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</si>
  <si>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</si>
  <si>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</si>
  <si>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</si>
  <si>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</si>
  <si>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</si>
  <si>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</si>
  <si>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</si>
  <si>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</si>
  <si>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</si>
  <si>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</si>
  <si>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</si>
  <si>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</si>
  <si>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</si>
  <si>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</si>
  <si>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</si>
  <si>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</si>
  <si>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</si>
  <si>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</si>
  <si>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</si>
  <si>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</si>
  <si>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</si>
  <si>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</si>
  <si>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</si>
  <si>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</si>
  <si>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</si>
  <si>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</si>
  <si>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</si>
  <si>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</si>
  <si>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</si>
  <si>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</si>
  <si>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</si>
  <si>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</si>
  <si>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</si>
  <si>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</si>
  <si>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</si>
  <si>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</si>
  <si>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</si>
  <si>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</si>
  <si>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</si>
  <si>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</si>
  <si>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</si>
  <si>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</si>
  <si>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</si>
  <si>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</si>
  <si>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</si>
  <si>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</si>
  <si>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</si>
  <si>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</si>
  <si>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</si>
  <si>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</si>
  <si>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</si>
  <si>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</si>
  <si>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</si>
  <si>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</si>
  <si>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</si>
  <si>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</si>
  <si>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</si>
  <si>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</si>
  <si>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</si>
  <si>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</si>
  <si>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</si>
  <si>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</si>
  <si>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</si>
  <si>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</si>
  <si>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</si>
  <si>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</si>
  <si>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</si>
  <si>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</si>
  <si>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</si>
  <si>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</si>
  <si>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</si>
  <si>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</si>
  <si>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</si>
  <si>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</si>
  <si>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</si>
  <si>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</si>
  <si>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</si>
  <si>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</si>
  <si>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</si>
  <si>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</si>
  <si>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</si>
  <si>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</si>
  <si>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</si>
  <si>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</si>
  <si>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</si>
  <si>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</si>
  <si>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</si>
  <si>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</si>
  <si>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</si>
  <si>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</si>
  <si>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</si>
  <si>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</si>
  <si>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</si>
  <si>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</si>
  <si>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</si>
  <si>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</si>
  <si>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</si>
  <si>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</si>
  <si>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</si>
  <si>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</si>
  <si>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</si>
  <si>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</si>
  <si>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</si>
  <si>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</si>
  <si>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</si>
  <si>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</si>
  <si>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</si>
  <si>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</si>
  <si>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</si>
  <si>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</si>
  <si>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</si>
  <si>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</si>
  <si>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</si>
  <si>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</si>
  <si>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</si>
  <si>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</si>
  <si>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</si>
  <si>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</si>
  <si>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</si>
  <si>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</si>
  <si>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</si>
  <si>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</si>
  <si>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</si>
  <si>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</si>
  <si>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</si>
  <si>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</si>
  <si>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</si>
  <si>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</si>
  <si>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</si>
  <si>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</si>
  <si>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</si>
  <si>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</si>
  <si>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</si>
  <si>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</si>
  <si>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</si>
  <si>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</si>
  <si>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</si>
  <si>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</si>
  <si>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</si>
  <si>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</si>
  <si>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</si>
  <si>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</si>
  <si>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</si>
  <si>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</si>
  <si>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</si>
  <si>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</si>
  <si>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</si>
  <si>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</si>
  <si>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</si>
  <si>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</si>
  <si>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</si>
  <si>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</si>
  <si>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</si>
  <si>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</si>
  <si>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</si>
  <si>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</si>
  <si>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</si>
  <si>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</si>
  <si>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</si>
  <si>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</si>
  <si>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</si>
  <si>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</si>
  <si>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</si>
  <si>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</si>
  <si>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</si>
  <si>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</si>
  <si>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</si>
  <si>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</si>
  <si>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</si>
  <si>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</si>
  <si>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</si>
  <si>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</si>
  <si>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</si>
  <si>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</si>
  <si>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</si>
  <si>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</si>
  <si>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</si>
  <si>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</si>
  <si>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</si>
  <si>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</si>
  <si>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</si>
  <si>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</si>
  <si>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</si>
  <si>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</si>
  <si>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</si>
  <si>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</si>
  <si>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</si>
  <si>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</si>
  <si>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</si>
  <si>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</si>
  <si>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</si>
  <si>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</si>
  <si>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</si>
  <si>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</si>
  <si>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</si>
  <si>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</si>
  <si>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</si>
  <si>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</si>
  <si>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</si>
  <si>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</si>
  <si>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</si>
  <si>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</si>
  <si>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</si>
  <si>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</si>
  <si>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</si>
  <si>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</si>
  <si>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</si>
  <si>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</si>
  <si>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</si>
  <si>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</si>
  <si>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</si>
  <si>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</si>
  <si>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</si>
  <si>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</si>
  <si>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</si>
  <si>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</si>
  <si>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</si>
  <si>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</si>
  <si>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</si>
  <si>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</si>
  <si>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</si>
  <si>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</si>
  <si>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</si>
  <si>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</si>
  <si>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</si>
  <si>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</si>
  <si>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</si>
  <si>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</si>
  <si>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</si>
  <si>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</si>
  <si>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</si>
  <si>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</si>
  <si>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</si>
  <si>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</si>
  <si>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</si>
  <si>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</si>
  <si>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</si>
  <si>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</si>
  <si>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</si>
  <si>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</si>
  <si>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</si>
  <si>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</si>
  <si>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</si>
  <si>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</si>
  <si>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</si>
  <si>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</si>
  <si>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</si>
  <si>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</si>
  <si>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</si>
  <si>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</si>
  <si>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</si>
  <si>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</si>
  <si>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</si>
  <si>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</si>
  <si>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</si>
  <si>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</si>
  <si>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</si>
  <si>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</si>
  <si>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</si>
  <si>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</si>
  <si>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</si>
  <si>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</si>
  <si>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</si>
  <si>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</si>
  <si>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</si>
  <si>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</si>
  <si>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</si>
  <si>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</si>
  <si>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</si>
  <si>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</si>
  <si>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</si>
  <si>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</si>
  <si>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</si>
  <si>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</si>
  <si>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</si>
  <si>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</si>
  <si>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</si>
  <si>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</si>
  <si>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</si>
  <si>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</si>
  <si>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</si>
  <si>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</si>
  <si>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</si>
  <si>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</si>
  <si>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</si>
  <si>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</si>
  <si>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</si>
  <si>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</si>
  <si>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</si>
  <si>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</si>
  <si>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</si>
  <si>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</si>
  <si>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</si>
  <si>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</si>
  <si>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</si>
  <si>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</si>
  <si>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</si>
  <si>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</si>
  <si>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</si>
  <si>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</si>
  <si>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</si>
  <si>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</si>
  <si>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</si>
  <si>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</si>
  <si>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</si>
  <si>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</si>
  <si>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</si>
  <si>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</si>
  <si>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</si>
  <si>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</si>
  <si>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</si>
  <si>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</si>
  <si>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</si>
  <si>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</si>
  <si>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</si>
  <si>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</si>
  <si>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</si>
  <si>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</si>
  <si>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</si>
  <si>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</si>
  <si>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</si>
  <si>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</si>
  <si>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</si>
  <si>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</si>
  <si>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</si>
  <si>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</si>
  <si>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</si>
  <si>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</si>
  <si>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</si>
  <si>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</si>
  <si>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</si>
  <si>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</si>
  <si>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</si>
  <si>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</si>
  <si>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</si>
  <si>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</si>
  <si>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</si>
  <si>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</si>
  <si>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</si>
  <si>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</si>
  <si>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</si>
  <si>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</si>
  <si>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</si>
  <si>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</si>
  <si>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</si>
  <si>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</si>
  <si>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</si>
  <si>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</si>
  <si>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</si>
  <si>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</si>
  <si>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</si>
  <si>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</si>
  <si>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</si>
  <si>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</si>
  <si>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</si>
  <si>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</si>
  <si>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</si>
  <si>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</si>
  <si>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</si>
  <si>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</si>
  <si>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</si>
  <si>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</si>
  <si>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</si>
  <si>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</si>
  <si>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</si>
  <si>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</si>
  <si>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</si>
  <si>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</si>
  <si>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</si>
  <si>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</si>
  <si>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</si>
  <si>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</si>
  <si>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</si>
  <si>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</si>
  <si>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</si>
  <si>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</si>
  <si>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</si>
  <si>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</si>
  <si>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</si>
  <si>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</si>
  <si>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</si>
  <si>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</si>
  <si>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</si>
  <si>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</si>
  <si>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</si>
  <si>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</si>
  <si>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</si>
  <si>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</si>
  <si>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</si>
  <si>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</si>
  <si>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</si>
  <si>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</si>
  <si>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</si>
  <si>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</si>
  <si>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</si>
  <si>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</si>
  <si>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</si>
  <si>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</si>
  <si>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</si>
  <si>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</si>
  <si>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</si>
  <si>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</si>
  <si>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</si>
  <si>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</si>
  <si>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</si>
  <si>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</si>
  <si>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</si>
  <si>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</si>
  <si>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</si>
  <si>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</si>
  <si>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</si>
  <si>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</si>
  <si>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</si>
  <si>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</si>
  <si>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</si>
  <si>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</si>
  <si>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</si>
  <si>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</si>
  <si>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</si>
  <si>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</si>
  <si>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</si>
  <si>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</si>
  <si>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</si>
  <si>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</si>
  <si>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</si>
  <si>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</si>
  <si>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</si>
  <si>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</si>
  <si>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</si>
  <si>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</si>
  <si>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</si>
  <si>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</si>
  <si>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</si>
  <si>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</si>
  <si>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</si>
  <si>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</si>
  <si>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</si>
  <si>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</si>
  <si>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</si>
  <si>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</si>
  <si>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</si>
  <si>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</si>
  <si>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</si>
  <si>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</si>
  <si>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</si>
  <si>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</si>
  <si>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</si>
  <si>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</si>
  <si>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</si>
  <si>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</si>
  <si>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</si>
  <si>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</si>
  <si>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</si>
  <si>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</si>
  <si>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</si>
  <si>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</si>
  <si>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</si>
  <si>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</si>
  <si>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</si>
  <si>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</si>
  <si>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</si>
  <si>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</si>
  <si>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</si>
  <si>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</si>
  <si>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</si>
  <si>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</si>
  <si>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</si>
  <si>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</si>
  <si>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</si>
  <si>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</si>
  <si>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</si>
  <si>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</si>
  <si>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</si>
  <si>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</si>
  <si>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</si>
  <si>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</si>
  <si>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</si>
  <si>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</si>
  <si>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</si>
  <si>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</si>
  <si>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</si>
  <si>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</si>
  <si>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</si>
  <si>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</si>
  <si>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</si>
  <si>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</si>
  <si>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</si>
  <si>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</si>
  <si>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</si>
  <si>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</si>
  <si>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</si>
  <si>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</si>
  <si>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</si>
  <si>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</si>
  <si>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</si>
  <si>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</si>
  <si>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</si>
  <si>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</si>
  <si>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</si>
  <si>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</si>
  <si>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</si>
  <si>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</si>
  <si>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</si>
  <si>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</si>
  <si>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</si>
  <si>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</si>
  <si>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</si>
  <si>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</si>
  <si>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</si>
  <si>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</si>
  <si>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</si>
  <si>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</si>
  <si>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</si>
  <si>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</si>
  <si>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</si>
  <si>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</si>
  <si>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</si>
  <si>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</si>
  <si>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</si>
  <si>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</si>
  <si>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</si>
  <si>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</si>
  <si>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</si>
  <si>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</si>
  <si>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</si>
  <si>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</si>
  <si>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</si>
  <si>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</si>
  <si>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</si>
  <si>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</si>
  <si>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</si>
  <si>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</si>
  <si>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</si>
  <si>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</si>
  <si>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</si>
  <si>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</si>
  <si>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</si>
  <si>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</si>
  <si>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</si>
  <si>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</si>
  <si>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</si>
  <si>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</si>
  <si>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</si>
  <si>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</si>
  <si>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</si>
  <si>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</si>
  <si>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</si>
  <si>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</si>
  <si>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</si>
  <si>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</si>
  <si>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</si>
  <si>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</si>
  <si>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</si>
  <si>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</si>
  <si>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</si>
  <si>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</si>
  <si>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</si>
  <si>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</si>
  <si>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</si>
  <si>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</si>
  <si>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</si>
  <si>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</si>
  <si>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</si>
  <si>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</si>
  <si>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</si>
  <si>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</si>
  <si>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</si>
  <si>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</si>
  <si>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</si>
  <si>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</si>
  <si>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</si>
  <si>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</si>
  <si>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</si>
  <si>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</si>
  <si>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</si>
  <si>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</si>
  <si>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</si>
  <si>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</si>
  <si>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</si>
  <si>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</si>
  <si>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</si>
  <si>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</si>
  <si>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</si>
  <si>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</si>
  <si>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</si>
  <si>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</si>
  <si>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</si>
  <si>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</si>
  <si>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</si>
  <si>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</si>
  <si>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</si>
  <si>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</si>
  <si>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</si>
  <si>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</si>
  <si>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</si>
  <si>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</si>
  <si>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</si>
  <si>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</si>
  <si>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</si>
  <si>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</si>
  <si>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</si>
  <si>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</si>
  <si>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</si>
  <si>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</si>
  <si>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</si>
  <si>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</si>
  <si>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</si>
  <si>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</si>
  <si>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</si>
  <si>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</si>
  <si>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</si>
  <si>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</si>
  <si>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</si>
  <si>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</si>
  <si>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</si>
  <si>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</si>
  <si>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</si>
  <si>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</si>
  <si>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</si>
  <si>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</si>
  <si>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</si>
  <si>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</si>
  <si>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</si>
  <si>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</si>
  <si>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</si>
  <si>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</si>
  <si>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</si>
  <si>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</si>
  <si>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</si>
  <si>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</si>
  <si>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</si>
  <si>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</si>
  <si>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</si>
  <si>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</si>
  <si>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</si>
  <si>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</si>
  <si>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</si>
  <si>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</si>
  <si>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</si>
  <si>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</si>
  <si>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</si>
  <si>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</si>
  <si>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</si>
  <si>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</si>
  <si>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</si>
  <si>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</si>
  <si>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</si>
  <si>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</si>
  <si>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</si>
  <si>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</si>
  <si>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</si>
  <si>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</si>
  <si>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</si>
  <si>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</si>
  <si>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</si>
  <si>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</si>
  <si>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</si>
  <si>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</si>
  <si>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</si>
  <si>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</si>
  <si>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</si>
  <si>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</si>
  <si>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</si>
  <si>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</si>
  <si>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</si>
  <si>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</si>
  <si>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</si>
  <si>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</si>
  <si>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</si>
  <si>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</si>
  <si>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</si>
  <si>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</si>
  <si>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</si>
  <si>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</si>
  <si>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</si>
  <si>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</si>
  <si>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</si>
  <si>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</si>
  <si>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</si>
  <si>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</si>
  <si>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</si>
  <si>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</si>
  <si>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</si>
  <si>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</si>
  <si>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</si>
  <si>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</si>
  <si>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</si>
  <si>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</si>
  <si>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</si>
  <si>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</si>
  <si>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</si>
  <si>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</si>
  <si>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</si>
  <si>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</si>
  <si>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</si>
  <si>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</si>
  <si>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</si>
  <si>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</si>
  <si>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</si>
  <si>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</si>
  <si>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</si>
  <si>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</si>
  <si>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</si>
  <si>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</si>
  <si>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</si>
  <si>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</si>
  <si>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</si>
  <si>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</si>
  <si>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</si>
  <si>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</si>
  <si>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</si>
  <si>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</si>
  <si>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</si>
  <si>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</si>
  <si>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</si>
  <si>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</si>
  <si>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</si>
  <si>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</si>
  <si>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</si>
  <si>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</si>
  <si>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</si>
  <si>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</si>
  <si>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</si>
  <si>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</si>
  <si>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</si>
  <si>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</si>
  <si>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</si>
  <si>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</si>
  <si>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</si>
  <si>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</si>
  <si>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</si>
  <si>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</si>
  <si>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</si>
  <si>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</si>
  <si>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</si>
  <si>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</si>
  <si>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</si>
  <si>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</si>
  <si>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</si>
  <si>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</si>
  <si>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</si>
  <si>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</si>
  <si>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</si>
  <si>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</si>
  <si>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</si>
  <si>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</si>
  <si>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</si>
  <si>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</si>
  <si>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</si>
  <si>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</si>
  <si>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</si>
  <si>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</si>
  <si>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</si>
  <si>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</si>
  <si>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</si>
  <si>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</si>
  <si>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</si>
  <si>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</si>
  <si>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</si>
  <si>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</si>
  <si>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</si>
  <si>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</si>
  <si>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</si>
  <si>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</si>
  <si>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</si>
  <si>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</si>
  <si>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</si>
  <si>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</si>
  <si>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</si>
  <si>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</si>
  <si>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</si>
  <si>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</si>
  <si>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</si>
  <si>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</si>
  <si>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</si>
  <si>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</si>
  <si>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</si>
  <si>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</si>
  <si>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</si>
  <si>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</si>
  <si>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</si>
  <si>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</si>
  <si>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</si>
  <si>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</si>
  <si>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</si>
  <si>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</si>
  <si>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</si>
  <si>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</si>
  <si>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</si>
  <si>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</si>
  <si>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</si>
  <si>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</si>
  <si>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</si>
  <si>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</si>
  <si>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</si>
  <si>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</si>
  <si>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</si>
  <si>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</si>
  <si>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</si>
  <si>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</si>
  <si>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</si>
  <si>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</si>
  <si>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</si>
  <si>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</si>
  <si>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</si>
  <si>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</si>
  <si>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</si>
  <si>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</si>
  <si>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</si>
  <si>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</si>
  <si>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</si>
  <si>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</si>
  <si>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</si>
  <si>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</si>
  <si>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</si>
  <si>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</si>
  <si>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</si>
  <si>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</si>
  <si>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</si>
  <si>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</si>
  <si>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</si>
  <si>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</si>
  <si>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</si>
  <si>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</si>
  <si>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</si>
  <si>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</si>
  <si>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</si>
  <si>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</si>
  <si>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</si>
  <si>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</si>
  <si>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</si>
  <si>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</si>
  <si>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</si>
  <si>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</si>
  <si>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</si>
  <si>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</si>
  <si>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</si>
  <si>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</si>
  <si>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</si>
  <si>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</si>
  <si>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</si>
  <si>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</si>
  <si>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</si>
  <si>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</si>
  <si>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</si>
  <si>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</si>
  <si>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</si>
  <si>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</si>
  <si>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</si>
  <si>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</si>
  <si>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</si>
  <si>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</si>
  <si>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</si>
  <si>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</si>
  <si>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</si>
  <si>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</si>
  <si>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</si>
  <si>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</si>
  <si>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</si>
  <si>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</si>
  <si>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</si>
  <si>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</si>
  <si>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</si>
  <si>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</si>
  <si>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</si>
  <si>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</si>
  <si>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</si>
  <si>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</si>
  <si>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</si>
  <si>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</si>
  <si>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</si>
  <si>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</si>
  <si>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</si>
  <si>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</si>
  <si>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</si>
  <si>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</si>
  <si>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</si>
  <si>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</si>
  <si>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</si>
  <si>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</si>
  <si>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</si>
  <si>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</si>
  <si>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</si>
  <si>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</si>
  <si>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</si>
  <si>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</si>
  <si>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</si>
  <si>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</si>
  <si>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</si>
  <si>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</si>
  <si>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</si>
  <si>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</si>
  <si>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</si>
  <si>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</si>
  <si>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</si>
  <si>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</si>
  <si>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</si>
  <si>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</si>
  <si>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</si>
  <si>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</si>
  <si>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</si>
  <si>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</si>
  <si>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</si>
  <si>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</si>
  <si>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</si>
  <si>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</si>
  <si>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</si>
  <si>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</si>
  <si>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</si>
  <si>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</si>
  <si>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</si>
  <si>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</si>
  <si>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</si>
  <si>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</si>
  <si>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</si>
  <si>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</si>
  <si>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</si>
  <si>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</si>
  <si>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</si>
  <si>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</si>
  <si>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</si>
  <si>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</si>
  <si>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</si>
  <si>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</si>
  <si>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</si>
  <si>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</si>
  <si>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</si>
  <si>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</si>
  <si>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</si>
  <si>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</si>
  <si>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</si>
  <si>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</si>
  <si>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</si>
  <si>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</si>
  <si>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</si>
  <si>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</si>
  <si>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</si>
  <si>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</si>
  <si>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</si>
  <si>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</si>
  <si>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</si>
  <si>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</si>
  <si>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</si>
  <si>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</si>
  <si>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</si>
  <si>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</si>
  <si>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</si>
  <si>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</si>
  <si>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</si>
  <si>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</si>
  <si>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</si>
  <si>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</si>
  <si>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</si>
  <si>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</si>
  <si>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</si>
  <si>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</si>
  <si>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</si>
  <si>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</si>
  <si>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</si>
  <si>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</si>
  <si>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</si>
  <si>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</si>
  <si>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</si>
  <si>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</si>
  <si>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</si>
  <si>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</si>
  <si>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</si>
  <si>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</si>
  <si>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</si>
  <si>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</si>
  <si>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</si>
  <si>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</si>
  <si>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</si>
  <si>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</si>
  <si>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</si>
  <si>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</si>
  <si>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</si>
  <si>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</si>
  <si>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</si>
  <si>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</si>
  <si>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</si>
  <si>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</si>
  <si>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</si>
  <si>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</si>
  <si>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</si>
  <si>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</si>
  <si>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</si>
  <si>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</si>
  <si>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</si>
  <si>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</si>
  <si>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</si>
  <si>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</si>
  <si>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</si>
  <si>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</si>
  <si>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</si>
  <si>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</si>
  <si>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</si>
  <si>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</si>
  <si>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</si>
  <si>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</si>
  <si>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</si>
  <si>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</si>
  <si>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</si>
  <si>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</si>
  <si>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</si>
  <si>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</si>
  <si>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</si>
  <si>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</si>
  <si>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</si>
  <si>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</si>
  <si>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</si>
  <si>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</si>
  <si>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</si>
  <si>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</si>
  <si>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</si>
  <si>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</si>
  <si>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</si>
  <si>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</si>
  <si>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</si>
  <si>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</si>
  <si>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</si>
  <si>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</si>
  <si>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</si>
  <si>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</si>
  <si>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</si>
  <si>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</si>
  <si>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</si>
  <si>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</si>
  <si>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</si>
  <si>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</si>
  <si>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</si>
  <si>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</si>
  <si>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</si>
  <si>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</si>
  <si>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</si>
  <si>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</si>
  <si>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</si>
  <si>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</si>
  <si>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</si>
  <si>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</si>
  <si>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</si>
  <si>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</si>
  <si>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</si>
  <si>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</si>
  <si>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</si>
  <si>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</si>
  <si>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</si>
  <si>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</si>
  <si>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</si>
  <si>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</si>
  <si>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</si>
  <si>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</si>
  <si>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</si>
  <si>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</si>
  <si>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</si>
  <si>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</si>
  <si>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</si>
  <si>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</si>
  <si>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</si>
  <si>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</si>
  <si>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</si>
  <si>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</si>
  <si>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</si>
  <si>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</si>
  <si>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</si>
  <si>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</si>
  <si>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</si>
  <si>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</si>
  <si>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</si>
  <si>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</si>
  <si>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</si>
  <si>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</si>
  <si>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</si>
  <si>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</si>
  <si>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</si>
  <si>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</si>
  <si>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</si>
  <si>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</si>
  <si>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</si>
  <si>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</si>
  <si>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</si>
  <si>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</si>
  <si>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</si>
  <si>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</si>
  <si>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</si>
  <si>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</si>
  <si>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</si>
  <si>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</si>
  <si>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</si>
  <si>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</si>
  <si>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</si>
  <si>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</si>
  <si>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</si>
  <si>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</si>
  <si>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</si>
  <si>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</si>
  <si>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</si>
  <si>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</si>
  <si>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</si>
  <si>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</si>
  <si>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</si>
  <si>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</si>
  <si>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</si>
  <si>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</si>
  <si>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</si>
  <si>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</si>
  <si>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</si>
  <si>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</si>
  <si>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</si>
  <si>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</si>
  <si>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</si>
  <si>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</si>
  <si>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</si>
  <si>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</si>
  <si>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</si>
  <si>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</si>
  <si>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</si>
  <si>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</si>
  <si>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</si>
  <si>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</si>
  <si>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</si>
  <si>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</si>
  <si>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</si>
  <si>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</si>
  <si>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</si>
  <si>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</si>
  <si>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</si>
  <si>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</si>
  <si>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</si>
  <si>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</si>
  <si>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</si>
  <si>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</si>
  <si>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</si>
  <si>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</si>
  <si>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</si>
  <si>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</si>
  <si>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</si>
  <si>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</si>
  <si>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</si>
  <si>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</si>
  <si>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</si>
  <si>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</si>
  <si>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</si>
  <si>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</si>
  <si>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</si>
  <si>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</si>
  <si>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</si>
  <si>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</si>
  <si>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</si>
  <si>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</si>
  <si>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</si>
  <si>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</si>
  <si>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</si>
  <si>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</si>
  <si>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</si>
  <si>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</si>
  <si>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</si>
  <si>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</si>
  <si>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</si>
  <si>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</si>
  <si>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</si>
  <si>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</si>
  <si>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</si>
  <si>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</si>
  <si>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</si>
  <si>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</si>
  <si>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</si>
  <si>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</si>
  <si>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</si>
  <si>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</si>
  <si>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</si>
  <si>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</si>
  <si>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</si>
  <si>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</si>
  <si>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</si>
  <si>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</si>
  <si>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</si>
  <si>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</si>
  <si>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</si>
  <si>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</si>
  <si>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</si>
  <si>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</si>
  <si>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</si>
  <si>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</si>
  <si>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</si>
  <si>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</si>
  <si>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</si>
  <si>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</si>
  <si>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</si>
  <si>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</si>
  <si>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</si>
  <si>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</si>
  <si>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</si>
  <si>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</si>
  <si>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</si>
  <si>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</si>
  <si>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</si>
  <si>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</si>
  <si>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</si>
  <si>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</si>
  <si>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</si>
  <si>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</si>
  <si>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</si>
  <si>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</si>
  <si>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</si>
  <si>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</si>
  <si>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</si>
  <si>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</si>
  <si>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</si>
  <si>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</si>
  <si>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</si>
  <si>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</si>
  <si>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</si>
  <si>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</si>
  <si>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</si>
  <si>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</si>
  <si>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</si>
  <si>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</si>
  <si>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</si>
  <si>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</si>
  <si>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</si>
  <si>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</si>
  <si>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</si>
  <si>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</si>
  <si>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</si>
  <si>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</si>
  <si>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</si>
  <si>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</si>
  <si>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</si>
  <si>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</si>
  <si>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</si>
  <si>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</si>
  <si>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</si>
  <si>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</si>
  <si>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</si>
  <si>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</si>
  <si>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</si>
  <si>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</si>
  <si>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</si>
  <si>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</si>
  <si>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</si>
  <si>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</si>
  <si>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</si>
  <si>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</si>
  <si>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</si>
  <si>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</si>
  <si>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</si>
  <si>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</si>
  <si>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</si>
  <si>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</si>
  <si>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</si>
  <si>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</si>
  <si>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</si>
  <si>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</si>
  <si>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</si>
  <si>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</si>
  <si>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</si>
  <si>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</si>
  <si>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</si>
  <si>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</si>
  <si>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</si>
  <si>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</si>
  <si>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</si>
  <si>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</si>
  <si>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</si>
  <si>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</si>
  <si>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</si>
  <si>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</si>
  <si>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</si>
  <si>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</si>
  <si>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</si>
  <si>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</si>
  <si>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</si>
  <si>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</si>
  <si>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</si>
  <si>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</si>
  <si>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</si>
  <si>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</si>
  <si>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</si>
  <si>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</si>
  <si>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</si>
  <si>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</si>
  <si>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</si>
  <si>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</si>
  <si>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</si>
  <si>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</si>
  <si>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</si>
  <si>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</si>
  <si>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</si>
  <si>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</si>
  <si>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</si>
  <si>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</si>
  <si>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</si>
  <si>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</si>
  <si>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</si>
  <si>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</si>
  <si>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</si>
  <si>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</si>
  <si>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</si>
  <si>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</si>
  <si>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</si>
  <si>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</si>
  <si>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</si>
  <si>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</si>
  <si>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</si>
  <si>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</si>
  <si>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</si>
  <si>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</si>
  <si>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</si>
  <si>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</si>
  <si>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</si>
  <si>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</si>
  <si>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</si>
  <si>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</si>
  <si>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</si>
  <si>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</si>
  <si>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</si>
  <si>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</si>
  <si>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</si>
  <si>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</si>
  <si>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</si>
  <si>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</si>
  <si>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</si>
  <si>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</si>
  <si>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</si>
  <si>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</si>
  <si>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</si>
  <si>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</si>
  <si>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</si>
  <si>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</si>
  <si>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</si>
  <si>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</si>
  <si>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</si>
  <si>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</si>
  <si>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</si>
  <si>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</si>
  <si>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</si>
  <si>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</si>
  <si>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</si>
  <si>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</si>
  <si>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</si>
  <si>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</si>
  <si>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</si>
  <si>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</si>
  <si>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</si>
  <si>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</si>
  <si>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</si>
  <si>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</si>
  <si>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</si>
  <si>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</si>
  <si>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</si>
  <si>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</si>
  <si>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</si>
  <si>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</si>
  <si>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</si>
  <si>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</si>
  <si>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</si>
  <si>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</si>
  <si>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</si>
  <si>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</si>
  <si>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</si>
  <si>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</si>
  <si>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</si>
  <si>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</si>
  <si>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</si>
  <si>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</si>
  <si>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</si>
  <si>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</si>
  <si>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</si>
  <si>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</si>
  <si>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</si>
  <si>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</si>
  <si>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</si>
  <si>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</si>
  <si>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</si>
  <si>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</si>
  <si>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</si>
  <si>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</si>
  <si>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</si>
  <si>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</si>
  <si>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</si>
  <si>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</si>
  <si>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</si>
  <si>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</si>
  <si>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</si>
  <si>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</si>
  <si>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</si>
  <si>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</si>
  <si>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</si>
  <si>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</si>
  <si>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</si>
  <si>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</si>
  <si>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</si>
  <si>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</si>
  <si>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</si>
  <si>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</si>
  <si>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</si>
  <si>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</si>
  <si>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</si>
  <si>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</si>
  <si>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</si>
  <si>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</si>
  <si>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</si>
  <si>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</si>
  <si>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</si>
  <si>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</si>
  <si>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</si>
  <si>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</si>
  <si>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</si>
  <si>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</si>
  <si>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</si>
  <si>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</si>
  <si>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</si>
  <si>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</si>
  <si>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</si>
  <si>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</si>
  <si>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</si>
  <si>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</si>
  <si>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</si>
  <si>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</si>
  <si>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</si>
  <si>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</si>
  <si>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</si>
  <si>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</si>
  <si>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</si>
  <si>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</si>
  <si>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</si>
  <si>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</si>
  <si>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</si>
  <si>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</si>
  <si>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</si>
  <si>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</si>
  <si>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</si>
  <si>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</si>
  <si>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</si>
  <si>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</si>
  <si>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</si>
  <si>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</si>
  <si>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</si>
  <si>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</si>
  <si>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</si>
  <si>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</si>
  <si>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</si>
  <si>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</si>
  <si>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</si>
  <si>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</si>
  <si>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</si>
  <si>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</si>
  <si>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</si>
  <si>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</si>
  <si>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</si>
  <si>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</si>
  <si>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</si>
  <si>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</si>
  <si>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</si>
  <si>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</si>
  <si>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</si>
  <si>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</si>
  <si>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</si>
  <si>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</si>
  <si>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</si>
  <si>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</si>
  <si>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</si>
  <si>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</si>
  <si>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</si>
  <si>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</si>
  <si>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</si>
  <si>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</si>
  <si>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</si>
  <si>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</si>
  <si>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</si>
  <si>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</si>
  <si>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</si>
  <si>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</si>
  <si>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</si>
  <si>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</si>
  <si>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</si>
  <si>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</si>
  <si>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</si>
  <si>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</si>
  <si>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</si>
  <si>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</si>
  <si>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</si>
  <si>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</si>
  <si>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</si>
  <si>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</si>
  <si>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</si>
  <si>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</si>
  <si>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</si>
  <si>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</si>
  <si>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</si>
  <si>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</si>
  <si>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</si>
  <si>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</si>
  <si>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</si>
  <si>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</si>
  <si>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</si>
  <si>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</si>
  <si>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</si>
  <si>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</si>
  <si>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</si>
  <si>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</si>
  <si>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</si>
  <si>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</si>
  <si>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</si>
  <si>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</si>
  <si>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</si>
  <si>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</si>
  <si>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</si>
  <si>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</si>
  <si>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</si>
  <si>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</si>
  <si>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</si>
  <si>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</si>
  <si>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</si>
  <si>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</si>
  <si>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</si>
  <si>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</si>
  <si>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</si>
  <si>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</si>
  <si>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</si>
  <si>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</si>
  <si>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</si>
  <si>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</si>
  <si>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</si>
  <si>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</si>
  <si>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</si>
  <si>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</si>
  <si>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</si>
  <si>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</si>
  <si>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</si>
  <si>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</si>
  <si>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</si>
  <si>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</si>
  <si>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</si>
  <si>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</si>
  <si>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</si>
  <si>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</si>
  <si>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</si>
  <si>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</si>
  <si>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</si>
  <si>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</si>
  <si>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</si>
  <si>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</si>
  <si>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</si>
  <si>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</si>
  <si>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</si>
  <si>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</si>
  <si>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</si>
  <si>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</si>
  <si>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</si>
  <si>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</si>
  <si>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</si>
  <si>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</si>
  <si>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</si>
  <si>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</si>
  <si>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</si>
  <si>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</si>
  <si>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</si>
  <si>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</si>
  <si>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</si>
  <si>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</si>
  <si>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</si>
  <si>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</si>
  <si>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</si>
  <si>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</si>
  <si>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</si>
  <si>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</si>
  <si>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</si>
  <si>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</si>
  <si>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</si>
  <si>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</si>
  <si>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</si>
  <si>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</si>
  <si>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</si>
  <si>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</si>
  <si>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</si>
  <si>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</si>
  <si>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</si>
  <si>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</si>
  <si>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</si>
  <si>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</si>
  <si>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</si>
  <si>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</si>
  <si>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</si>
  <si>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</si>
  <si>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</si>
  <si>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</si>
  <si>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</si>
  <si>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</si>
  <si>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</si>
  <si>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</si>
  <si>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</si>
  <si>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</si>
  <si>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</si>
  <si>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</si>
  <si>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</si>
  <si>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</si>
  <si>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</si>
  <si>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</si>
  <si>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</si>
  <si>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</si>
  <si>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</si>
  <si>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</si>
  <si>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</si>
  <si>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</si>
  <si>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</si>
  <si>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</si>
  <si>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</si>
  <si>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</si>
  <si>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</si>
  <si>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</si>
  <si>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</si>
  <si>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</si>
  <si>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</si>
  <si>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</si>
  <si>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</si>
  <si>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</si>
  <si>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</si>
  <si>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</si>
  <si>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</si>
  <si>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</si>
  <si>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</si>
  <si>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</si>
  <si>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</si>
  <si>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</si>
  <si>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</si>
  <si>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</si>
  <si>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</si>
  <si>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</si>
  <si>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</si>
  <si>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</si>
  <si>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</si>
  <si>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</si>
  <si>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</si>
  <si>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</si>
  <si>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</si>
  <si>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</si>
  <si>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</si>
  <si>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</si>
  <si>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</si>
  <si>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</si>
  <si>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</si>
  <si>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</si>
  <si>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</si>
  <si>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</si>
  <si>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</si>
  <si>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</si>
  <si>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</si>
  <si>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</si>
  <si>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</si>
  <si>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</si>
  <si>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</si>
  <si>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</si>
  <si>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</si>
  <si>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</si>
  <si>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</si>
  <si>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</si>
  <si>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</si>
  <si>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</si>
  <si>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</si>
  <si>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</si>
  <si>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</si>
  <si>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</si>
  <si>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</si>
  <si>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</si>
  <si>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</si>
  <si>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</si>
  <si>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</si>
  <si>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</si>
  <si>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</si>
  <si>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</si>
  <si>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</si>
  <si>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</si>
  <si>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</si>
  <si>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</si>
  <si>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</si>
  <si>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</si>
  <si>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</si>
  <si>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</si>
  <si>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</si>
  <si>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</si>
  <si>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</si>
  <si>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</si>
  <si>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</si>
  <si>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</si>
  <si>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</si>
  <si>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</si>
  <si>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</si>
  <si>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</si>
  <si>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</si>
  <si>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</si>
  <si>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</si>
  <si>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</si>
  <si>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</si>
  <si>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</si>
  <si>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</si>
  <si>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</si>
  <si>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</si>
  <si>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</si>
  <si>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</si>
  <si>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</si>
  <si>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</si>
  <si>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</si>
  <si>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</si>
  <si>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</si>
  <si>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</si>
  <si>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</si>
  <si>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</si>
  <si>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</si>
  <si>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</si>
  <si>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</si>
  <si>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</si>
  <si>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</si>
  <si>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</si>
  <si>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</si>
  <si>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</si>
  <si>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</si>
  <si>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</si>
  <si>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</si>
  <si>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</si>
  <si>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</si>
  <si>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</si>
  <si>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</si>
  <si>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</si>
  <si>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</si>
  <si>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</si>
  <si>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</si>
  <si>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</si>
  <si>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</si>
  <si>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</si>
  <si>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</si>
  <si>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</si>
  <si>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</si>
  <si>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</si>
  <si>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</si>
  <si>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</si>
  <si>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</si>
  <si>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</si>
  <si>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</si>
  <si>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</si>
  <si>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</si>
  <si>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</si>
  <si>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</si>
  <si>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</si>
  <si>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</si>
  <si>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</si>
  <si>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</si>
  <si>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</si>
  <si>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</si>
  <si>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</si>
  <si>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</si>
  <si>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</si>
  <si>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</si>
  <si>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</si>
  <si>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</si>
  <si>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</si>
  <si>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</si>
  <si>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</si>
  <si>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</si>
  <si>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</si>
  <si>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</si>
  <si>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</si>
  <si>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</si>
  <si>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</si>
  <si>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</si>
  <si>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</si>
  <si>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</si>
  <si>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</si>
  <si>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</si>
  <si>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</si>
  <si>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</si>
  <si>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</si>
  <si>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</si>
  <si>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</si>
  <si>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</si>
  <si>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</si>
  <si>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</si>
  <si>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</si>
  <si>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</si>
  <si>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</si>
  <si>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</si>
  <si>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</si>
  <si>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</si>
  <si>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</si>
  <si>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</si>
  <si>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</si>
  <si>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</si>
  <si>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</si>
  <si>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</si>
  <si>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</si>
  <si>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</si>
  <si>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</si>
  <si>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</si>
  <si>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</si>
  <si>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</si>
  <si>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</si>
  <si>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</si>
  <si>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</si>
  <si>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</si>
  <si>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</si>
  <si>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</si>
  <si>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</si>
  <si>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</si>
  <si>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</si>
  <si>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</si>
  <si>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</si>
  <si>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</si>
  <si>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</si>
  <si>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</si>
  <si>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</si>
  <si>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</si>
  <si>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</si>
  <si>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</si>
  <si>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</si>
  <si>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</si>
  <si>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</si>
  <si>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</si>
  <si>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</si>
  <si>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</si>
  <si>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</si>
  <si>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</si>
  <si>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</si>
  <si>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</si>
  <si>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</si>
  <si>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</si>
  <si>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</si>
  <si>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</si>
  <si>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</si>
  <si>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</si>
  <si>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</si>
  <si>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</si>
  <si>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</si>
  <si>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</si>
  <si>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</si>
  <si>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</si>
  <si>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</si>
  <si>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</si>
  <si>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</si>
  <si>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</si>
  <si>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</si>
  <si>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</si>
  <si>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</si>
  <si>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</si>
  <si>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</si>
  <si>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</si>
  <si>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</si>
  <si>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</si>
  <si>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</si>
  <si>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</si>
  <si>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</si>
  <si>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</si>
  <si>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</si>
  <si>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</si>
  <si>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</si>
  <si>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</si>
  <si>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</si>
  <si>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</si>
  <si>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</si>
  <si>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</si>
  <si>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</si>
  <si>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</si>
  <si>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</si>
  <si>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</si>
  <si>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</si>
  <si>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</si>
  <si>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</si>
  <si>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</si>
  <si>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</si>
  <si>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</si>
  <si>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</si>
  <si>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</si>
  <si>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</si>
  <si>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</si>
  <si>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</si>
  <si>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</si>
  <si>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</si>
  <si>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</si>
  <si>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</si>
  <si>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</si>
  <si>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</si>
  <si>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</si>
  <si>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</si>
  <si>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</si>
  <si>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</si>
  <si>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</si>
  <si>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</si>
  <si>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</si>
  <si>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</si>
  <si>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</si>
  <si>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</si>
  <si>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</si>
  <si>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</si>
  <si>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</si>
  <si>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</si>
  <si>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</si>
  <si>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</si>
  <si>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</si>
  <si>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</si>
  <si>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</si>
  <si>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</si>
  <si>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</si>
  <si>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</si>
  <si>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</si>
  <si>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</si>
  <si>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</si>
  <si>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</si>
  <si>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</si>
  <si>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</si>
  <si>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</si>
  <si>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</si>
  <si>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</si>
  <si>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</si>
  <si>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</si>
  <si>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</si>
  <si>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</si>
  <si>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</si>
  <si>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</si>
  <si>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</si>
  <si>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</si>
  <si>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</si>
  <si>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</si>
  <si>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</si>
  <si>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</si>
  <si>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</si>
  <si>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</si>
  <si>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</si>
  <si>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</si>
  <si>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</si>
  <si>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</si>
  <si>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</si>
  <si>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</si>
  <si>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</si>
  <si>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</si>
  <si>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</si>
  <si>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</si>
  <si>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</si>
  <si>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</si>
  <si>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</si>
  <si>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</si>
  <si>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</si>
  <si>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</si>
  <si>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</si>
  <si>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</si>
  <si>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</si>
  <si>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</si>
  <si>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</si>
  <si>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</si>
  <si>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</si>
  <si>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</si>
  <si>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</si>
  <si>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</si>
  <si>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</si>
  <si>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</si>
  <si>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</si>
  <si>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</si>
  <si>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</si>
  <si>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</si>
  <si>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</si>
  <si>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</si>
  <si>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</si>
  <si>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</si>
  <si>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</si>
  <si>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</si>
  <si>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</si>
  <si>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</si>
  <si>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</si>
  <si>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</si>
  <si>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</si>
  <si>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</si>
  <si>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</si>
  <si>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</si>
  <si>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</si>
  <si>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</si>
  <si>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</si>
  <si>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</si>
  <si>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</si>
  <si>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</si>
  <si>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</si>
  <si>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</si>
  <si>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</si>
  <si>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</si>
  <si>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</si>
  <si>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</si>
  <si>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</si>
  <si>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</si>
  <si>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</si>
  <si>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</si>
  <si>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</si>
  <si>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</si>
  <si>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</si>
  <si>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</si>
  <si>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</si>
  <si>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</si>
  <si>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</si>
  <si>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</si>
  <si>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</si>
  <si>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</si>
  <si>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</si>
  <si>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</si>
  <si>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</si>
  <si>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</si>
  <si>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</si>
  <si>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</si>
  <si>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</si>
  <si>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</si>
  <si>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</si>
  <si>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</si>
  <si>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</si>
  <si>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</si>
  <si>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</si>
  <si>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</si>
  <si>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</si>
  <si>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</si>
  <si>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</si>
  <si>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</si>
  <si>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</si>
  <si>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</si>
  <si>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</si>
  <si>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</si>
  <si>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</si>
  <si>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</si>
  <si>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</si>
  <si>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</si>
  <si>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</si>
  <si>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</si>
  <si>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</si>
  <si>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</si>
  <si>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</si>
  <si>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</si>
  <si>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</si>
  <si>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</si>
  <si>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</si>
  <si>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</si>
  <si>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</si>
  <si>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</si>
  <si>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</si>
  <si>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</si>
  <si>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</si>
  <si>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</si>
  <si>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</si>
  <si>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</si>
  <si>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</si>
  <si>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</si>
  <si>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</si>
  <si>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</si>
  <si>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</si>
  <si>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</si>
  <si>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</si>
  <si>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</si>
  <si>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</si>
  <si>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</si>
  <si>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</si>
  <si>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</si>
  <si>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</si>
  <si>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</si>
  <si>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</si>
  <si>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</si>
  <si>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</si>
  <si>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</si>
  <si>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</si>
  <si>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</si>
  <si>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</si>
  <si>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</si>
  <si>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</si>
  <si>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</si>
  <si>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</si>
  <si>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</si>
  <si>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</si>
  <si>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</si>
  <si>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</si>
  <si>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</si>
  <si>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</si>
  <si>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</si>
  <si>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</si>
  <si>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</si>
  <si>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</si>
  <si>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</si>
  <si>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</si>
  <si>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</si>
  <si>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</si>
  <si>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</si>
  <si>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</si>
  <si>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</si>
  <si>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</si>
  <si>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</si>
  <si>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</si>
  <si>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</si>
  <si>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</si>
  <si>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</si>
  <si>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</si>
  <si>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</si>
  <si>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</si>
  <si>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</si>
  <si>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</si>
  <si>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</si>
  <si>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</si>
  <si>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</si>
  <si>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</si>
  <si>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</si>
  <si>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</si>
  <si>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</si>
  <si>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</si>
  <si>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</si>
  <si>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</si>
  <si>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</si>
  <si>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</si>
  <si>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</si>
  <si>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</si>
  <si>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</si>
  <si>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</si>
  <si>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</si>
  <si>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</si>
  <si>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</si>
  <si>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</si>
  <si>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</si>
  <si>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</si>
  <si>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</si>
  <si>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</si>
  <si>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</si>
  <si>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</si>
  <si>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</si>
  <si>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</si>
  <si>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</si>
  <si>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</si>
  <si>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</si>
  <si>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</si>
  <si>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</si>
  <si>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</si>
  <si>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</si>
  <si>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</si>
  <si>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</si>
  <si>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</si>
  <si>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</si>
  <si>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</si>
  <si>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</si>
  <si>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</si>
  <si>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</si>
  <si>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</si>
  <si>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</si>
  <si>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</si>
  <si>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</si>
  <si>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</si>
  <si>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</si>
  <si>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</si>
  <si>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</si>
  <si>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</si>
  <si>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</si>
  <si>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</si>
  <si>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</si>
  <si>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</si>
  <si>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</si>
  <si>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</si>
  <si>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</si>
  <si>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</si>
  <si>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</si>
  <si>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</si>
  <si>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</si>
  <si>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</si>
  <si>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</si>
  <si>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</si>
  <si>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</si>
  <si>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</si>
  <si>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</si>
  <si>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</si>
  <si>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</si>
  <si>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</si>
  <si>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</si>
  <si>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</si>
  <si>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</si>
  <si>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</si>
  <si>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</si>
  <si>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</si>
  <si>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</si>
  <si>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</si>
  <si>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</si>
  <si>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</si>
  <si>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</si>
  <si>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</si>
  <si>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</si>
  <si>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</si>
  <si>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</si>
  <si>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</si>
  <si>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</si>
  <si>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</si>
  <si>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</si>
  <si>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</si>
  <si>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</si>
  <si>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</si>
  <si>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</si>
  <si>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</si>
  <si>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</si>
  <si>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</si>
  <si>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</si>
  <si>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</si>
  <si>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</si>
  <si>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</si>
  <si>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</si>
  <si>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</si>
  <si>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</si>
  <si>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</si>
  <si>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</si>
  <si>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</si>
  <si>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</si>
  <si>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</si>
  <si>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</si>
  <si>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</si>
  <si>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</si>
  <si>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</si>
  <si>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</si>
  <si>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</si>
  <si>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</si>
  <si>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</si>
  <si>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</si>
  <si>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</si>
  <si>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</si>
  <si>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</si>
  <si>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</si>
  <si>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</si>
  <si>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</si>
  <si>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</si>
  <si>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</si>
  <si>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</si>
  <si>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</si>
  <si>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</si>
  <si>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</si>
  <si>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</si>
  <si>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</si>
  <si>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</si>
  <si>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</si>
  <si>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</si>
  <si>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</si>
  <si>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</si>
  <si>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</si>
  <si>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</si>
  <si>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</si>
  <si>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</si>
  <si>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</si>
  <si>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</si>
  <si>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</si>
  <si>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</si>
  <si>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</si>
  <si>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</si>
  <si>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</si>
  <si>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</si>
  <si>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</si>
  <si>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</si>
  <si>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</si>
  <si>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</si>
  <si>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</si>
  <si>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</si>
  <si>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</si>
  <si>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</si>
  <si>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</si>
  <si>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</si>
  <si>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</si>
  <si>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</si>
  <si>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</si>
  <si>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</si>
  <si>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</si>
  <si>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</si>
  <si>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</si>
  <si>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</si>
  <si>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</si>
  <si>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</si>
  <si>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</si>
  <si>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</si>
  <si>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</si>
  <si>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</si>
  <si>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</si>
  <si>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</si>
  <si>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</si>
  <si>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</si>
  <si>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</si>
  <si>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</si>
  <si>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</si>
  <si>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</si>
  <si>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</si>
  <si>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</si>
  <si>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</si>
  <si>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</si>
  <si>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</si>
  <si>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</si>
  <si>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</si>
  <si>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</si>
  <si>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</si>
  <si>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</si>
  <si>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</si>
  <si>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</si>
  <si>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</si>
  <si>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</si>
  <si>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</si>
  <si>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</si>
  <si>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</si>
  <si>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</si>
  <si>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</si>
  <si>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</si>
  <si>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</si>
  <si>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</si>
  <si>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</si>
  <si>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</si>
  <si>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</si>
  <si>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</si>
  <si>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</si>
  <si>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</si>
  <si>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</si>
  <si>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</si>
  <si>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</si>
  <si>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</si>
  <si>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</si>
  <si>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</si>
  <si>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</si>
  <si>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</si>
  <si>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</si>
  <si>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</si>
  <si>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</si>
  <si>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</si>
  <si>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</si>
  <si>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</si>
  <si>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</si>
  <si>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</si>
  <si>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</si>
  <si>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</si>
  <si>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</si>
  <si>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</si>
  <si>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</si>
  <si>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</si>
  <si>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</si>
  <si>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</si>
  <si>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</si>
  <si>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</si>
  <si>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</si>
  <si>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</si>
  <si>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</si>
  <si>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</si>
  <si>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</si>
  <si>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</si>
  <si>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</si>
  <si>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</si>
  <si>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</si>
  <si>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</si>
  <si>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</si>
  <si>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</si>
  <si>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</si>
  <si>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</si>
  <si>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</si>
  <si>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</si>
  <si>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</si>
  <si>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</si>
  <si>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</si>
  <si>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</si>
  <si>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</si>
  <si>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</si>
  <si>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</si>
  <si>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</si>
  <si>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</si>
  <si>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</si>
  <si>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</si>
  <si>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</si>
  <si>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</si>
  <si>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</si>
  <si>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</si>
  <si>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</si>
  <si>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</si>
  <si>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</si>
  <si>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</si>
  <si>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</si>
  <si>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</si>
  <si>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</si>
  <si>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</si>
  <si>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</si>
  <si>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</si>
  <si>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</si>
  <si>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</si>
  <si>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</si>
  <si>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</si>
  <si>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</si>
  <si>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</si>
  <si>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</si>
  <si>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</si>
  <si>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</si>
  <si>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</si>
  <si>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</si>
  <si>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</si>
  <si>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</si>
  <si>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</si>
  <si>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</si>
  <si>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</si>
  <si>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</si>
  <si>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</si>
  <si>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</si>
  <si>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</si>
  <si>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</si>
  <si>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</si>
  <si>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</si>
  <si>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</si>
  <si>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</si>
  <si>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</si>
  <si>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</si>
  <si>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</si>
  <si>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</si>
  <si>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</si>
  <si>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</si>
  <si>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</si>
  <si>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</si>
  <si>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</si>
  <si>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</si>
  <si>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</si>
  <si>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</si>
  <si>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</si>
  <si>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</si>
  <si>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</si>
  <si>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</si>
  <si>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</si>
  <si>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</si>
  <si>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</si>
  <si>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</si>
  <si>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</si>
  <si>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</si>
  <si>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</si>
  <si>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</si>
  <si>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</si>
  <si>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</si>
  <si>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</si>
  <si>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</si>
  <si>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</si>
  <si>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</si>
  <si>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</si>
  <si>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</si>
  <si>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</si>
  <si>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</si>
  <si>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</si>
  <si>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</si>
  <si>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</si>
  <si>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</si>
  <si>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</si>
  <si>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</si>
  <si>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</si>
  <si>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</si>
  <si>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</si>
  <si>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</si>
  <si>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</si>
  <si>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</si>
  <si>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</si>
  <si>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</si>
  <si>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</si>
  <si>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</si>
  <si>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</si>
  <si>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</si>
  <si>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</si>
  <si>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</si>
  <si>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</si>
  <si>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</si>
  <si>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</si>
  <si>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</si>
  <si>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</si>
  <si>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</si>
  <si>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</si>
  <si>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</si>
  <si>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</si>
  <si>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</si>
  <si>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</si>
  <si>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</si>
  <si>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</si>
  <si>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</si>
  <si>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</si>
  <si>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</si>
  <si>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</si>
  <si>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</si>
  <si>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</si>
  <si>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</si>
  <si>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</si>
  <si>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</si>
  <si>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</si>
  <si>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</si>
  <si>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</si>
  <si>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</si>
  <si>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</si>
  <si>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</si>
  <si>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</si>
  <si>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</si>
  <si>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</si>
  <si>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</si>
  <si>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</si>
  <si>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</si>
  <si>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</si>
  <si>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</si>
  <si>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</si>
  <si>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</si>
  <si>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</si>
  <si>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</si>
  <si>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</si>
  <si>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</si>
  <si>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</si>
  <si>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</si>
  <si>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</si>
  <si>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</si>
  <si>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</si>
  <si>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</si>
  <si>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</si>
  <si>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</si>
  <si>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</si>
  <si>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</si>
  <si>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</si>
  <si>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</si>
  <si>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</si>
  <si>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</si>
  <si>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</si>
  <si>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</si>
  <si>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</si>
  <si>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</si>
  <si>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</si>
  <si>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</si>
  <si>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</si>
  <si>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</si>
  <si>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</si>
  <si>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</si>
  <si>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</si>
  <si>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</si>
  <si>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</si>
  <si>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</si>
  <si>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</si>
  <si>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</si>
  <si>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</si>
  <si>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</si>
  <si>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</si>
  <si>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</si>
  <si>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</si>
  <si>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</si>
  <si>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</si>
  <si>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</si>
  <si>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</si>
  <si>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</si>
  <si>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</si>
  <si>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</si>
  <si>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</si>
  <si>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</si>
  <si>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</si>
  <si>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</si>
  <si>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</si>
  <si>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</si>
  <si>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</si>
  <si>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</si>
  <si>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</si>
  <si>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</si>
  <si>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</si>
  <si>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</si>
  <si>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</si>
  <si>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</si>
  <si>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</si>
  <si>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</si>
  <si>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</si>
  <si>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</si>
  <si>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</si>
  <si>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</si>
  <si>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</si>
  <si>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</si>
  <si>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</si>
  <si>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</si>
  <si>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</si>
  <si>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</si>
  <si>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</si>
  <si>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</si>
  <si>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</si>
  <si>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</si>
  <si>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</si>
  <si>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</si>
  <si>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</si>
  <si>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</si>
  <si>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</si>
  <si>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</si>
  <si>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</si>
  <si>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</si>
  <si>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</si>
  <si>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</si>
  <si>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</si>
  <si>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</si>
  <si>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</si>
  <si>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</si>
  <si>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</si>
  <si>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</si>
  <si>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</si>
  <si>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</si>
  <si>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</si>
  <si>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</si>
  <si>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</si>
  <si>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</si>
  <si>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</si>
  <si>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</si>
  <si>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</si>
  <si>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</si>
  <si>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</si>
  <si>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</si>
  <si>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</si>
  <si>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</si>
  <si>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</si>
  <si>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</si>
  <si>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</si>
  <si>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</si>
  <si>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</si>
  <si>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</si>
  <si>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</si>
  <si>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</si>
  <si>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</si>
  <si>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</si>
  <si>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</si>
  <si>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</si>
  <si>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</si>
  <si>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</si>
  <si>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</si>
  <si>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</si>
  <si>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</si>
  <si>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</si>
  <si>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</si>
  <si>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</si>
  <si>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</si>
  <si>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</si>
  <si>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</si>
  <si>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</si>
  <si>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</si>
  <si>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</si>
  <si>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</si>
  <si>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</si>
  <si>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</si>
  <si>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</si>
  <si>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</si>
  <si>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</si>
  <si>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</si>
  <si>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</si>
  <si>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</si>
  <si>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</si>
  <si>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</si>
  <si>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</si>
  <si>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</si>
  <si>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</si>
  <si>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</si>
  <si>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</si>
  <si>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</si>
  <si>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</si>
  <si>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</si>
  <si>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</si>
  <si>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</si>
  <si>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</si>
  <si>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</si>
  <si>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</si>
  <si>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</si>
  <si>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</si>
  <si>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</si>
  <si>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</si>
  <si>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</si>
  <si>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</si>
  <si>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</si>
  <si>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</si>
  <si>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</si>
  <si>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</si>
  <si>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</si>
  <si>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</si>
  <si>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</si>
  <si>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</si>
  <si>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</si>
  <si>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</si>
  <si>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</si>
  <si>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</si>
  <si>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</si>
  <si>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</si>
  <si>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</si>
  <si>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</si>
  <si>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</si>
  <si>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</si>
  <si>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</si>
  <si>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</si>
  <si>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</si>
  <si>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</si>
  <si>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</si>
  <si>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</si>
  <si>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</si>
  <si>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</si>
  <si>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</si>
  <si>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</si>
  <si>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</si>
  <si>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</si>
  <si>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</si>
  <si>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</si>
  <si>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</si>
  <si>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</si>
  <si>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</si>
  <si>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</si>
  <si>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</si>
  <si>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</si>
  <si>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</si>
  <si>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</si>
  <si>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</si>
  <si>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</si>
  <si>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</si>
  <si>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</si>
  <si>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</si>
  <si>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</si>
  <si>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</si>
  <si>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</si>
  <si>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</si>
  <si>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</si>
  <si>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</si>
  <si>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</si>
  <si>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</si>
  <si>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</si>
  <si>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</si>
  <si>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</si>
  <si>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</si>
  <si>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</si>
  <si>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</si>
  <si>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</si>
  <si>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</si>
  <si>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</si>
  <si>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</si>
  <si>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</si>
  <si>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</si>
  <si>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</si>
  <si>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</si>
  <si>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</si>
  <si>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</si>
  <si>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</si>
  <si>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</si>
  <si>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</si>
  <si>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</si>
  <si>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</si>
  <si>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</si>
  <si>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</si>
  <si>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</si>
  <si>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</si>
  <si>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</si>
  <si>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</si>
  <si>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</si>
  <si>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</si>
  <si>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</si>
  <si>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</si>
  <si>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</si>
  <si>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</si>
  <si>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</si>
  <si>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</si>
  <si>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</si>
  <si>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</si>
  <si>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</si>
  <si>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</si>
  <si>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</si>
  <si>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</si>
  <si>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</si>
  <si>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</si>
  <si>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</si>
  <si>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</si>
  <si>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</si>
  <si>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</si>
  <si>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</si>
  <si>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</si>
  <si>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</si>
  <si>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</si>
  <si>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</si>
  <si>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</si>
  <si>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</si>
  <si>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</si>
  <si>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</si>
  <si>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</si>
  <si>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</si>
  <si>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</si>
  <si>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</si>
  <si>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</si>
  <si>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</si>
  <si>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</si>
  <si>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</si>
  <si>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</si>
  <si>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</si>
  <si>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</si>
  <si>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</si>
  <si>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</si>
  <si>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</si>
  <si>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</si>
  <si>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</si>
  <si>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</si>
  <si>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</si>
  <si>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</si>
  <si>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</si>
  <si>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</si>
  <si>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</si>
  <si>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</si>
  <si>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</si>
  <si>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</si>
  <si>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</si>
  <si>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</si>
  <si>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</si>
  <si>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</si>
  <si>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</si>
  <si>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</si>
  <si>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</si>
  <si>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</si>
  <si>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</si>
  <si>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</si>
  <si>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</si>
  <si>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</si>
  <si>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</si>
  <si>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</si>
  <si>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</si>
  <si>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</si>
  <si>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</si>
  <si>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</si>
  <si>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</si>
  <si>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</si>
  <si>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</si>
  <si>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</si>
  <si>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</si>
  <si>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</si>
  <si>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</si>
  <si>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</si>
  <si>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</si>
  <si>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</si>
  <si>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</si>
  <si>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</si>
  <si>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</si>
  <si>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</si>
  <si>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</si>
  <si>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</si>
  <si>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</si>
  <si>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</si>
  <si>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</si>
  <si>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</si>
  <si>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</si>
  <si>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</si>
  <si>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</si>
  <si>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</si>
  <si>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</si>
  <si>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</si>
  <si>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</si>
  <si>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</si>
  <si>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</si>
  <si>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</si>
  <si>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</si>
  <si>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</si>
  <si>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</si>
  <si>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</si>
  <si>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</si>
  <si>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</si>
  <si>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</si>
  <si>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</si>
  <si>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</si>
  <si>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</si>
  <si>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</si>
  <si>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</si>
  <si>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</si>
  <si>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</si>
  <si>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</si>
  <si>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</si>
  <si>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</si>
  <si>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</si>
  <si>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</si>
  <si>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</si>
  <si>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</si>
  <si>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</si>
  <si>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</si>
  <si>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</si>
  <si>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</si>
  <si>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</si>
  <si>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</si>
  <si>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</si>
  <si>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</si>
  <si>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</si>
  <si>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</si>
  <si>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</si>
  <si>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</si>
  <si>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</si>
  <si>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</si>
  <si>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</si>
  <si>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</si>
  <si>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</si>
  <si>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</si>
  <si>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</si>
  <si>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</si>
  <si>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</si>
  <si>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</si>
  <si>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</si>
  <si>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</si>
  <si>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</si>
  <si>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</si>
  <si>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</si>
  <si>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</si>
  <si>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</si>
  <si>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</si>
  <si>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</si>
  <si>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</si>
  <si>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</si>
  <si>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</si>
  <si>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</si>
  <si>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</si>
  <si>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</si>
  <si>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</si>
  <si>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</si>
  <si>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</si>
  <si>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</si>
  <si>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</si>
  <si>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</si>
  <si>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</si>
  <si>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</si>
  <si>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</si>
  <si>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</si>
  <si>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</si>
  <si>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</si>
  <si>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</si>
  <si>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</si>
  <si>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</si>
  <si>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</si>
  <si>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</si>
  <si>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</si>
  <si>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</si>
  <si>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</si>
  <si>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</si>
  <si>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</si>
  <si>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</si>
  <si>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</si>
  <si>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</si>
  <si>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</si>
  <si>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</si>
  <si>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</si>
  <si>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</si>
  <si>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</si>
  <si>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</si>
  <si>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</si>
  <si>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</si>
  <si>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</si>
  <si>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</si>
  <si>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</si>
  <si>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</si>
  <si>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</si>
  <si>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</si>
  <si>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</si>
  <si>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</si>
  <si>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</si>
  <si>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</si>
  <si>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</si>
  <si>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</si>
  <si>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</si>
  <si>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</si>
  <si>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</si>
  <si>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</si>
  <si>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</si>
  <si>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</si>
  <si>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</si>
  <si>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</si>
  <si>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</si>
  <si>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</si>
  <si>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</si>
  <si>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</si>
  <si>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</si>
  <si>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</si>
  <si>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</si>
  <si>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</si>
  <si>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</si>
  <si>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</si>
  <si>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</si>
  <si>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</si>
  <si>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</si>
  <si>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</si>
  <si>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</si>
  <si>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</si>
  <si>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</si>
  <si>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</si>
  <si>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</si>
  <si>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</si>
  <si>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</si>
  <si>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</si>
  <si>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</si>
  <si>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</si>
  <si>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</si>
  <si>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</si>
  <si>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</si>
  <si>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</si>
  <si>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</si>
  <si>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</si>
  <si>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</si>
  <si>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</si>
  <si>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</si>
  <si>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</si>
  <si>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</si>
  <si>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</si>
  <si>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</si>
  <si>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</si>
  <si>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</si>
  <si>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</si>
  <si>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</si>
  <si>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</si>
  <si>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</si>
  <si>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</si>
  <si>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</si>
  <si>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</si>
  <si>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</si>
  <si>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</si>
  <si>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</si>
  <si>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</si>
  <si>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</si>
  <si>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</si>
  <si>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</si>
  <si>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</si>
  <si>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</si>
  <si>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</si>
  <si>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</si>
  <si>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</si>
  <si>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</si>
  <si>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</si>
  <si>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</si>
  <si>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</si>
  <si>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</si>
  <si>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</si>
  <si>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</si>
  <si>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</si>
  <si>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</si>
  <si>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</si>
  <si>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</si>
  <si>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</si>
  <si>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</si>
  <si>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</si>
  <si>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</si>
  <si>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</si>
  <si>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</si>
  <si>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</si>
  <si>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</si>
  <si>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</si>
  <si>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</si>
  <si>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</si>
  <si>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</si>
  <si>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</si>
  <si>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</si>
  <si>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</si>
  <si>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</si>
  <si>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</si>
  <si>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</si>
  <si>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</si>
  <si>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</si>
  <si>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</si>
  <si>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</si>
  <si>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</si>
  <si>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</si>
  <si>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</si>
  <si>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</si>
  <si>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</si>
  <si>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</si>
  <si>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</si>
  <si>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</si>
  <si>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</si>
  <si>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</si>
  <si>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</si>
  <si>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</si>
  <si>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</si>
  <si>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</si>
  <si>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</si>
  <si>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</si>
  <si>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</si>
  <si>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</si>
  <si>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</si>
  <si>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</si>
  <si>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</si>
  <si>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</si>
  <si>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</si>
  <si>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</si>
  <si>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</si>
  <si>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</si>
  <si>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</si>
  <si>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</si>
  <si>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</si>
  <si>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</si>
  <si>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</si>
  <si>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</si>
  <si>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</si>
  <si>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</si>
  <si>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</si>
  <si>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</si>
  <si>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</si>
  <si>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</si>
  <si>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</si>
  <si>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</si>
  <si>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</si>
  <si>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</si>
  <si>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</si>
  <si>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</si>
  <si>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</si>
  <si>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</si>
  <si>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</si>
  <si>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</si>
  <si>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</si>
  <si>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</si>
  <si>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</si>
  <si>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</si>
  <si>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</si>
  <si>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</si>
  <si>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</si>
  <si>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</si>
  <si>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</si>
  <si>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</si>
  <si>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</si>
  <si>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</si>
  <si>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</si>
  <si>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</si>
  <si>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</si>
  <si>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</si>
  <si>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</si>
  <si>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</si>
  <si>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</si>
  <si>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</si>
  <si>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</si>
  <si>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</si>
  <si>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</si>
  <si>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</si>
  <si>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</si>
  <si>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</si>
  <si>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</si>
  <si>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</si>
  <si>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</si>
  <si>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</si>
  <si>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</si>
  <si>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</si>
  <si>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</si>
  <si>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</si>
  <si>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</si>
  <si>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</si>
  <si>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</si>
  <si>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</si>
  <si>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</si>
  <si>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</si>
  <si>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</si>
  <si>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</si>
  <si>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</si>
  <si>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</si>
  <si>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</si>
  <si>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</si>
  <si>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</si>
  <si>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</si>
  <si>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</si>
  <si>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</si>
  <si>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</si>
  <si>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</si>
  <si>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</si>
  <si>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</si>
  <si>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</si>
  <si>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</si>
  <si>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</si>
  <si>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</si>
  <si>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</si>
  <si>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</si>
  <si>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</si>
  <si>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</si>
  <si>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</si>
  <si>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</si>
  <si>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</si>
  <si>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</si>
  <si>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</si>
  <si>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</si>
  <si>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</si>
  <si>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</si>
  <si>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</si>
  <si>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</si>
  <si>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</si>
  <si>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</si>
  <si>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</si>
  <si>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</si>
  <si>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</si>
  <si>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</si>
  <si>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</si>
  <si>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</si>
  <si>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</si>
  <si>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</si>
  <si>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</si>
  <si>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</si>
  <si>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</si>
  <si>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</si>
  <si>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</si>
  <si>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</si>
  <si>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</si>
  <si>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</si>
  <si>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</si>
  <si>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</si>
  <si>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</si>
  <si>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</si>
  <si>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</si>
  <si>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</si>
  <si>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</si>
  <si>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</si>
  <si>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</si>
  <si>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</si>
  <si>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</si>
  <si>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</si>
  <si>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</si>
  <si>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</si>
  <si>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</si>
  <si>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</si>
  <si>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</si>
  <si>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</si>
  <si>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</si>
  <si>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</si>
  <si>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</si>
  <si>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</si>
  <si>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</si>
  <si>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</si>
  <si>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</si>
  <si>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</si>
  <si>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</si>
  <si>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</si>
  <si>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</si>
  <si>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</si>
  <si>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</si>
  <si>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</si>
  <si>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</si>
  <si>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</si>
  <si>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</si>
  <si>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</si>
  <si>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</si>
  <si>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</si>
  <si>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</si>
  <si>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</si>
  <si>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</si>
  <si>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</si>
  <si>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</si>
  <si>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</si>
  <si>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</si>
  <si>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</si>
  <si>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</si>
  <si>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</si>
  <si>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</si>
  <si>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</si>
  <si>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</si>
  <si>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</si>
  <si>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</si>
  <si>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</si>
  <si>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</si>
  <si>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</si>
  <si>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</si>
  <si>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</si>
  <si>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</si>
  <si>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</si>
  <si>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</si>
  <si>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</si>
  <si>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</si>
  <si>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</si>
  <si>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</si>
  <si>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</si>
  <si>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</si>
  <si>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</si>
  <si>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</si>
  <si>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</si>
  <si>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</si>
  <si>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</si>
  <si>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</si>
  <si>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</si>
  <si>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</si>
  <si>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</si>
  <si>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</si>
  <si>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</si>
  <si>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</si>
  <si>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</si>
  <si>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</si>
  <si>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</si>
  <si>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</si>
  <si>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</si>
  <si>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</si>
  <si>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</si>
  <si>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</si>
  <si>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</si>
  <si>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</si>
  <si>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</si>
  <si>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</si>
  <si>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</si>
  <si>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</si>
  <si>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</si>
  <si>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</si>
  <si>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</si>
  <si>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</si>
  <si>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</si>
  <si>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</si>
  <si>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</si>
  <si>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</si>
  <si>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</si>
  <si>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</si>
  <si>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</si>
  <si>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</si>
  <si>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</si>
  <si>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</si>
  <si>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</si>
  <si>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</si>
  <si>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</si>
  <si>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</si>
  <si>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</si>
  <si>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</si>
  <si>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</si>
  <si>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</si>
  <si>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</si>
  <si>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</si>
  <si>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</si>
  <si>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</si>
  <si>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</si>
  <si>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</si>
  <si>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</si>
  <si>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</si>
  <si>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</si>
  <si>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</si>
  <si>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</si>
  <si>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</si>
  <si>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</si>
  <si>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</si>
  <si>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</si>
  <si>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</si>
  <si>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</si>
  <si>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</si>
  <si>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</si>
  <si>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</si>
  <si>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</si>
  <si>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</si>
  <si>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</si>
  <si>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</si>
  <si>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</si>
  <si>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</si>
  <si>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</si>
  <si>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</si>
  <si>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</si>
  <si>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</si>
  <si>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</si>
  <si>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</si>
  <si>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</si>
  <si>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</si>
  <si>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</si>
  <si>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</si>
  <si>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</si>
  <si>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</si>
  <si>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</si>
  <si>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</si>
  <si>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</si>
  <si>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</si>
  <si>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</si>
  <si>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</si>
  <si>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</si>
  <si>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</si>
  <si>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</si>
  <si>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</si>
  <si>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</si>
  <si>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</si>
  <si>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</si>
  <si>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</si>
  <si>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</si>
  <si>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</si>
  <si>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</si>
  <si>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</si>
  <si>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</si>
  <si>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</si>
  <si>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</si>
  <si>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</si>
  <si>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</si>
  <si>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</si>
  <si>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</si>
  <si>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</si>
  <si>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</si>
  <si>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</si>
  <si>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</si>
  <si>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</si>
  <si>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</si>
  <si>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</si>
  <si>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</si>
  <si>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</si>
  <si>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</si>
  <si>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</si>
  <si>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</si>
  <si>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</si>
  <si>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</si>
  <si>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</si>
  <si>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</si>
  <si>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</si>
  <si>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</si>
  <si>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</si>
  <si>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</si>
  <si>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</si>
  <si>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</si>
  <si>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</si>
  <si>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</si>
  <si>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</si>
  <si>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</si>
  <si>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</si>
  <si>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</si>
  <si>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</si>
  <si>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</si>
  <si>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</si>
  <si>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</si>
  <si>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</si>
  <si>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</si>
  <si>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</si>
  <si>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</si>
  <si>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</si>
  <si>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</si>
  <si>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</si>
  <si>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</si>
  <si>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</si>
  <si>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</si>
  <si>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</si>
  <si>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</si>
  <si>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</si>
  <si>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</si>
  <si>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</si>
  <si>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</si>
  <si>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</si>
  <si>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</si>
  <si>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</si>
  <si>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</si>
  <si>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</si>
  <si>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</si>
  <si>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</si>
  <si>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</si>
  <si>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</si>
  <si>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</si>
  <si>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</si>
  <si>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</si>
  <si>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</si>
  <si>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</si>
  <si>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</si>
  <si>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</si>
  <si>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</si>
  <si>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</si>
  <si>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</si>
  <si>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</si>
  <si>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</si>
  <si>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</si>
  <si>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</si>
  <si>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</si>
  <si>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</si>
  <si>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</si>
  <si>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</si>
  <si>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</si>
  <si>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</si>
  <si>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</si>
  <si>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</si>
  <si>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</si>
  <si>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</si>
  <si>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</si>
  <si>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</si>
  <si>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</si>
  <si>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</si>
  <si>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</si>
  <si>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</si>
  <si>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</si>
  <si>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</si>
  <si>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</si>
  <si>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</si>
  <si>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</si>
  <si>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</si>
  <si>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</si>
  <si>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</si>
  <si>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</si>
  <si>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</si>
  <si>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</si>
  <si>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</si>
  <si>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</si>
  <si>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</si>
  <si>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</si>
  <si>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</si>
  <si>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</si>
  <si>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</si>
  <si>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</si>
  <si>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</si>
  <si>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</si>
  <si>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</si>
  <si>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</si>
  <si>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</si>
  <si>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</si>
  <si>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</si>
  <si>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</si>
  <si>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</si>
  <si>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</si>
  <si>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</si>
  <si>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</si>
  <si>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</si>
  <si>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</si>
  <si>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</si>
  <si>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</si>
  <si>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</si>
  <si>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</si>
  <si>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</si>
  <si>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</si>
  <si>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</si>
  <si>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</si>
  <si>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</si>
  <si>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</si>
  <si>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</si>
  <si>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</si>
  <si>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</si>
  <si>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</si>
  <si>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</si>
  <si>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</si>
  <si>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</si>
  <si>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</si>
  <si>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</si>
  <si>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</si>
  <si>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</si>
  <si>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</si>
  <si>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</si>
  <si>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</si>
  <si>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</si>
  <si>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</si>
  <si>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</si>
  <si>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</si>
  <si>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</si>
  <si>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</si>
  <si>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</si>
  <si>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</si>
  <si>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</si>
  <si>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</si>
  <si>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</si>
  <si>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</si>
  <si>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</si>
  <si>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</si>
  <si>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</si>
  <si>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</si>
  <si>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</si>
  <si>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</si>
  <si>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</si>
  <si>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</si>
  <si>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</si>
  <si>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</si>
  <si>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</si>
  <si>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</si>
  <si>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</si>
  <si>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</si>
  <si>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</si>
  <si>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</si>
  <si>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</si>
  <si>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</si>
  <si>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</si>
  <si>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</si>
  <si>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</si>
  <si>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</si>
  <si>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</si>
  <si>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</si>
  <si>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</si>
  <si>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</si>
  <si>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</si>
  <si>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</si>
  <si>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</si>
  <si>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</si>
  <si>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</si>
  <si>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</si>
  <si>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</si>
  <si>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</si>
  <si>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</si>
  <si>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</si>
  <si>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</si>
  <si>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</si>
  <si>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</si>
  <si>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</si>
  <si>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</si>
  <si>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</si>
  <si>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</si>
  <si>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</si>
  <si>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</si>
  <si>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</si>
  <si>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</si>
  <si>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</si>
  <si>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</si>
  <si>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</si>
  <si>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</si>
  <si>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</si>
  <si>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</si>
  <si>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</si>
  <si>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</si>
  <si>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</si>
  <si>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</si>
  <si>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</si>
  <si>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</si>
  <si>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</si>
  <si>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</si>
  <si>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</si>
  <si>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</si>
  <si>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</si>
  <si>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</si>
  <si>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</si>
  <si>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</si>
  <si>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</si>
  <si>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</si>
  <si>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</si>
  <si>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</si>
  <si>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</si>
  <si>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</si>
  <si>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</si>
  <si>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</si>
  <si>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</si>
  <si>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</si>
  <si>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</si>
  <si>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</si>
  <si>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</si>
  <si>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</si>
  <si>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</si>
  <si>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</si>
  <si>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</si>
  <si>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</si>
  <si>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</si>
  <si>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</si>
  <si>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</si>
  <si>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</si>
  <si>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</si>
  <si>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</si>
  <si>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</si>
  <si>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</si>
  <si>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</si>
  <si>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</si>
  <si>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</si>
  <si>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</si>
  <si>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</si>
  <si>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</si>
  <si>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</si>
  <si>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</si>
  <si>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</si>
  <si>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</si>
  <si>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</si>
  <si>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</si>
  <si>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</si>
  <si>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</si>
  <si>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</si>
  <si>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</si>
  <si>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</si>
  <si>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</si>
  <si>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</si>
  <si>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</si>
  <si>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</si>
  <si>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</si>
  <si>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</si>
  <si>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</si>
  <si>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</si>
  <si>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</si>
  <si>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</si>
  <si>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</si>
  <si>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</si>
  <si>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</si>
  <si>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</si>
  <si>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</si>
  <si>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</si>
  <si>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</si>
  <si>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</si>
  <si>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</si>
  <si>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</si>
  <si>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</si>
  <si>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</si>
  <si>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</si>
  <si>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</si>
  <si>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</si>
  <si>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</si>
  <si>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</si>
  <si>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</si>
  <si>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</si>
  <si>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</si>
  <si>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</si>
  <si>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</si>
  <si>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</si>
  <si>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</si>
  <si>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</si>
  <si>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</si>
  <si>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</si>
  <si>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</si>
  <si>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</si>
  <si>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</si>
  <si>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</si>
  <si>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</si>
  <si>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</si>
  <si>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</si>
  <si>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</si>
  <si>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</si>
  <si>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</si>
  <si>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</si>
  <si>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</si>
  <si>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</si>
  <si>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</si>
  <si>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</si>
  <si>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</si>
  <si>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</si>
  <si>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</si>
  <si>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</si>
  <si>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</si>
  <si>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</si>
  <si>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</si>
  <si>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</si>
  <si>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</si>
  <si>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</si>
  <si>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</si>
  <si>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</si>
  <si>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</si>
  <si>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</si>
  <si>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</si>
  <si>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</si>
  <si>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</si>
  <si>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</si>
  <si>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</si>
  <si>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</si>
  <si>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</si>
  <si>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</si>
  <si>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</si>
  <si>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</si>
  <si>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</si>
  <si>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</si>
  <si>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</si>
  <si>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</si>
  <si>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</si>
  <si>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</si>
  <si>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</si>
  <si>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</si>
  <si>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</si>
  <si>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</si>
  <si>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</si>
  <si>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</si>
  <si>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</si>
  <si>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</si>
  <si>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</si>
  <si>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</si>
  <si>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</si>
  <si>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</si>
  <si>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</si>
  <si>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</si>
  <si>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</si>
  <si>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</si>
  <si>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</si>
  <si>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</si>
  <si>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</si>
  <si>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</si>
  <si>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</si>
  <si>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</si>
  <si>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</si>
  <si>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</si>
  <si>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</si>
  <si>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</si>
  <si>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</si>
  <si>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</si>
  <si>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</si>
  <si>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</si>
  <si>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</si>
  <si>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</si>
  <si>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</si>
  <si>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</si>
  <si>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</si>
  <si>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</si>
  <si>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</si>
  <si>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</si>
  <si>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</si>
  <si>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</si>
  <si>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</si>
  <si>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</si>
  <si>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</si>
  <si>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</si>
  <si>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</si>
  <si>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</si>
  <si>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</si>
  <si>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</si>
  <si>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</si>
  <si>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</si>
  <si>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</si>
  <si>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</si>
  <si>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</si>
  <si>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</si>
  <si>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</si>
  <si>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</si>
  <si>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</si>
  <si>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</si>
  <si>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</si>
  <si>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</si>
  <si>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</si>
  <si>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</si>
  <si>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</si>
  <si>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</si>
  <si>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</si>
  <si>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</si>
  <si>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</si>
  <si>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</si>
  <si>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</si>
  <si>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</si>
  <si>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</si>
  <si>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</si>
  <si>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</si>
  <si>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</si>
  <si>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</si>
  <si>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</si>
  <si>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</si>
  <si>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</si>
  <si>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</si>
  <si>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</si>
  <si>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</si>
  <si>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</si>
  <si>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</si>
  <si>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</si>
  <si>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</si>
  <si>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</si>
  <si>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</si>
  <si>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</si>
  <si>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</si>
  <si>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</si>
  <si>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</si>
  <si>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</si>
  <si>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</si>
  <si>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</si>
  <si>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</si>
  <si>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</si>
  <si>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</si>
  <si>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</si>
  <si>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</si>
  <si>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</si>
  <si>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</si>
  <si>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</si>
  <si>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</si>
  <si>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</si>
  <si>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</si>
  <si>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</si>
  <si>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</si>
  <si>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</si>
  <si>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</si>
  <si>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</si>
  <si>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</si>
  <si>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</si>
  <si>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</si>
  <si>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</si>
  <si>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</si>
  <si>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</si>
  <si>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</si>
  <si>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</si>
  <si>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</si>
  <si>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</si>
  <si>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</si>
  <si>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</si>
  <si>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</si>
  <si>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</si>
  <si>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</si>
  <si>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</si>
  <si>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</si>
  <si>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</si>
  <si>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</si>
  <si>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</si>
  <si>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</si>
  <si>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</si>
  <si>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</si>
  <si>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</si>
  <si>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</si>
  <si>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</si>
  <si>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</si>
  <si>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</si>
  <si>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</si>
  <si>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</si>
  <si>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</si>
  <si>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</si>
  <si>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</si>
  <si>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</si>
  <si>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</si>
  <si>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</si>
  <si>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</si>
  <si>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</si>
  <si>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</si>
  <si>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</si>
  <si>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</si>
  <si>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</si>
  <si>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</si>
  <si>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</si>
  <si>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</si>
  <si>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</si>
  <si>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</si>
  <si>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</si>
  <si>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</si>
  <si>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</si>
  <si>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</si>
  <si>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</si>
  <si>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</si>
  <si>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</si>
  <si>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</si>
  <si>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</si>
  <si>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</si>
  <si>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</si>
  <si>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</si>
  <si>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</si>
  <si>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</si>
  <si>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</si>
  <si>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</si>
  <si>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</si>
  <si>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</si>
  <si>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</si>
  <si>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</si>
  <si>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</si>
  <si>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</si>
  <si>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</si>
  <si>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</si>
  <si>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</si>
  <si>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</si>
  <si>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</si>
  <si>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</si>
  <si>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</si>
  <si>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</si>
  <si>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</si>
  <si>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</si>
  <si>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</si>
  <si>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</si>
  <si>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</si>
  <si>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</si>
  <si>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</si>
  <si>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</si>
  <si>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</si>
  <si>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</si>
  <si>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</si>
  <si>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</si>
  <si>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</si>
  <si>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</si>
  <si>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</si>
  <si>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</si>
  <si>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</si>
  <si>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</si>
  <si>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</si>
  <si>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</si>
  <si>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</si>
  <si>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</si>
  <si>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</si>
  <si>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</si>
  <si>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</si>
  <si>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</si>
  <si>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</si>
  <si>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</si>
  <si>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</si>
  <si>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</si>
  <si>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</si>
  <si>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</si>
  <si>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</si>
  <si>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</si>
  <si>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</si>
  <si>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</si>
  <si>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</si>
  <si>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</si>
  <si>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</si>
  <si>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</si>
  <si>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</si>
  <si>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</si>
  <si>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</si>
  <si>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</si>
  <si>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</si>
  <si>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</si>
  <si>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</si>
  <si>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</si>
  <si>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</si>
  <si>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</si>
  <si>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</si>
  <si>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</si>
  <si>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</si>
  <si>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</si>
  <si>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</si>
  <si>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</si>
  <si>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</si>
  <si>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</si>
  <si>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</si>
  <si>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</si>
  <si>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</si>
  <si>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</si>
  <si>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</si>
  <si>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</si>
  <si>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</si>
  <si>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</si>
  <si>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</si>
  <si>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</si>
  <si>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</si>
  <si>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</si>
  <si>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</si>
  <si>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</si>
  <si>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</si>
  <si>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</si>
  <si>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</si>
  <si>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</si>
  <si>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</si>
  <si>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</si>
  <si>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</si>
  <si>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</si>
  <si>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</si>
  <si>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</si>
  <si>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</si>
  <si>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</si>
  <si>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</si>
  <si>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</si>
  <si>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</si>
  <si>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</si>
  <si>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</si>
  <si>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</si>
  <si>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</si>
  <si>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</si>
  <si>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</si>
  <si>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</si>
  <si>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</si>
  <si>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</si>
  <si>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</si>
  <si>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</si>
  <si>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</si>
  <si>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</si>
  <si>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</si>
  <si>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</si>
  <si>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</si>
  <si>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</si>
  <si>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</si>
  <si>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</si>
  <si>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</si>
  <si>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</si>
  <si>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</si>
  <si>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</si>
  <si>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</si>
  <si>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</si>
  <si>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</si>
  <si>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</si>
  <si>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</si>
  <si>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</si>
  <si>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</si>
  <si>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</si>
  <si>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</si>
  <si>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</si>
  <si>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</si>
  <si>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</si>
  <si>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</si>
  <si>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</si>
  <si>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</si>
  <si>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</si>
  <si>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</si>
  <si>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</si>
  <si>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</si>
  <si>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</si>
  <si>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</si>
  <si>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</si>
  <si>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</si>
  <si>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</si>
  <si>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</si>
  <si>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</si>
  <si>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</si>
  <si>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</si>
  <si>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</si>
  <si>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</si>
  <si>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</si>
  <si>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</si>
  <si>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</si>
  <si>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</si>
  <si>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</si>
  <si>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</si>
  <si>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</si>
  <si>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</si>
  <si>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</si>
  <si>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</si>
  <si>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</si>
  <si>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</si>
  <si>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</si>
  <si>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</si>
  <si>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</si>
  <si>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</si>
  <si>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</si>
  <si>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</si>
  <si>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</si>
  <si>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</si>
  <si>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</si>
  <si>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</si>
  <si>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</si>
  <si>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</si>
  <si>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</si>
  <si>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</si>
  <si>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</si>
  <si>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</si>
  <si>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</si>
  <si>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</si>
  <si>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</si>
  <si>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</si>
  <si>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</si>
  <si>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</si>
  <si>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</si>
  <si>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</si>
  <si>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</si>
  <si>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</si>
  <si>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</si>
  <si>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</si>
  <si>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</si>
  <si>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</si>
  <si>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</si>
  <si>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</si>
  <si>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</si>
  <si>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</si>
  <si>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</si>
  <si>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</si>
  <si>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</si>
  <si>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</si>
  <si>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</si>
  <si>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</si>
  <si>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</si>
  <si>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</si>
  <si>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</si>
  <si>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</si>
  <si>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</si>
  <si>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</si>
  <si>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</si>
  <si>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</si>
  <si>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</si>
  <si>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</si>
  <si>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</si>
  <si>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</si>
  <si>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</si>
  <si>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</si>
  <si>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</si>
  <si>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</si>
  <si>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</si>
  <si>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</si>
  <si>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</si>
  <si>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</si>
  <si>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</si>
  <si>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</si>
  <si>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</si>
  <si>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</si>
  <si>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</si>
  <si>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</si>
  <si>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</si>
  <si>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</si>
  <si>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</si>
  <si>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</si>
  <si>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</si>
  <si>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</si>
  <si>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</si>
  <si>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</si>
  <si>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</si>
  <si>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</si>
  <si>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</si>
  <si>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</si>
  <si>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</si>
  <si>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</si>
  <si>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</si>
  <si>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</si>
  <si>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</si>
  <si>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</si>
  <si>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</si>
  <si>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</si>
  <si>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</si>
  <si>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</si>
  <si>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</si>
  <si>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</si>
  <si>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</si>
  <si>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</si>
  <si>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</si>
  <si>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</si>
  <si>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</si>
  <si>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</si>
  <si>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</si>
  <si>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</si>
  <si>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</si>
  <si>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</si>
  <si>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</si>
  <si>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</si>
  <si>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</si>
  <si>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</si>
  <si>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</si>
  <si>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</si>
  <si>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</si>
  <si>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</si>
  <si>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</si>
  <si>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</si>
  <si>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</si>
  <si>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</si>
  <si>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</si>
  <si>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</si>
  <si>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</si>
  <si>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</si>
  <si>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</si>
  <si>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</si>
  <si>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</si>
  <si>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</si>
  <si>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</si>
  <si>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</si>
  <si>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</si>
  <si>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</si>
  <si>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</si>
  <si>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</si>
  <si>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</si>
  <si>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</si>
  <si>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</si>
  <si>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</si>
  <si>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</si>
  <si>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</si>
  <si>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</si>
  <si>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</si>
  <si>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</si>
  <si>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</si>
  <si>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</si>
  <si>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</si>
  <si>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</si>
  <si>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</si>
  <si>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</si>
  <si>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</si>
  <si>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</si>
  <si>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</si>
  <si>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</si>
  <si>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</si>
  <si>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</si>
  <si>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</si>
  <si>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</si>
  <si>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</si>
  <si>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</si>
  <si>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</si>
  <si>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</si>
  <si>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</si>
  <si>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</si>
  <si>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</si>
  <si>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</si>
  <si>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</si>
  <si>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</si>
  <si>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</si>
  <si>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</si>
  <si>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</si>
  <si>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</si>
  <si>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</si>
  <si>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</si>
  <si>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</si>
  <si>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</si>
  <si>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</si>
  <si>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</si>
  <si>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</si>
  <si>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</si>
  <si>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</si>
  <si>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</si>
  <si>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</si>
  <si>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</si>
  <si>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</si>
  <si>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</si>
  <si>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</si>
  <si>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</si>
  <si>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</si>
  <si>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</si>
  <si>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</si>
  <si>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</si>
  <si>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</si>
  <si>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</si>
  <si>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</si>
  <si>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</si>
  <si>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</si>
  <si>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</si>
  <si>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</si>
  <si>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</si>
  <si>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</si>
  <si>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</si>
  <si>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</si>
  <si>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</si>
  <si>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</si>
  <si>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</si>
  <si>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</si>
  <si>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</si>
  <si>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</si>
  <si>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</si>
  <si>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</si>
  <si>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</si>
  <si>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</si>
  <si>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</si>
  <si>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</si>
  <si>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</si>
  <si>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</si>
  <si>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</si>
  <si>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</si>
  <si>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</si>
  <si>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</si>
  <si>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</si>
  <si>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</si>
  <si>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</si>
  <si>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</si>
  <si>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</si>
  <si>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</si>
  <si>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</si>
  <si>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</si>
  <si>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</si>
  <si>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</si>
  <si>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</si>
  <si>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</si>
  <si>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</si>
  <si>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</si>
  <si>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</si>
  <si>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</si>
  <si>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</si>
  <si>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</si>
  <si>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</si>
  <si>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</si>
  <si>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</si>
  <si>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</si>
  <si>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</si>
  <si>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</si>
  <si>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</si>
  <si>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</si>
  <si>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</si>
  <si>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</si>
  <si>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</si>
  <si>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</si>
  <si>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</si>
  <si>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</si>
  <si>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</si>
  <si>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</si>
  <si>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</si>
  <si>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</si>
  <si>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</si>
  <si>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</si>
  <si>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</si>
  <si>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</si>
  <si>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</si>
  <si>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</si>
  <si>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</si>
  <si>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</si>
  <si>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</si>
  <si>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</si>
  <si>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</si>
  <si>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</si>
  <si>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</si>
  <si>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</si>
  <si>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</si>
  <si>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</si>
  <si>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</si>
  <si>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</si>
  <si>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</si>
  <si>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</si>
  <si>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</si>
  <si>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</si>
  <si>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</si>
  <si>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</si>
  <si>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</si>
  <si>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</si>
  <si>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</si>
  <si>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</si>
  <si>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</si>
  <si>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</si>
  <si>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</si>
  <si>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</si>
  <si>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</si>
  <si>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</si>
  <si>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</si>
  <si>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</si>
  <si>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</si>
  <si>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</si>
  <si>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</si>
  <si>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</si>
  <si>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</si>
  <si>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</si>
  <si>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</si>
  <si>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</si>
  <si>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</si>
  <si>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</si>
  <si>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</si>
  <si>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</si>
  <si>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</si>
  <si>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</si>
  <si>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</si>
  <si>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</si>
  <si>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</si>
  <si>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</si>
  <si>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</si>
  <si>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</si>
  <si>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</si>
  <si>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</si>
  <si>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</si>
  <si>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</si>
  <si>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</si>
  <si>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</si>
  <si>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</si>
  <si>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</si>
  <si>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</si>
  <si>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</si>
  <si>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</si>
  <si>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</si>
  <si>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</si>
  <si>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</si>
  <si>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</si>
  <si>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</si>
  <si>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</si>
  <si>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</si>
  <si>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</si>
  <si>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</si>
  <si>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</si>
  <si>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</si>
  <si>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</si>
  <si>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</si>
  <si>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</si>
  <si>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</si>
  <si>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</si>
  <si>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(All)</t>
  </si>
  <si>
    <t>Years</t>
  </si>
  <si>
    <t>`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</si>
  <si>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</si>
  <si>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</si>
  <si>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</si>
  <si>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</si>
  <si>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</si>
  <si>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</si>
  <si>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</si>
  <si>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</si>
  <si>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</si>
  <si>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</si>
  <si>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</si>
  <si>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</si>
  <si>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</si>
  <si>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</si>
  <si>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</si>
  <si>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</si>
  <si>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</si>
  <si>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</si>
  <si>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</si>
  <si>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</si>
  <si>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</si>
  <si>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</si>
  <si>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</si>
  <si>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</si>
  <si>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</si>
  <si>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</si>
  <si>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</si>
  <si>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</si>
  <si>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</si>
  <si>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</si>
  <si>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</si>
  <si>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</si>
  <si>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</si>
  <si>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Median</t>
  </si>
  <si>
    <t>Mode</t>
  </si>
  <si>
    <t>Variance</t>
  </si>
  <si>
    <t>St. Dev</t>
  </si>
  <si>
    <t xml:space="preserve">Mean 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</si>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</sst>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3" fillId="0" borderId="0" xfId="0" applyFont="1"/>
    <xf numFmtId="44" fontId="3" fillId="0" borderId="0" xfId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1" xfId="0" applyNumberFormat="1" applyBorder="1"/>
    <xf numFmtId="0" fontId="0" fillId="0" borderId="1" xfId="0" applyBorder="1"/>
    <xf numFmtId="1" fontId="0" fillId="2" borderId="1" xfId="0" applyNumberFormat="1" applyFill="1" applyBorder="1"/>
    <xf numFmtId="0" fontId="0" fillId="2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43">
    <dxf>
      <fill>
        <patternFill>
          <bgColor theme="9" tint="-0.24994659260841701"/>
        </patternFill>
      </fill>
    </dxf>
    <dxf>
      <fill>
        <patternFill>
          <bgColor rgb="FF7030A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CC99FF"/>
        </patternFill>
      </fill>
    </dxf>
    <dxf>
      <fill>
        <patternFill>
          <bgColor theme="9" tint="-0.24994659260841701"/>
        </patternFill>
      </fill>
    </dxf>
    <dxf>
      <fill>
        <patternFill>
          <bgColor rgb="FF7030A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CC99FF"/>
        </patternFill>
      </fill>
    </dxf>
    <dxf>
      <fill>
        <patternFill>
          <bgColor theme="9" tint="-0.24994659260841701"/>
        </patternFill>
      </fill>
    </dxf>
    <dxf>
      <fill>
        <patternFill>
          <bgColor rgb="FF7030A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CC99FF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00FF"/>
        </patternFill>
      </fill>
    </dxf>
    <dxf>
      <fill>
        <patternFill>
          <bgColor rgb="FFCC0000"/>
        </patternFill>
      </fill>
    </dxf>
    <dxf>
      <fill>
        <patternFill>
          <bgColor rgb="FF009900"/>
        </patternFill>
      </fill>
    </dxf>
    <dxf>
      <fill>
        <patternFill>
          <bgColor rgb="FF0000FF"/>
        </patternFill>
      </fill>
    </dxf>
    <dxf>
      <fill>
        <patternFill>
          <bgColor theme="9" tint="-0.24994659260841701"/>
        </patternFill>
      </fill>
    </dxf>
    <dxf>
      <fill>
        <patternFill>
          <bgColor rgb="FFCC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00FF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7030A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CC99FF"/>
        </patternFill>
      </fill>
    </dxf>
  </dxfs>
  <tableStyles count="0" defaultTableStyle="TableStyleMedium2" defaultPivotStyle="PivotStyleLight16"/>
  <colors>
    <mruColors>
      <color rgb="FF0000FF"/>
      <color rgb="FF009900"/>
      <color rgb="FFCC0000"/>
      <color rgb="FFCC99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950560"/>
        <c:axId val="1313960352"/>
      </c:barChart>
      <c:catAx>
        <c:axId val="131395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60352"/>
        <c:crosses val="autoZero"/>
        <c:auto val="1"/>
        <c:lblAlgn val="ctr"/>
        <c:lblOffset val="100"/>
        <c:noMultiLvlLbl val="0"/>
      </c:catAx>
      <c:valAx>
        <c:axId val="13139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Totals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723393755137112E-2"/>
          <c:y val="8.1423283474075778E-2"/>
          <c:w val="0.86384908114591763"/>
          <c:h val="0.72288489174770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963616"/>
        <c:axId val="1313960896"/>
      </c:barChart>
      <c:catAx>
        <c:axId val="131396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60896"/>
        <c:crosses val="autoZero"/>
        <c:auto val="1"/>
        <c:lblAlgn val="ctr"/>
        <c:lblOffset val="100"/>
        <c:noMultiLvlLbl val="0"/>
      </c:catAx>
      <c:valAx>
        <c:axId val="13139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Totals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745088875893089"/>
          <c:y val="0.47474486906612812"/>
          <c:w val="7.2549111241069081E-2"/>
          <c:h val="0.157619287869182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 by Month	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951648"/>
        <c:axId val="1313951104"/>
      </c:lineChart>
      <c:catAx>
        <c:axId val="131395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51104"/>
        <c:crosses val="autoZero"/>
        <c:auto val="1"/>
        <c:lblAlgn val="ctr"/>
        <c:lblOffset val="100"/>
        <c:noMultiLvlLbl val="0"/>
      </c:catAx>
      <c:valAx>
        <c:axId val="131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5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Goals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543448494693755E-2"/>
          <c:y val="0.10512694512694515"/>
          <c:w val="0.92745655150530626"/>
          <c:h val="0.69453436256585865"/>
        </c:manualLayout>
      </c:layout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325808"/>
        <c:axId val="14783268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47832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26896"/>
        <c:crosses val="autoZero"/>
        <c:auto val="1"/>
        <c:lblAlgn val="ctr"/>
        <c:lblOffset val="100"/>
        <c:noMultiLvlLbl val="0"/>
      </c:catAx>
      <c:valAx>
        <c:axId val="14783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161925</xdr:rowOff>
    </xdr:from>
    <xdr:to>
      <xdr:col>17</xdr:col>
      <xdr:colOff>523875</xdr:colOff>
      <xdr:row>22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180974</xdr:rowOff>
    </xdr:from>
    <xdr:to>
      <xdr:col>21</xdr:col>
      <xdr:colOff>285750</xdr:colOff>
      <xdr:row>31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28575</xdr:rowOff>
    </xdr:from>
    <xdr:to>
      <xdr:col>20</xdr:col>
      <xdr:colOff>19049</xdr:colOff>
      <xdr:row>30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15</xdr:row>
      <xdr:rowOff>28574</xdr:rowOff>
    </xdr:from>
    <xdr:to>
      <xdr:col>9</xdr:col>
      <xdr:colOff>523875</xdr:colOff>
      <xdr:row>42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7</xdr:row>
      <xdr:rowOff>38100</xdr:rowOff>
    </xdr:from>
    <xdr:ext cx="4038600" cy="1297919"/>
    <xdr:sp macro="" textlink="">
      <xdr:nvSpPr>
        <xdr:cNvPr id="2" name="TextBox 1"/>
        <xdr:cNvSpPr txBox="1"/>
      </xdr:nvSpPr>
      <xdr:spPr>
        <a:xfrm>
          <a:off x="5219700" y="1371600"/>
          <a:ext cx="4038600" cy="1297919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According</a:t>
          </a:r>
          <a:r>
            <a:rPr lang="en-US" sz="1100" baseline="0"/>
            <a:t> to the information above, the median summarizes the data more meaningfully due to outliers affecting the backers_count average.  </a:t>
          </a:r>
        </a:p>
        <a:p>
          <a:endParaRPr lang="en-US" sz="1100" baseline="0"/>
        </a:p>
        <a:p>
          <a:r>
            <a:rPr lang="en-US" sz="1100"/>
            <a:t>There is much more variability with successful</a:t>
          </a:r>
          <a:r>
            <a:rPr lang="en-US" sz="1100" baseline="0"/>
            <a:t> kickstarters. This makes sense because looking at the data set successful campaigns are much more disperse and have more outliers. 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le Bergstrom" refreshedDate="44173.021228240737" createdVersion="5" refreshedVersion="5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x v="0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x v="1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x v="2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x v="3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x v="4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x v="5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x v="6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x v="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x v="8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x v="9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x v="10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x v="11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x v="12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x v="13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x v="14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x v="15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x v="16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x v="17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x v="18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x v="19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x v="20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x v="21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x v="22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x v="23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x v="24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x v="25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x v="26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x v="27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x v="28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x v="29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x v="30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x v="31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x v="32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x v="33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x v="34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x v="35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x v="36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x v="37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x v="38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x v="39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x v="40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x v="41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x v="42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x v="43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x v="44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x v="45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x v="46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x v="4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x v="48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x v="49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x v="50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x v="51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x v="52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x v="53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x v="54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x v="55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x v="56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x v="57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x v="58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x v="59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x v="60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x v="61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x v="62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x v="6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x v="64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x v="65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x v="66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x v="67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x v="68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x v="69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x v="70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x v="71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x v="72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x v="73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x v="74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x v="75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x v="76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x v="7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x v="78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x v="79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x v="80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x v="81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x v="82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x v="83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x v="84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x v="85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x v="86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x v="87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x v="88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x v="89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x v="90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x v="91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x v="92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x v="93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x v="94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x v="95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x v="96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x v="97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x v="98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x v="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x v="100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x v="101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x v="102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x v="103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x v="104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x v="105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x v="102"/>
    <x v="0"/>
    <x v="0"/>
    <s v="USD"/>
    <n v="1333391901"/>
    <x v="106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x v="10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x v="108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x v="109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x v="110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x v="111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x v="112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x v="113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x v="114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x v="115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x v="116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x v="117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x v="118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x v="119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x v="120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x v="121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x v="122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x v="124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x v="127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x v="129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x v="130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x v="117"/>
    <x v="1"/>
    <x v="0"/>
    <s v="USD"/>
    <n v="1467763200"/>
    <x v="13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x v="133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x v="134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x v="136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x v="137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x v="139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x v="140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x v="141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x v="142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x v="143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x v="147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x v="148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x v="15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x v="152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x v="153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x v="15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x v="15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x v="157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x v="15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x v="159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x v="160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x v="161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x v="162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x v="163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x v="164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x v="165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x v="166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x v="167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x v="168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x v="16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x v="170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x v="171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x v="172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x v="173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x v="174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x v="175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x v="176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x v="177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x v="178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x v="179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x v="180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x v="181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x v="18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x v="151"/>
    <x v="2"/>
    <x v="1"/>
    <s v="GBP"/>
    <n v="1417033610"/>
    <x v="183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x v="184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x v="153"/>
    <x v="2"/>
    <x v="10"/>
    <s v="NOK"/>
    <n v="1471557139"/>
    <x v="185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x v="186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x v="18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x v="188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x v="189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x v="155"/>
    <x v="2"/>
    <x v="0"/>
    <s v="USD"/>
    <n v="1466091446"/>
    <x v="190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x v="191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x v="19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x v="193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x v="194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x v="195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x v="196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x v="197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x v="198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x v="199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x v="200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x v="201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x v="117"/>
    <x v="2"/>
    <x v="0"/>
    <s v="USD"/>
    <n v="1444337940"/>
    <x v="202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x v="203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x v="204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x v="205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x v="206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x v="207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x v="208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x v="209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x v="210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x v="211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x v="212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x v="213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x v="214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x v="215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x v="216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x v="172"/>
    <x v="2"/>
    <x v="11"/>
    <s v="SEK"/>
    <n v="1419780149"/>
    <x v="217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x v="218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x v="219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x v="22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x v="117"/>
    <x v="2"/>
    <x v="0"/>
    <s v="USD"/>
    <n v="1427569564"/>
    <x v="221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x v="222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x v="223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x v="224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x v="225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x v="226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x v="227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x v="228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x v="229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x v="230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x v="23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x v="232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x v="233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x v="234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x v="235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x v="236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x v="237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x v="238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x v="239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x v="240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x v="241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x v="242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x v="243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x v="244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x v="24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x v="246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x v="247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x v="248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x v="249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x v="250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x v="251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x v="252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x v="253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x v="254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x v="255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x v="256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x v="257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x v="258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x v="25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x v="260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x v="261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x v="262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x v="263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x v="264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x v="265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x v="266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x v="267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x v="26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x v="269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x v="2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x v="27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x v="272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x v="273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x v="274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x v="275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x v="276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x v="277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x v="278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x v="279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x v="280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x v="281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x v="28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x v="283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x v="284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x v="285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x v="286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x v="287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x v="288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x v="289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x v="290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x v="291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x v="292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x v="293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x v="2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x v="295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x v="296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x v="297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x v="29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x v="299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x v="300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x v="301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x v="302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x v="303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x v="304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x v="305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x v="306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x v="244"/>
    <x v="0"/>
    <x v="0"/>
    <s v="USD"/>
    <n v="1360276801"/>
    <x v="307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x v="308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x v="309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x v="310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x v="311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x v="31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x v="313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x v="314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x v="315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x v="316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x v="317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x v="318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x v="31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x v="320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x v="321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x v="322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x v="323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x v="324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x v="325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x v="32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x v="327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x v="32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x v="329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x v="330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x v="331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x v="332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x v="333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x v="334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x v="33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x v="336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x v="337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x v="338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x v="339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x v="340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x v="341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x v="342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x v="343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x v="34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x v="345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x v="346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x v="347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x v="348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x v="349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x v="350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x v="351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x v="352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x v="353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x v="354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x v="355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x v="356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x v="35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x v="358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x v="359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x v="36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x v="361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x v="362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x v="363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x v="364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x v="365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x v="366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x v="367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x v="368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x v="3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x v="37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x v="371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x v="372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x v="373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x v="374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x v="375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x v="37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x v="377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x v="37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x v="379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x v="380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x v="381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x v="382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x v="383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x v="384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x v="385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x v="386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x v="387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x v="388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x v="389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x v="390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x v="39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x v="392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x v="393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x v="394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x v="395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x v="39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x v="397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x v="398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x v="399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x v="400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x v="401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x v="402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x v="403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x v="404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x v="405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x v="406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x v="407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x v="408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x v="409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x v="410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x v="411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x v="412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x v="413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x v="414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x v="415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x v="416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x v="417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x v="418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x v="419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x v="420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x v="421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x v="422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x v="423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x v="424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x v="425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x v="426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x v="427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x v="428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x v="429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x v="430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x v="431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x v="432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x v="433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x v="434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x v="435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x v="436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x v="437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x v="43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x v="439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x v="440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x v="441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x v="368"/>
    <x v="2"/>
    <x v="0"/>
    <s v="USD"/>
    <n v="1424380783"/>
    <x v="442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x v="443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x v="444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x v="44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x v="446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x v="447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x v="448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x v="449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x v="45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x v="4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x v="452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x v="453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x v="454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x v="455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x v="456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x v="457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x v="458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x v="459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x v="460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x v="461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x v="462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x v="46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x v="464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x v="465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x v="466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x v="467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x v="468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x v="469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x v="470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x v="471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x v="472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x v="473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x v="474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x v="475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x v="476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x v="477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x v="478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x v="479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x v="480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x v="481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x v="482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x v="483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x v="484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x v="485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x v="486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x v="487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x v="488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x v="489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x v="117"/>
    <x v="2"/>
    <x v="0"/>
    <s v="USD"/>
    <n v="1345677285"/>
    <x v="490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x v="491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x v="492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x v="493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x v="494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x v="49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x v="496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x v="134"/>
    <x v="2"/>
    <x v="0"/>
    <s v="USD"/>
    <n v="1419483600"/>
    <x v="497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x v="498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x v="499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x v="500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x v="50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x v="502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x v="5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x v="504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x v="505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x v="506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x v="50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x v="508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x v="509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x v="510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x v="511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x v="512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x v="513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x v="514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x v="515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x v="516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x v="517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x v="518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x v="519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x v="520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x v="521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x v="522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x v="523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x v="524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x v="525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x v="526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x v="527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x v="528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x v="529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x v="530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x v="531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x v="532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x v="533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x v="534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x v="53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x v="536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x v="537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x v="538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x v="539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x v="540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x v="541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x v="542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x v="543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x v="544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x v="545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x v="546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x v="547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x v="5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x v="549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x v="550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x v="551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x v="552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x v="553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x v="554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x v="555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x v="556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x v="557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x v="558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x v="559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x v="560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x v="561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x v="562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x v="563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x v="564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x v="565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x v="566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x v="567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x v="568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x v="569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x v="570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x v="571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x v="572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x v="573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x v="574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x v="575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x v="576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x v="577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x v="578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x v="579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x v="580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x v="581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x v="582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x v="583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x v="584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x v="585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x v="586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x v="587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x v="588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x v="116"/>
    <x v="2"/>
    <x v="0"/>
    <s v="USD"/>
    <n v="1436366699"/>
    <x v="58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x v="590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x v="591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x v="592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x v="593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x v="594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x v="595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x v="596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x v="597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x v="598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x v="599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x v="600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x v="601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x v="602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x v="60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x v="604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x v="605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x v="606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x v="607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x v="608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x v="609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x v="610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x v="611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x v="612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x v="613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x v="614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x v="615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x v="616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x v="617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x v="618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x v="619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x v="620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x v="621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x v="622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x v="623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x v="624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x v="625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x v="626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x v="627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x v="628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x v="629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x v="630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x v="631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x v="632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x v="633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x v="634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x v="635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x v="636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x v="637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x v="461"/>
    <x v="1"/>
    <x v="12"/>
    <s v="EUR"/>
    <n v="1490447662"/>
    <x v="638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x v="639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x v="640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x v="641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x v="642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x v="643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x v="644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x v="645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x v="646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x v="647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x v="64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x v="649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x v="650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x v="65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x v="652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x v="653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x v="654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x v="655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x v="656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x v="657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x v="658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x v="481"/>
    <x v="0"/>
    <x v="0"/>
    <s v="USD"/>
    <n v="1440339295"/>
    <x v="659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x v="660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x v="661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x v="662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x v="663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x v="664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x v="665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x v="666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x v="667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x v="668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x v="669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x v="67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x v="671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x v="672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x v="673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x v="674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x v="675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x v="676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x v="677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x v="67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x v="67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x v="680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x v="681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x v="68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x v="683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x v="684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x v="685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x v="686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x v="687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x v="688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x v="689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x v="690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x v="691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x v="692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x v="693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x v="694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x v="695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x v="696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x v="697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x v="698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x v="699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x v="700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x v="701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x v="702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x v="703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x v="704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x v="705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x v="706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x v="70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x v="708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x v="70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x v="710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x v="711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x v="71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x v="713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x v="714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x v="715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x v="716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x v="717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x v="718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x v="719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x v="720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x v="721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x v="722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x v="723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x v="724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x v="725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x v="726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x v="727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x v="728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x v="729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x v="730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x v="731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x v="732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x v="733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x v="734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x v="735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x v="736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x v="73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x v="738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x v="73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x v="740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x v="741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x v="74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x v="743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x v="744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x v="7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x v="746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x v="747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x v="748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x v="749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x v="750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x v="751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x v="752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x v="753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x v="754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x v="755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x v="756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x v="757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x v="75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x v="75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x v="760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x v="761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x v="762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x v="763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x v="764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x v="765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x v="766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x v="767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x v="768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x v="769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x v="770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x v="771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x v="772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x v="773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x v="774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x v="77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x v="776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x v="7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x v="778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x v="779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x v="780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x v="781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x v="78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x v="783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x v="784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x v="78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x v="786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x v="787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x v="7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x v="789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x v="790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x v="791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x v="792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x v="793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x v="794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x v="795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x v="796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x v="797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x v="798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x v="799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x v="800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x v="801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x v="802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x v="803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x v="804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x v="805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x v="806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x v="807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x v="808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x v="809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x v="810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x v="811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x v="81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x v="813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x v="814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x v="815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x v="816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x v="817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x v="818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x v="819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x v="820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x v="821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x v="822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x v="823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x v="824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x v="825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x v="826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x v="82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x v="828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x v="829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x v="830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x v="831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x v="832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x v="627"/>
    <x v="0"/>
    <x v="0"/>
    <s v="USD"/>
    <n v="1397941475"/>
    <x v="833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x v="834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x v="835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x v="836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x v="837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x v="838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x v="839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x v="840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x v="841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x v="842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x v="843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x v="844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x v="845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x v="846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x v="115"/>
    <x v="0"/>
    <x v="0"/>
    <s v="USD"/>
    <n v="1436555376"/>
    <x v="847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x v="848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x v="849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x v="850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x v="851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x v="852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x v="853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x v="854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x v="855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x v="8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x v="857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x v="85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x v="859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x v="860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x v="861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x v="862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x v="863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x v="864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x v="865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x v="866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x v="867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x v="86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x v="869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x v="870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x v="871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x v="872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x v="873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x v="87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x v="875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x v="876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x v="877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x v="878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x v="879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x v="880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x v="881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x v="882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x v="883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x v="884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x v="885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x v="886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x v="887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x v="888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x v="889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x v="890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x v="891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x v="892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x v="89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x v="894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x v="895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x v="89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x v="897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x v="898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x v="899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x v="900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x v="901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x v="90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x v="903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x v="904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x v="905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x v="906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x v="907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x v="908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x v="909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x v="910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x v="911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x v="912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x v="913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x v="914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x v="915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x v="916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x v="917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x v="918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x v="919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x v="920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x v="921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x v="922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x v="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x v="924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x v="925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x v="926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x v="927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x v="928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x v="92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x v="930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x v="931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x v="932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x v="933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x v="93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x v="935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x v="936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x v="93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x v="93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x v="939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x v="940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x v="941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x v="942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x v="943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x v="944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x v="945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x v="946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x v="947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x v="948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x v="949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x v="950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x v="689"/>
    <x v="2"/>
    <x v="0"/>
    <s v="USD"/>
    <n v="1465054872"/>
    <x v="951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x v="95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x v="953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x v="954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x v="955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x v="956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x v="957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x v="958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x v="959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x v="960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x v="961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x v="962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x v="963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x v="964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x v="965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x v="966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x v="967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x v="968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x v="969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x v="970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x v="971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x v="972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x v="97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x v="974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x v="97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x v="976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x v="97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x v="978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x v="979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x v="980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x v="981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x v="982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x v="983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x v="984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x v="985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x v="986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x v="987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x v="988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x v="989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x v="990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x v="991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x v="992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x v="993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x v="994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x v="995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x v="996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x v="9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x v="998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x v="999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x v="100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x v="1001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x v="1002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x v="1003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x v="1004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x v="1005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x v="1006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x v="1007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x v="1008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x v="1009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x v="1010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x v="1011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x v="101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x v="1013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x v="1014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x v="101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x v="101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x v="1017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x v="1018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x v="101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x v="1020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x v="102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x v="1022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x v="1023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x v="1024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x v="1025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x v="102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x v="102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x v="1028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x v="1029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x v="1030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x v="1031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x v="1032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x v="1033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x v="103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x v="1035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x v="1036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x v="1037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x v="1038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x v="1039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x v="1040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x v="1041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x v="1042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x v="1043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x v="1044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x v="1045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x v="1046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x v="1047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x v="1048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x v="117"/>
    <x v="1"/>
    <x v="0"/>
    <s v="USD"/>
    <n v="1455272445"/>
    <x v="1049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x v="1050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x v="1051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x v="1052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x v="1053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x v="1054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x v="105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x v="1056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x v="1057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x v="1058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x v="1059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x v="1060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x v="1061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x v="1062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x v="1063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x v="1064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x v="1065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x v="1066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x v="1067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x v="1068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x v="106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x v="1070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x v="1071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x v="1072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x v="1073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x v="1074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x v="1075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x v="1076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x v="1077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x v="1078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x v="1079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x v="1080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x v="1081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x v="1082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x v="10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x v="117"/>
    <x v="2"/>
    <x v="0"/>
    <s v="USD"/>
    <n v="1407534804"/>
    <x v="108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x v="108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x v="493"/>
    <x v="2"/>
    <x v="0"/>
    <s v="USD"/>
    <n v="1408913291"/>
    <x v="1086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x v="1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x v="1088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x v="1089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x v="1090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x v="1091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x v="1092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x v="1093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x v="1094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x v="1095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x v="1096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x v="109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x v="1098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x v="1099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x v="1100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x v="1101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x v="1102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x v="1103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x v="1104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x v="1105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x v="1106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x v="1107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x v="1108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x v="1109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x v="1110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x v="1111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x v="1112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x v="1113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x v="1114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x v="111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x v="1116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x v="1117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x v="1118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x v="1119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x v="112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x v="1121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x v="1122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x v="1123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x v="1124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x v="1125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x v="1126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x v="1127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x v="116"/>
    <x v="2"/>
    <x v="1"/>
    <s v="GBP"/>
    <n v="1407425717"/>
    <x v="1128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x v="1129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x v="113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x v="1131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x v="1132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x v="1133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x v="1134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x v="1135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x v="1136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x v="1137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x v="1138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x v="1139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x v="1140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x v="1141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x v="1142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x v="1143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x v="1144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x v="1145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x v="1146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x v="1147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x v="1148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x v="1149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x v="1150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x v="1151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x v="115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x v="1153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x v="1154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x v="1155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x v="1156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x v="1157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x v="115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x v="1159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x v="1160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x v="1161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x v="1162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x v="1163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x v="1164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x v="1165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x v="1166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x v="1167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x v="1168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x v="1169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x v="1170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x v="1171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x v="117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x v="1173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x v="1174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x v="1175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x v="1176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x v="1177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x v="1178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x v="1179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x v="1180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x v="118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x v="1182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x v="118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x v="1184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x v="1185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x v="1186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x v="1187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x v="1188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x v="1189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x v="1190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x v="1191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x v="1192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x v="119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x v="1194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x v="1195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x v="1196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x v="1197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x v="1198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x v="1199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x v="1200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x v="1201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x v="1202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x v="1203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x v="1204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x v="1205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x v="1206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x v="1207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x v="1208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x v="1209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x v="1210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x v="121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x v="1212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x v="1213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x v="1214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x v="1215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x v="1216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x v="1217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x v="1218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x v="1219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x v="1220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x v="1221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x v="1222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x v="1223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x v="1224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x v="1225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x v="1226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x v="1227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x v="122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x v="1229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x v="12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x v="1231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x v="1232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x v="1233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x v="1234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x v="1235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x v="1236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x v="1237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x v="1238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x v="1239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x v="1240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x v="1241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x v="124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x v="1243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x v="1244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x v="1245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x v="1246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x v="1247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x v="1248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x v="1249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x v="1250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x v="1251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x v="1252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x v="1253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x v="1254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x v="1255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x v="1256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x v="1257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x v="1258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x v="1259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x v="126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x v="1261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x v="126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x v="1263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x v="1264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x v="126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x v="1266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x v="1267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x v="1268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x v="1269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x v="1270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x v="1271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x v="1272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x v="1273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x v="1274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x v="1275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x v="1276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x v="127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x v="1278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x v="1279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x v="1280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x v="1281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x v="1282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x v="1283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x v="1284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x v="128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x v="1286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x v="1287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x v="1288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x v="1289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x v="1290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x v="12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x v="1292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x v="1293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x v="1294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x v="1295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x v="1296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x v="1297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x v="1298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x v="129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x v="1300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x v="1301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x v="1302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x v="1303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x v="1304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x v="1305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x v="1306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x v="1307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x v="1308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x v="1309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x v="131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x v="1311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x v="131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x v="1313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x v="1314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x v="1315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x v="1316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x v="1317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x v="1318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x v="1319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x v="1320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x v="1321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x v="1322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x v="1323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x v="1324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x v="132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x v="1326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x v="1327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x v="1328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x v="1329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x v="1330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x v="1331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x v="1332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x v="1333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x v="1334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x v="1335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x v="1336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x v="1337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x v="1338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x v="1339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x v="1340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x v="1341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x v="1342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x v="134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x v="1344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x v="1345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x v="1346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x v="1347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x v="1348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x v="1349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x v="1350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x v="1351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x v="1352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x v="1353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x v="1354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x v="135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x v="1356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x v="135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x v="1358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x v="1359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x v="136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x v="1361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x v="1362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x v="1363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x v="1364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x v="1365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x v="1366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x v="1367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x v="1368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x v="1369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x v="137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x v="1371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x v="137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x v="137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x v="1374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x v="1375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x v="137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x v="1377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x v="976"/>
    <x v="0"/>
    <x v="1"/>
    <s v="GBP"/>
    <n v="1470075210"/>
    <x v="1378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x v="1379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x v="1380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x v="1381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x v="1382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x v="1383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x v="1384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x v="1385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x v="1386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x v="1387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x v="1388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x v="1389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x v="1390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x v="1391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x v="1392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x v="139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x v="1394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x v="1395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x v="1396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x v="1397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x v="1398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x v="1399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x v="1400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x v="1401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x v="1402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x v="1403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x v="1404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x v="1405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x v="1406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x v="1407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x v="1408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x v="1409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x v="141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x v="1411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x v="1412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x v="1413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x v="1414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x v="1415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x v="1416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x v="1417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x v="1418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x v="14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x v="1420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x v="1421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x v="1422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x v="1423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x v="1424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x v="1425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x v="1426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x v="1427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x v="1428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x v="1429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x v="1430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x v="1431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x v="1432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x v="1433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x v="1434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x v="1435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x v="1436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x v="1437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x v="1438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x v="1439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x v="1440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x v="1441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x v="1442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x v="1443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x v="1444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x v="144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x v="1446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x v="1447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x v="144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x v="1449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x v="1450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x v="1451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x v="1452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x v="1453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x v="1454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x v="1455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x v="1456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x v="1457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x v="1458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x v="1459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x v="1460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x v="1461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x v="1462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x v="1463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x v="1014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x v="1467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x v="1471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x v="1023"/>
    <x v="0"/>
    <x v="0"/>
    <s v="USD"/>
    <n v="1330644639"/>
    <x v="1473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x v="1477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x v="1478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x v="147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x v="1480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x v="1481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x v="1482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x v="1483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x v="1484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x v="1485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x v="1486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x v="1487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x v="1488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x v="1489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x v="1490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x v="1491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x v="1492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x v="1493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x v="1494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x v="1495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x v="1496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x v="1497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x v="149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x v="1499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x v="1500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x v="1501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x v="1502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x v="1503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x v="150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x v="1505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x v="1506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x v="1507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x v="1508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x v="1509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x v="1510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x v="1511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x v="1512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x v="1513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x v="1514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x v="1515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x v="1516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x v="1517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x v="1518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x v="1519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x v="1520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x v="152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x v="1522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x v="1523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x v="1524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x v="1525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x v="1526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x v="1527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x v="1528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x v="1529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x v="1530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x v="1531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x v="1532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x v="1533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x v="1534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x v="1535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x v="1536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x v="153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x v="1538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x v="153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x v="1540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x v="1541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x v="1542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x v="1543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x v="15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x v="1545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x v="1546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x v="1547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x v="1548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x v="154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x v="1550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x v="1551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x v="1552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x v="1553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x v="1554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x v="1555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x v="1556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x v="1557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x v="1558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x v="155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x v="1560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x v="1561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x v="1562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x v="1563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x v="1564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x v="1565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x v="1566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x v="1567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x v="1568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x v="117"/>
    <x v="1"/>
    <x v="0"/>
    <s v="USD"/>
    <n v="1369498714"/>
    <x v="1569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x v="1570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x v="1571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x v="1572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x v="1573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x v="1574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x v="1575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x v="1576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x v="1577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x v="1578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x v="1579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x v="1580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x v="1581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x v="1582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x v="1583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x v="1584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x v="1585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x v="1586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x v="1587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x v="1588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x v="1589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x v="1590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x v="159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x v="1592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x v="1593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x v="1594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x v="1595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x v="1596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x v="15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x v="159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x v="1599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x v="1600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x v="1601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x v="1602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x v="1603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x v="1604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x v="1605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x v="1606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x v="1607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x v="1608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x v="16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x v="16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x v="1611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x v="1612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x v="1613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x v="1614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x v="1615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x v="1616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x v="1617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x v="1618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x v="1619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x v="162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x v="1621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x v="1622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x v="1623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x v="1624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x v="1625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x v="1626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x v="1627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x v="1628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x v="1629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x v="1630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x v="163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x v="1632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x v="1633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x v="1634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x v="1635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x v="1636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x v="1637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x v="163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x v="1639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x v="1640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x v="1641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x v="1642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x v="1643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x v="1644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x v="1645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x v="1646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x v="164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x v="1648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x v="1649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x v="1650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x v="1651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x v="1652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x v="1653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x v="1654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x v="1655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x v="1656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x v="1657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x v="1658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x v="1659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x v="166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x v="166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x v="1662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x v="1663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x v="1664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x v="1665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x v="1666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x v="1667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x v="1668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x v="1669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x v="1670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x v="1671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x v="1672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x v="1673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x v="1674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x v="1675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x v="1676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x v="1677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x v="1678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x v="1679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x v="1680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x v="1681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x v="1682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x v="1683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x v="1684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x v="1685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x v="1686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x v="1687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x v="1688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x v="1689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x v="1690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x v="1691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x v="1692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x v="1693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x v="169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x v="1695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x v="1696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x v="1697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x v="1698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x v="1699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x v="170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x v="1701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x v="1702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x v="1703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x v="1704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x v="1705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x v="1706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x v="1707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x v="1708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x v="1709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x v="1710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x v="1711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x v="1712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x v="1713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x v="1714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x v="171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x v="1716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x v="1717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x v="735"/>
    <x v="2"/>
    <x v="0"/>
    <s v="USD"/>
    <n v="1463201940"/>
    <x v="1718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x v="1719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x v="1720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x v="1721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x v="1722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x v="1723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x v="1724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x v="1725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x v="1726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x v="172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x v="1728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x v="1729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x v="1730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x v="1731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x v="1732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x v="1733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x v="1734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x v="173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x v="1736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x v="1737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x v="1738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x v="1739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x v="1740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x v="174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x v="1742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x v="1743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x v="1744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x v="1745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x v="1746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x v="1747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x v="1748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x v="1749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x v="1750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x v="1751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x v="175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x v="1753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x v="1754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x v="1755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x v="1756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x v="1757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x v="1758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x v="175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x v="1760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x v="1761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x v="1762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x v="1763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x v="1764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x v="1765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x v="1766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x v="1767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x v="1768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x v="176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x v="1770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x v="1771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x v="1772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x v="1773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x v="1774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x v="1775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x v="1776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x v="1777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x v="1778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x v="1779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x v="178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x v="1781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x v="1782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x v="1783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x v="1784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x v="178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x v="1786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x v="178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x v="1788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x v="1789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x v="1790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x v="1791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x v="179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x v="1793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x v="1794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x v="1795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x v="179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x v="1797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x v="1798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x v="1799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x v="180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x v="1801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x v="1802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x v="1803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x v="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x v="1805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x v="1806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x v="1807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x v="1808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x v="180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x v="1810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x v="1811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x v="1812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x v="1813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x v="1814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x v="1815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x v="1816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x v="181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x v="1818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x v="1819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x v="182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x v="1821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x v="182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x v="1823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x v="1243"/>
    <x v="0"/>
    <x v="0"/>
    <s v="USD"/>
    <n v="1389146880"/>
    <x v="1824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x v="1825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x v="1826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x v="1827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x v="1828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x v="1829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x v="1830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x v="1831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x v="1832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x v="183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x v="1834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x v="1835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x v="1836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x v="1837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x v="1838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x v="1839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x v="184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x v="1841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x v="1842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x v="1843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x v="184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x v="1845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x v="1846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x v="1847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x v="184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x v="184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x v="185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x v="1851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x v="18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x v="1853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x v="1854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x v="1855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x v="1856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x v="1857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x v="1858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x v="185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x v="1860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x v="186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x v="1862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x v="1863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x v="1864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x v="1865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x v="1866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x v="1867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x v="1868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x v="186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x v="1870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x v="187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x v="187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x v="1873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x v="1874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x v="1875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x v="1876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x v="1877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x v="1878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x v="187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x v="18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x v="1881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x v="188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x v="1883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x v="1884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x v="1885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x v="1886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x v="1887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x v="1888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x v="1889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x v="1890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x v="1891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x v="1892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x v="1893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x v="1894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x v="1895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x v="1896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x v="1897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x v="1898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x v="1899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x v="1900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x v="1901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x v="1902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x v="1903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x v="1904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x v="1905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x v="1906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x v="1907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x v="1908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x v="190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x v="1910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x v="1911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x v="1912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x v="1913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x v="1914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x v="1915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x v="1916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x v="1917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x v="1918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x v="191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x v="1920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x v="1921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x v="1922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x v="1923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x v="1924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x v="1925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x v="192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x v="1927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x v="1928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x v="1929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x v="1930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x v="1931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x v="1932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x v="1933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x v="1934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x v="1935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x v="1936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x v="1937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x v="1938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x v="1939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x v="1940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x v="194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x v="1942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x v="1943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x v="1944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x v="1945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x v="1946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x v="1947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x v="1948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x v="1949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x v="1950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x v="1951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x v="1952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x v="1953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x v="1954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x v="1955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x v="1956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x v="1957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x v="1958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x v="1959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x v="1960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x v="1961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x v="1962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x v="1963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x v="1964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x v="1965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x v="1966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x v="1967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x v="1968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x v="1969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x v="1970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x v="197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x v="1972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x v="1973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x v="1974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x v="1975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x v="1976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x v="1977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x v="1978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x v="1979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x v="1980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x v="1981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x v="1982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x v="1983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x v="1984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x v="1985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x v="1986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x v="1987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x v="379"/>
    <x v="2"/>
    <x v="0"/>
    <s v="USD"/>
    <n v="1440094742"/>
    <x v="1988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x v="1989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x v="1990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x v="1991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x v="1992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x v="1993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x v="1994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x v="1995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x v="1996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x v="1997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x v="199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x v="1999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x v="2000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x v="2001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x v="2002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x v="2003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x v="2004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x v="2005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x v="2006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x v="2007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x v="2008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x v="2009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x v="2010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x v="2011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x v="2012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x v="2013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x v="2014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x v="2015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x v="2016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x v="2017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x v="2018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x v="2019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x v="2020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x v="2021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x v="202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x v="202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x v="202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x v="2025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x v="2026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x v="2027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x v="2028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x v="2029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x v="2030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x v="2031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x v="2032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x v="2033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x v="2034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x v="2035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x v="2036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x v="2037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x v="2038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x v="2039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x v="2040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x v="2041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x v="2042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x v="2043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x v="204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x v="2045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x v="2046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x v="2047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x v="2048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x v="2049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x v="2050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x v="2051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x v="2052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x v="2053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x v="2054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x v="2055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x v="2056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x v="2057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x v="2058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x v="2059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x v="206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x v="2061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x v="2062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x v="2063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x v="2064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x v="2065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x v="2066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x v="2067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x v="2068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x v="2069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x v="2070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x v="2071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x v="207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x v="2073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x v="2074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x v="2075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x v="2076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x v="2077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x v="2078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x v="2079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x v="208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x v="2081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x v="2082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x v="2083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x v="2084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x v="2085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x v="2086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x v="2087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x v="2088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x v="2089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x v="2090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x v="2091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x v="209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x v="2093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x v="2094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x v="2095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x v="2096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x v="2097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x v="2098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x v="1464"/>
    <x v="0"/>
    <x v="0"/>
    <s v="USD"/>
    <n v="1435808400"/>
    <x v="2099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x v="2100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x v="2101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x v="2102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x v="2103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x v="210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x v="2105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x v="2106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x v="2107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x v="2108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x v="2109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x v="2110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x v="2111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x v="2112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x v="2113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x v="2114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x v="2115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x v="2116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x v="2117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x v="2118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x v="2119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x v="2120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x v="2121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x v="2122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x v="2123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x v="2124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x v="2125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x v="2126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x v="2127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x v="2128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x v="2129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x v="2130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x v="213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x v="213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x v="2133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x v="2134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x v="2135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x v="213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x v="2137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x v="2138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x v="2139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x v="2140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x v="2141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x v="2142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x v="2143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x v="2144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x v="2145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x v="2146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x v="2147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x v="2148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x v="2149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x v="2150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x v="2151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x v="2152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x v="2153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x v="2154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x v="215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x v="215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x v="2157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x v="2158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x v="2159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x v="2160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x v="2161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x v="2162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x v="2163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x v="216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x v="216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x v="2166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x v="216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x v="2168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x v="2169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x v="2170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x v="2171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x v="2172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x v="217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x v="2174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x v="2175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x v="2176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x v="217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x v="2178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x v="2179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x v="2180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x v="2181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x v="2182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x v="2183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x v="2184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x v="2185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x v="2186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x v="2187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x v="2188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x v="2189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x v="2190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x v="2191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x v="2192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x v="2193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x v="2194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x v="2195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x v="2196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x v="2197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x v="2198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x v="2199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x v="2200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x v="2201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x v="2202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x v="2203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x v="2204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x v="2205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x v="2206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x v="2207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x v="2208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x v="2209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x v="22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x v="2211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x v="2212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x v="2213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x v="2214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x v="2215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x v="2216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x v="2217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x v="2218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x v="2219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x v="2220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x v="2221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x v="2222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x v="2223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x v="2224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x v="222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x v="2226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x v="2227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x v="2228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x v="2229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x v="2230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x v="223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x v="2232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x v="2233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x v="2234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x v="2235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x v="2236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x v="2237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x v="2238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x v="2239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x v="2240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x v="2241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x v="2242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x v="2243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x v="2244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x v="2245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x v="2246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x v="2247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x v="224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x v="2249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x v="2250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x v="2251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x v="2252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x v="2253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x v="2254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x v="2255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x v="225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x v="2257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x v="2258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x v="2259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x v="226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x v="2261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x v="2262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x v="226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x v="226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x v="2265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x v="2266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x v="226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x v="2268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x v="2269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x v="2270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x v="2271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x v="2272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x v="2273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x v="2274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x v="2275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x v="2276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x v="2277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x v="2278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x v="227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x v="2280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x v="2281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x v="2282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x v="2283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x v="2284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x v="2285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x v="2286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x v="2287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x v="2288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x v="2289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x v="229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x v="2291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x v="2292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x v="2293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x v="2294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x v="2295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x v="229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x v="2297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x v="2298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x v="229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x v="2300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x v="2301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x v="2302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x v="2303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x v="2304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x v="2305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x v="2306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x v="2307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x v="2308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x v="2309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x v="2310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x v="2311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x v="2312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x v="2313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x v="2314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x v="2315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x v="2316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x v="2317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x v="2318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x v="2319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x v="232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x v="232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x v="2322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x v="2323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x v="2324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x v="2325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x v="2326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x v="2327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x v="2328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x v="2329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x v="2330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x v="2331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x v="2332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x v="2333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x v="2334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x v="2335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x v="2336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x v="2337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x v="2338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x v="233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x v="2340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x v="2341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x v="2342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x v="2343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x v="2344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x v="2345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x v="2346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x v="2347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x v="234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x v="2349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x v="23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x v="2351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x v="23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x v="2353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x v="2354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x v="2355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x v="2356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x v="2357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x v="2358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x v="2359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x v="236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x v="2361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x v="2362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x v="2363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x v="2364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x v="236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x v="2366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x v="2367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x v="2368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x v="2369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x v="2370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x v="2371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x v="2372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x v="2373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x v="2374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x v="2375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x v="237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x v="2377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x v="2378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x v="2379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x v="2380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x v="2381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x v="2382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x v="2383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x v="2384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x v="2385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x v="2386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x v="2387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x v="2388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x v="2389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x v="2390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x v="2391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x v="2392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x v="2393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x v="2394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x v="2395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x v="2396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x v="2397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x v="2398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x v="2399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x v="2400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x v="2401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x v="2402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x v="2403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x v="2404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x v="240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x v="2406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x v="2407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x v="2408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x v="2409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x v="2410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x v="2411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x v="2412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x v="2413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x v="2414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x v="2415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x v="2416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x v="241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x v="2418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x v="241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x v="2420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x v="2421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x v="2422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x v="2423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x v="2424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x v="2425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x v="2426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x v="2427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x v="2428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x v="2429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x v="2430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x v="2431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x v="2432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x v="243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x v="243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x v="2435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x v="2436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x v="2437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x v="2438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x v="243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x v="2440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x v="2441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x v="2442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x v="2443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x v="2444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x v="2445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x v="2446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x v="2447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x v="2448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x v="2449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x v="2450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x v="2451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x v="2452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x v="2453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x v="2454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x v="2455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x v="2456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x v="2457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x v="245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x v="2459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x v="2460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x v="2461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x v="2462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x v="2463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x v="2464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x v="2465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x v="2466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x v="2467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x v="2468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x v="246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x v="2470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x v="2471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x v="2472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x v="2473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x v="2474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x v="247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x v="2476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x v="2477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x v="2478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x v="2479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x v="2480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x v="2481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x v="2482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x v="248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x v="2484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x v="2485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x v="248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x v="248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x v="248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x v="248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x v="2490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x v="2491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x v="2492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x v="2493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x v="249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x v="249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x v="2496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x v="2497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x v="2498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x v="2499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x v="2500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x v="2501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x v="2502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x v="2503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x v="250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x v="2505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x v="2506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x v="2507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x v="2508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x v="250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x v="2510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x v="2511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x v="2512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x v="2513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x v="2514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x v="2515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x v="2516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x v="2517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x v="251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x v="2519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x v="2520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x v="25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x v="2522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x v="2523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x v="2524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x v="2525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x v="2526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x v="2527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x v="2528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x v="2529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x v="2530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x v="2531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x v="2532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x v="2533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x v="2534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x v="253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x v="253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x v="2537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x v="2538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x v="2539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x v="2540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x v="2541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x v="2542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x v="2543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x v="2544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x v="2545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x v="2546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x v="2547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x v="2548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x v="2549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x v="2550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x v="2551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x v="2552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x v="2553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x v="2554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x v="2555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x v="2556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x v="2557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x v="2558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x v="2559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x v="2560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x v="2561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x v="2562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x v="2563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x v="2564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x v="2565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x v="2566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x v="2567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x v="2568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x v="2569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x v="2570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x v="257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x v="2572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x v="2573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x v="2574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x v="2575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x v="2576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x v="257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x v="2578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x v="2579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x v="2580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x v="2581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x v="2582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x v="2583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x v="2584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x v="2585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x v="258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x v="2587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x v="2588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x v="2589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x v="2590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x v="2591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x v="2592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x v="2593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x v="2594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x v="2595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x v="2596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x v="259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x v="2598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x v="2599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x v="26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x v="2601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x v="2603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x v="2604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x v="2606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x v="2607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x v="260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x v="2609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x v="2610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x v="2612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x v="2613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x v="2614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x v="2615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x v="2616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x v="2617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x v="2618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x v="2619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x v="2620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x v="2621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x v="2622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x v="2623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x v="2625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x v="2626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x v="2627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x v="2628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x v="2629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x v="2630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x v="2631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x v="2632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x v="2634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x v="2635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x v="2636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x v="2637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x v="2638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x v="2639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x v="2640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x v="2641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x v="2642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x v="2644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x v="2645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x v="2647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x v="2650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x v="2653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x v="2654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x v="181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x v="2657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x v="2658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x v="1819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x v="2660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x v="2661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x v="2662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x v="2663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x v="2664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x v="2665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x v="2666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x v="2667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x v="2668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x v="2669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x v="267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x v="2671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x v="2672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x v="2673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x v="2674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x v="2675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x v="2676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x v="2677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x v="2678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x v="2679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x v="1836"/>
    <x v="2"/>
    <x v="3"/>
    <s v="EUR"/>
    <n v="1459915491"/>
    <x v="2680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x v="2681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x v="2682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x v="2683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x v="2684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x v="2685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x v="2686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x v="2687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x v="2688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x v="2689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x v="2690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x v="2691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x v="2692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x v="2693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x v="2694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x v="2695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x v="2696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x v="2697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x v="269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x v="2699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x v="2700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x v="2701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x v="2702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x v="2703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x v="270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x v="2705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x v="2706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x v="2707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x v="2708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x v="2709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x v="2710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x v="2711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x v="2712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x v="2713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x v="2714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x v="2715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x v="2716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x v="2717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x v="2718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x v="2719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x v="2720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x v="2721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x v="2722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x v="2723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x v="2724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x v="272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x v="2726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x v="2727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x v="2728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x v="2729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x v="2730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x v="2731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x v="2732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x v="2733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x v="2734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x v="2735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x v="2736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x v="273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x v="2738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x v="2739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x v="2740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x v="2741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x v="2742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x v="2743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x v="2745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x v="2746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x v="274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x v="2748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x v="2749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x v="2750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x v="2751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x v="2752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x v="275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x v="2754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x v="2755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x v="2756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x v="2757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x v="2758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x v="2759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x v="2760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x v="2761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x v="2762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x v="2763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x v="2764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x v="2765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x v="2766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x v="2767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x v="2768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x v="2769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x v="277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x v="2771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x v="2772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x v="2773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x v="2774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x v="2775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x v="2777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x v="2778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x v="2779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x v="2780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x v="2781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x v="2782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x v="2783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x v="2784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x v="2785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x v="2786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x v="2787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x v="2788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x v="2789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x v="2790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x v="2791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x v="2792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x v="2793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x v="2794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x v="2795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x v="2796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x v="2797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x v="2798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x v="2799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x v="2800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x v="2801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x v="2802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x v="2803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x v="2804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x v="2805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x v="2806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x v="2807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x v="2808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x v="2809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x v="2810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x v="2811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x v="2812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x v="2813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x v="2814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x v="2815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x v="2816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x v="2817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x v="2818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x v="281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x v="2820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x v="2821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x v="282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x v="2823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x v="2824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x v="2825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x v="2826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x v="2827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x v="2828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x v="2829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x v="2830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x v="2831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x v="2832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x v="28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x v="2834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x v="2835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x v="2836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x v="2837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x v="2838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x v="2839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x v="2840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x v="2841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x v="2842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x v="2843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x v="2844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x v="2845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x v="2846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x v="2847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x v="2848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x v="2849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x v="2850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x v="2851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x v="2852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x v="2853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x v="2854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x v="2855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x v="2856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x v="2857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x v="2858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x v="2859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x v="2860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x v="2861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x v="2862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x v="286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x v="2864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x v="2865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x v="2866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x v="2867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x v="2868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x v="2869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x v="2870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x v="2871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x v="2872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x v="2873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x v="2874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x v="2875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x v="2876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x v="2877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x v="2878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x v="2879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x v="2880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x v="2881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x v="2882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x v="2883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x v="2884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x v="2885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x v="2886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x v="2887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x v="2888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x v="2889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x v="2890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x v="2891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x v="2892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x v="2893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x v="2894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x v="2895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x v="2896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x v="2897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x v="2898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x v="2899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x v="2900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x v="2901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x v="2902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x v="2903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x v="2904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x v="2905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x v="290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x v="290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x v="2908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x v="2909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x v="2910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x v="2911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x v="2912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x v="2913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x v="291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x v="2915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x v="2916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x v="291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x v="2918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x v="291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x v="292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x v="2921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x v="2922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x v="2923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x v="2924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x v="2925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x v="2926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x v="2927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x v="2928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x v="2929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x v="2930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x v="2931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x v="2932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x v="293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x v="293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x v="2935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x v="2936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x v="2937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x v="2938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x v="2939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x v="2940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x v="2941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x v="2942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x v="2943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x v="2944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x v="2945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x v="2946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x v="294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x v="2948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x v="2949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x v="2950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x v="2951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x v="2952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x v="2953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x v="2954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x v="2955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x v="2956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x v="2957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x v="2958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x v="2959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x v="2960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x v="2961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x v="2962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x v="2963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x v="2964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x v="2965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x v="2966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x v="2967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x v="2968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x v="2969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x v="2970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x v="2971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x v="2972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x v="2973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x v="2974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x v="2975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x v="2976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x v="2977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x v="2978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x v="2979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x v="298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x v="2981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x v="2982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x v="2983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x v="2984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x v="2985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x v="298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x v="2987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x v="2988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x v="2989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x v="299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x v="2991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x v="2992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x v="2993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x v="2994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x v="2995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x v="2996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x v="2997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x v="2998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x v="2999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x v="300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x v="3001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x v="300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x v="3003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x v="300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x v="30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x v="3006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x v="3007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x v="3008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x v="3009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x v="3010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x v="3011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x v="3012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x v="3013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x v="3014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x v="3015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x v="3016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x v="3017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x v="3018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x v="3019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x v="3020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x v="3021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x v="3022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x v="3023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x v="3024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x v="3025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x v="3026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x v="3027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x v="3028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x v="3029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x v="3030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x v="3031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x v="3032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x v="3033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x v="3034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x v="3035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x v="3036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x v="3037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x v="3038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x v="3039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x v="3040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x v="3041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x v="3042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x v="3043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x v="3044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x v="304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x v="304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x v="3047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x v="3048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x v="3049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x v="305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x v="3051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x v="3052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x v="305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x v="30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x v="3055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x v="3056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x v="3057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x v="3058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x v="3059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x v="3060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x v="3061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x v="306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x v="3063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x v="3064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x v="3065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x v="3066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x v="3067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x v="3068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x v="3069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x v="3070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x v="307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x v="307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x v="3073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x v="3074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x v="3075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x v="3076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x v="3077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x v="3078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x v="3079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x v="3080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x v="308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x v="3082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x v="3083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x v="3084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x v="3085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x v="3086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x v="3087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x v="3088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x v="3089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x v="3090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x v="3091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x v="309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x v="3093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x v="3094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x v="3095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x v="309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x v="3097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x v="3098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x v="3099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x v="3100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x v="3101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x v="3102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x v="3103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x v="3104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x v="3105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x v="310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x v="3107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x v="3108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x v="3109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x v="3110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x v="3111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x v="3112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x v="3113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x v="3114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x v="3115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x v="3116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x v="3117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x v="3118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x v="3119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x v="3120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x v="3121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x v="851"/>
    <x v="1"/>
    <x v="0"/>
    <s v="USD"/>
    <n v="1478733732"/>
    <x v="312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x v="3123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x v="3124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x v="117"/>
    <x v="1"/>
    <x v="0"/>
    <s v="USD"/>
    <n v="1452142672"/>
    <x v="3125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x v="3126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x v="3127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x v="3128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x v="312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x v="3130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x v="3131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x v="3132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x v="3133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x v="3134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x v="3135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x v="3136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x v="3137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x v="3138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x v="3139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x v="3140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x v="3141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x v="3142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x v="3143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x v="3144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x v="3145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x v="314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x v="3147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x v="3148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x v="3149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x v="3150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x v="3151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x v="3152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x v="3153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x v="3154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x v="315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x v="3156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x v="3157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x v="3158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x v="3159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x v="3160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x v="3161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x v="31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x v="3163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x v="3164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x v="3165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x v="3166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x v="3167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x v="3168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x v="3169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x v="3170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x v="3171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x v="3172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x v="3173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x v="3174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x v="3175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x v="3176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x v="3177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x v="3178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x v="3179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x v="3180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x v="3181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x v="3182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x v="3183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x v="3184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x v="3185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x v="3186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x v="3187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x v="3188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x v="3189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x v="3190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x v="3191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x v="3192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x v="3193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x v="3194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x v="3195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x v="3196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x v="3197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x v="3198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x v="3199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x v="3200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x v="3201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x v="3202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x v="3203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x v="3204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x v="3205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x v="3206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x v="3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x v="3208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x v="3209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x v="3210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x v="3211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x v="3212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x v="3213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x v="3214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x v="3215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x v="3216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x v="3217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x v="3218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x v="3219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x v="3220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x v="3221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x v="3222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x v="3223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x v="3224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x v="3225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x v="3226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x v="3227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x v="3228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x v="3229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x v="3230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x v="3231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x v="3232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x v="3233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x v="3234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x v="3235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x v="3236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x v="3237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x v="323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x v="3239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x v="3240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x v="3241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x v="324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x v="3243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x v="3244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x v="3245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x v="3246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x v="3247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x v="3248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x v="3249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x v="3250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x v="3251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x v="3252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x v="3253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x v="3254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x v="325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x v="3256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x v="3257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x v="3258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x v="3259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x v="3260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x v="3261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x v="3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x v="3263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x v="3264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x v="326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x v="3266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x v="3267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x v="326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x v="3269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x v="3270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x v="3271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x v="3272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x v="3273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x v="3274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x v="3275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x v="3276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x v="3277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x v="3278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x v="327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x v="3280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x v="3281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x v="3282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x v="3283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x v="3284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x v="2173"/>
    <x v="0"/>
    <x v="0"/>
    <s v="USD"/>
    <n v="1488258000"/>
    <x v="3285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x v="3286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x v="3287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x v="3288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x v="3289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x v="3290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x v="3291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x v="3292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x v="3293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x v="329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x v="3295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x v="3296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x v="3297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x v="329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x v="3299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x v="3300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x v="3301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x v="3302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x v="3303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x v="3304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x v="3305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x v="3306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x v="3307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x v="3308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x v="3309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x v="3310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x v="3311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x v="3312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x v="3313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x v="3314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x v="3315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x v="3316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x v="3317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x v="3318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x v="3319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x v="3320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x v="3321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x v="3322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x v="3323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x v="3324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x v="3325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x v="3326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x v="3327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x v="3328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x v="3329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x v="3330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x v="3331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x v="3332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x v="3333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x v="3334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x v="3335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x v="333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x v="333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x v="3338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x v="3339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x v="3340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x v="334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x v="3342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x v="3343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x v="3344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x v="3345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x v="3346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x v="3347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x v="3348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x v="3349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x v="3350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x v="3351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x v="3352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x v="3353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x v="3354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x v="3355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x v="3356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x v="3357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x v="3358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x v="3359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x v="3360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x v="3361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x v="3362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x v="3363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x v="3364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x v="3365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x v="3366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x v="3367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x v="3368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x v="3369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x v="3370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x v="3371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x v="3372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x v="3373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x v="3374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x v="3375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x v="3376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x v="3377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x v="3378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x v="3379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x v="3380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x v="3381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x v="3382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x v="3383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x v="3384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x v="3385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x v="338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x v="3387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x v="3388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x v="3389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x v="3390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x v="3391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x v="3392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x v="3393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x v="3394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x v="3395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x v="3396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x v="3397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x v="3398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x v="3399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x v="3400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x v="3401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x v="3402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x v="3403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x v="3404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x v="3405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x v="340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x v="3407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x v="3408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x v="3409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x v="341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x v="3411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x v="341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x v="3413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x v="3414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x v="3415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x v="3416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x v="3417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x v="3418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x v="3419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x v="3420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x v="3421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x v="3422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x v="3423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x v="342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x v="3425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x v="3426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x v="3427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x v="3428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x v="3429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x v="3430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x v="3431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x v="3432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x v="3433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x v="3434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x v="3435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x v="3436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x v="3437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x v="3438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x v="3439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x v="3440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x v="344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x v="344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x v="3443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x v="3444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x v="3445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x v="3446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x v="3447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x v="3448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x v="3449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x v="3450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x v="3451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x v="3452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x v="3453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x v="3454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x v="3455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x v="3456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x v="34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x v="3458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x v="3459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x v="3460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x v="3461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x v="3462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x v="3463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x v="3464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x v="3465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x v="3466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x v="168"/>
    <x v="0"/>
    <x v="0"/>
    <s v="USD"/>
    <n v="1426864032"/>
    <x v="3467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x v="3468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x v="3469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x v="3470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x v="3471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x v="3472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x v="3473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x v="3474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x v="3475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x v="3476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x v="3477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x v="3478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x v="3479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x v="3480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x v="3481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x v="3482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x v="3483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x v="3484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x v="3485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x v="3486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x v="3487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x v="3488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x v="3489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x v="3490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x v="3491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x v="3492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x v="3493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x v="3494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x v="3495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x v="349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x v="3497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x v="3498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x v="3499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x v="3500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x v="3501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x v="3502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x v="3503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x v="3504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x v="350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x v="3506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x v="350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x v="3508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x v="3509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x v="3510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x v="3511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x v="351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x v="3513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x v="3514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x v="3515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x v="3516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x v="3517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x v="3518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x v="3519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x v="3520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x v="3521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x v="3522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x v="3523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x v="3524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x v="3525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x v="3526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x v="3527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x v="352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x v="3529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x v="3530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x v="3531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x v="3532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x v="3533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x v="3534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x v="3535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x v="3536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x v="3537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x v="3538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x v="3539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x v="3540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x v="3541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x v="354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x v="3543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x v="3544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x v="3545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x v="3546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x v="3547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x v="3548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x v="3549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x v="3550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x v="3551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x v="3552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x v="3553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x v="3554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x v="3555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x v="3556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x v="3557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x v="3558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x v="3559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x v="3560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x v="3561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x v="3562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x v="3563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x v="3564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x v="3565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x v="3566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x v="3567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x v="3568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x v="3569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x v="3570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x v="3571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x v="357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x v="3573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x v="3574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x v="3575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x v="3576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x v="3577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x v="3578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x v="3579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x v="3580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x v="3581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x v="35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x v="3583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x v="358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x v="3585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x v="3586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x v="3587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x v="3588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x v="3589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x v="3590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x v="3591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x v="3592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x v="3593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x v="3594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x v="3595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x v="3596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x v="3597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x v="3598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x v="3599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x v="3600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x v="3601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x v="3602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x v="3603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x v="3604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x v="3605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x v="3606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x v="3607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x v="3608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x v="3609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x v="3610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x v="361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x v="3612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x v="3613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x v="3614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x v="3615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x v="3616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x v="3617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x v="3618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x v="3619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x v="3620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x v="3621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x v="3622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x v="3623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x v="3624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x v="3625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x v="3626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x v="362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x v="3628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x v="3629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x v="363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x v="3631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x v="3632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x v="3633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x v="363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x v="3635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x v="3636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x v="3637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x v="3638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x v="3639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x v="364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x v="3641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x v="3642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x v="3643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x v="3644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x v="3645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x v="3646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x v="364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x v="3648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x v="3649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x v="3650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x v="3651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x v="365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x v="3653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x v="3654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x v="3655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x v="365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x v="3657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x v="3658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x v="3659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x v="3660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x v="3661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x v="3662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x v="3663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x v="3664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x v="3665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x v="3666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x v="3667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x v="3668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x v="3669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x v="3670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x v="3671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x v="3672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x v="3673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x v="3674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x v="3675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x v="3676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x v="3677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x v="367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x v="3679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x v="3680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x v="3681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x v="3682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x v="3683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x v="3684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x v="3685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x v="3686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x v="3687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x v="3688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x v="368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x v="3690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x v="3691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x v="3692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x v="3693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x v="3694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x v="3695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x v="369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x v="3697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x v="3698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x v="3699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x v="37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x v="3701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x v="3702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x v="3703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x v="370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x v="3705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x v="3706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x v="3707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x v="3708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x v="3709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x v="3710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x v="3711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x v="3712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x v="3713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x v="3714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x v="3715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x v="3716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x v="3717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x v="3718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x v="3719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x v="3720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x v="3721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x v="3722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x v="3723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x v="3724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x v="3725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x v="3726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x v="3727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x v="3728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x v="3729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x v="3730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x v="3731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x v="3732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x v="3733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x v="3734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x v="3735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x v="3736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x v="3737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x v="3738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x v="3739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x v="3740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x v="3741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x v="3742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x v="3743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x v="3744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x v="3745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x v="3746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x v="3747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x v="3748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x v="3749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x v="3750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x v="3751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x v="3752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x v="3753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x v="3754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x v="3755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x v="3756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x v="3757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x v="375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x v="3759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x v="3760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x v="3761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x v="3762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x v="3763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x v="3764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x v="3765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x v="3766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x v="376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x v="3768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x v="376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x v="377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x v="3771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x v="3772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x v="3773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x v="3774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x v="3775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x v="3776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x v="3777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x v="3778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x v="3779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x v="3780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x v="3781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x v="3782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x v="3783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x v="3784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x v="3785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x v="3786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x v="3787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x v="3788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x v="3789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x v="3790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x v="3791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x v="379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x v="3793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x v="379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x v="3795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x v="379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x v="3797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x v="379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x v="3799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x v="3800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x v="3801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x v="3802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x v="3803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x v="380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x v="3805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x v="3806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x v="3807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x v="3808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x v="3809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x v="3810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x v="3811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x v="3812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x v="3813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x v="3814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x v="3815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x v="3816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x v="3817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x v="3818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x v="3819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x v="3820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x v="3821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x v="3822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x v="3823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x v="3824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x v="3825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x v="3826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x v="3827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x v="3828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x v="3829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x v="3830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x v="3831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x v="3832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x v="3833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x v="3834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x v="3835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x v="3836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x v="3837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x v="3838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x v="3839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x v="3840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x v="3841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x v="384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x v="3843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x v="384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x v="3845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x v="3846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x v="3847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x v="3848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x v="3849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x v="3850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x v="3851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x v="3852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x v="3853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x v="3854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x v="3855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x v="3856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x v="3857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x v="3858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x v="3859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x v="386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x v="173"/>
    <x v="2"/>
    <x v="0"/>
    <s v="USD"/>
    <n v="1415828820"/>
    <x v="3861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x v="3862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x v="3863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x v="386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x v="3865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x v="3866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x v="3867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x v="3868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x v="3869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x v="3870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x v="3871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x v="3872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x v="3873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x v="3874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x v="387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x v="3876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x v="3877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x v="3878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x v="3879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x v="388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x v="3881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x v="3882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x v="3883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x v="3884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x v="3885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x v="117"/>
    <x v="1"/>
    <x v="2"/>
    <s v="AUD"/>
    <n v="1418275702"/>
    <x v="3886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x v="3887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x v="388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x v="3889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x v="3890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x v="3891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x v="3892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x v="3893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x v="3894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x v="3895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x v="3896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x v="3897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x v="3898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x v="3899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x v="3900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x v="3901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x v="390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x v="3903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x v="3904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x v="3905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x v="3906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x v="3907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x v="3908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x v="3909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x v="3910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x v="3911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x v="3912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x v="3913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x v="3914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x v="3915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x v="3916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x v="3917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x v="3918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x v="3919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x v="392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x v="3921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x v="3922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x v="3923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x v="3924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x v="3925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x v="3926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x v="3927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x v="3928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x v="3929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x v="3930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x v="3931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x v="3932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x v="3933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x v="3934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x v="3935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x v="3936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x v="3937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x v="3938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x v="393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x v="3940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x v="3941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x v="3942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x v="3943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x v="3944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x v="3945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x v="3946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x v="3947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x v="3948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x v="3949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x v="395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x v="3951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x v="3952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x v="3953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x v="395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x v="3955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x v="3956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x v="3957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x v="3958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x v="3959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x v="3960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x v="3961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x v="3962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x v="3963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x v="3964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x v="3965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x v="3966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x v="396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x v="3968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x v="3969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x v="3970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x v="3971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x v="3972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x v="3973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x v="3974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x v="3975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x v="3976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x v="3977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x v="3978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x v="3979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x v="3980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x v="3981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x v="3982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x v="3983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x v="398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x v="3985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x v="3986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x v="3987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x v="3988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x v="3989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x v="3990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x v="3991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x v="3992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x v="3993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x v="3994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x v="3995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x v="3996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x v="3997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x v="3998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x v="3999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x v="4000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x v="4001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x v="4002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x v="4003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x v="4004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x v="400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x v="4006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x v="4007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x v="4008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x v="4009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x v="4010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x v="4011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x v="4012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x v="401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x v="4014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x v="4015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x v="4016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x v="4017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x v="401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x v="4019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x v="4020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x v="4021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x v="4022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x v="40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x v="4024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x v="4025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x v="4026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x v="4027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x v="4028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x v="4029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x v="4030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x v="4031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x v="4032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x v="4033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x v="4034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x v="4035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x v="4036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x v="4037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x v="4038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x v="4039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x v="4040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x v="4041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x v="4042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x v="4043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x v="4044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x v="4045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x v="4046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x v="4047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x v="4048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x v="4049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x v="4050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x v="4051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x v="4052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x v="4053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x v="4054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x v="4055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x v="4056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x v="4057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x v="4058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x v="4059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x v="4060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x v="4061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x v="4062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x v="4063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x v="4064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x v="4065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x v="4066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x v="4067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x v="4068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x v="4069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x v="407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x v="407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x v="4072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x v="4073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x v="4074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x v="4075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x v="4076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x v="4077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x v="4078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x v="4079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x v="4080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x v="4081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x v="4082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x v="4083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x v="4084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x v="408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x v="4086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x v="4087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x v="4088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x v="4089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x v="4090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x v="409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x v="4092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x v="4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x v="4094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x v="4095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x v="4096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x v="409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x v="4098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x v="4099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x v="410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x v="4101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x v="4102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x v="4103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x v="410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x v="4105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x v="410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x v="4107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x v="4108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x v="4109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x v="4110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x v="4111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x v="4112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x v="411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4115"/>
  <sheetViews>
    <sheetView tabSelected="1" topLeftCell="C1" zoomScaleNormal="100" workbookViewId="0">
      <selection activeCell="E6" sqref="E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6.5703125" bestFit="1" customWidth="1"/>
    <col min="17" max="17" width="11.7109375" bestFit="1" customWidth="1"/>
    <col min="18" max="18" width="12.85546875" bestFit="1" customWidth="1"/>
    <col min="19" max="19" width="23.42578125" bestFit="1" customWidth="1"/>
    <col min="20" max="20" width="22" bestFit="1" customWidth="1"/>
    <col min="21" max="21" width="30.1406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  <c r="U1" s="1"/>
      <c r="V1" s="1"/>
    </row>
    <row r="2" spans="1:23" ht="60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IFERROR(E:E/D:D,0)</f>
        <v>1.3685882352941177</v>
      </c>
      <c r="P2" s="7">
        <f>IFERROR(E:E/L:L,0)</f>
        <v>63.917582417582416</v>
      </c>
      <c r="Q2" s="6" t="str">
        <f>LEFT(N2,SEARCH("/",N2,1)-1)</f>
        <v>film &amp; video</v>
      </c>
      <c r="R2" s="6" t="str">
        <f>RIGHT(N2,LEN(N2)-SEARCH("/",N2,1))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 s="12"/>
    </row>
    <row r="3" spans="1:23" ht="30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ref="P3:P66" si="1">IFERROR(E:E/L:L,0)</f>
        <v>185.48101265822785</v>
      </c>
      <c r="Q3" s="6" t="str">
        <f t="shared" ref="Q3:Q66" si="2">LEFT(N3,SEARCH("/",N3,1)-1)</f>
        <v>film &amp; video</v>
      </c>
      <c r="R3" s="6" t="str">
        <f t="shared" ref="R3:R66" si="3">RIGHT(N3,LEN(N3)-SEARCH("/",N3,1))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  <c r="U3" s="12"/>
      <c r="W3" t="s">
        <v>8369</v>
      </c>
    </row>
    <row r="4" spans="1:23" ht="4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 s="12"/>
    </row>
    <row r="5" spans="1:23" ht="30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 s="12"/>
    </row>
    <row r="6" spans="1:23" ht="60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 s="12"/>
    </row>
    <row r="7" spans="1:23" ht="4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 s="12"/>
    </row>
    <row r="8" spans="1:23" ht="60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 s="12"/>
    </row>
    <row r="9" spans="1:23" ht="60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  <c r="U9" s="12"/>
    </row>
    <row r="10" spans="1:23" ht="30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 s="12"/>
    </row>
    <row r="11" spans="1:23" ht="4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 s="12"/>
    </row>
    <row r="12" spans="1:23" ht="60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 s="12"/>
    </row>
    <row r="13" spans="1:23" ht="60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 s="12"/>
    </row>
    <row r="14" spans="1:23" ht="60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 s="12"/>
    </row>
    <row r="15" spans="1:23" ht="4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 s="12"/>
    </row>
    <row r="16" spans="1:23" ht="30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 s="12"/>
    </row>
    <row r="17" spans="1:21" ht="4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 s="12"/>
    </row>
    <row r="18" spans="1:21" ht="60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 s="12"/>
    </row>
    <row r="19" spans="1:21" ht="60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 s="12"/>
    </row>
    <row r="20" spans="1:21" ht="4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  <c r="U20" s="12"/>
    </row>
    <row r="21" spans="1:21" ht="60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 s="12"/>
    </row>
    <row r="22" spans="1:21" ht="4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  <c r="U22" s="12"/>
    </row>
    <row r="23" spans="1:21" ht="4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  <c r="U23" s="12"/>
    </row>
    <row r="24" spans="1:21" ht="30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 s="12"/>
    </row>
    <row r="25" spans="1:21" ht="4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 s="12"/>
    </row>
    <row r="26" spans="1:21" ht="30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  <c r="U26" s="12"/>
    </row>
    <row r="27" spans="1:21" ht="60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 s="12"/>
    </row>
    <row r="28" spans="1:21" ht="4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 s="12"/>
    </row>
    <row r="29" spans="1:21" ht="4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 s="12"/>
    </row>
    <row r="30" spans="1:21" ht="30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 s="12"/>
    </row>
    <row r="31" spans="1:21" ht="60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 s="12"/>
    </row>
    <row r="32" spans="1:21" ht="4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 s="12"/>
    </row>
    <row r="33" spans="1:21" ht="4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 s="12"/>
    </row>
    <row r="34" spans="1:21" ht="60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 s="12"/>
    </row>
    <row r="35" spans="1:21" ht="60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  <c r="U35" s="12"/>
    </row>
    <row r="36" spans="1:21" ht="60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 s="12"/>
    </row>
    <row r="37" spans="1:21" ht="4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 s="12"/>
    </row>
    <row r="38" spans="1:21" ht="30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 s="12"/>
    </row>
    <row r="39" spans="1:21" ht="60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 s="12"/>
    </row>
    <row r="40" spans="1:21" ht="4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  <c r="U40" s="12"/>
    </row>
    <row r="41" spans="1:21" ht="60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 s="12"/>
    </row>
    <row r="42" spans="1:21" ht="60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 s="12"/>
    </row>
    <row r="43" spans="1:21" ht="60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 s="12"/>
    </row>
    <row r="44" spans="1:21" ht="60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 s="12"/>
    </row>
    <row r="45" spans="1:21" ht="60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 s="12"/>
    </row>
    <row r="46" spans="1:21" ht="60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  <c r="U46" s="12"/>
    </row>
    <row r="47" spans="1:21" ht="4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 s="12"/>
    </row>
    <row r="48" spans="1:21" ht="4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  <c r="U48" s="12"/>
    </row>
    <row r="49" spans="1:21" ht="60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 s="12"/>
    </row>
    <row r="50" spans="1:21" ht="60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 s="12"/>
    </row>
    <row r="51" spans="1:21" ht="30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 s="12"/>
    </row>
    <row r="52" spans="1:21" ht="4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 s="12"/>
    </row>
    <row r="53" spans="1:21" ht="60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  <c r="U53" s="12"/>
    </row>
    <row r="54" spans="1:21" ht="4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  <c r="U54" s="12"/>
    </row>
    <row r="55" spans="1:21" ht="30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 s="12"/>
    </row>
    <row r="56" spans="1:21" ht="60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 s="12"/>
    </row>
    <row r="57" spans="1:21" ht="4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 s="12"/>
    </row>
    <row r="58" spans="1:21" ht="4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  <c r="U58" s="12"/>
    </row>
    <row r="59" spans="1:21" ht="60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  <c r="U59" s="12"/>
    </row>
    <row r="60" spans="1:21" ht="4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 s="12"/>
    </row>
    <row r="61" spans="1:21" ht="60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8">
        <f t="shared" si="4"/>
        <v>42230.23583333334</v>
      </c>
      <c r="T61" s="8">
        <f t="shared" si="5"/>
        <v>42261.875</v>
      </c>
      <c r="U61" s="12"/>
    </row>
    <row r="62" spans="1:21" ht="4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8">
        <f t="shared" si="4"/>
        <v>41701.901817129627</v>
      </c>
      <c r="T62" s="8">
        <f t="shared" si="5"/>
        <v>41721</v>
      </c>
      <c r="U62" s="12"/>
    </row>
    <row r="63" spans="1:21" ht="60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8">
        <f t="shared" si="4"/>
        <v>41409.814317129632</v>
      </c>
      <c r="T63" s="8">
        <f t="shared" si="5"/>
        <v>41431.814317129632</v>
      </c>
      <c r="U63" s="12"/>
    </row>
    <row r="64" spans="1:21" ht="60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 s="12"/>
    </row>
    <row r="65" spans="1:21" ht="4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 s="12"/>
    </row>
    <row r="66" spans="1:21" ht="60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IFERROR(E:E/D:D,0)</f>
        <v>1.7333333333333334</v>
      </c>
      <c r="P66" s="7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 s="12"/>
    </row>
    <row r="67" spans="1:21" ht="4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ref="P67:P130" si="7">IFERROR(E:E/L:L,0)</f>
        <v>132.05263157894737</v>
      </c>
      <c r="Q67" s="6" t="str">
        <f t="shared" ref="Q67:Q130" si="8">LEFT(N67,SEARCH("/",N67,1)-1)</f>
        <v>film &amp; video</v>
      </c>
      <c r="R67" s="6" t="str">
        <f t="shared" ref="R67:R130" si="9">RIGHT(N67,LEN(N67)-SEARCH("/",N67,1))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  <c r="U67" s="12"/>
    </row>
    <row r="68" spans="1:21" ht="30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  <c r="U68" s="12"/>
    </row>
    <row r="69" spans="1:21" ht="4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  <c r="U69" s="12"/>
    </row>
    <row r="70" spans="1:21" ht="60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  <c r="U70" s="12"/>
    </row>
    <row r="71" spans="1:21" ht="60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  <c r="U71" s="12"/>
    </row>
    <row r="72" spans="1:21" ht="60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  <c r="U72" s="12"/>
    </row>
    <row r="73" spans="1:21" ht="4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  <c r="U73" s="12"/>
    </row>
    <row r="74" spans="1:21" ht="60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8">
        <f t="shared" si="10"/>
        <v>41208.010196759256</v>
      </c>
      <c r="T74" s="8">
        <f t="shared" si="11"/>
        <v>41228</v>
      </c>
      <c r="U74" s="12"/>
    </row>
    <row r="75" spans="1:21" ht="60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  <c r="U75" s="12"/>
    </row>
    <row r="76" spans="1:21" ht="60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  <c r="U76" s="12"/>
    </row>
    <row r="77" spans="1:21" ht="4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  <c r="U77" s="12"/>
    </row>
    <row r="78" spans="1:21" ht="60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  <c r="U78" s="12"/>
    </row>
    <row r="79" spans="1:21" ht="4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  <c r="U79" s="12"/>
    </row>
    <row r="80" spans="1:21" ht="10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  <c r="U80" s="12"/>
    </row>
    <row r="81" spans="1:21" ht="4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  <c r="U81" s="12"/>
    </row>
    <row r="82" spans="1:21" ht="4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  <c r="U82" s="12"/>
    </row>
    <row r="83" spans="1:21" ht="60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  <c r="U83" s="12"/>
    </row>
    <row r="84" spans="1:21" ht="60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  <c r="U84" s="12"/>
    </row>
    <row r="85" spans="1:21" ht="60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  <c r="U85" s="12"/>
    </row>
    <row r="86" spans="1:21" ht="4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  <c r="U86" s="12"/>
    </row>
    <row r="87" spans="1:21" ht="60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  <c r="U87" s="12"/>
    </row>
    <row r="88" spans="1:21" ht="7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  <c r="U88" s="12"/>
    </row>
    <row r="89" spans="1:21" ht="4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  <c r="U89" s="12"/>
    </row>
    <row r="90" spans="1:21" ht="60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8">
        <f t="shared" si="10"/>
        <v>41786.65892361111</v>
      </c>
      <c r="T90" s="8">
        <f t="shared" si="11"/>
        <v>41812.65892361111</v>
      </c>
      <c r="U90" s="12"/>
    </row>
    <row r="91" spans="1:21" ht="4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  <c r="U91" s="12"/>
    </row>
    <row r="92" spans="1:21" ht="30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  <c r="U92" s="12"/>
    </row>
    <row r="93" spans="1:21" ht="4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  <c r="U93" s="12"/>
    </row>
    <row r="94" spans="1:21" ht="60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  <c r="U94" s="12"/>
    </row>
    <row r="95" spans="1:21" ht="60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8">
        <f t="shared" si="10"/>
        <v>41065.858067129629</v>
      </c>
      <c r="T95" s="8">
        <f t="shared" si="11"/>
        <v>41093.875</v>
      </c>
      <c r="U95" s="12"/>
    </row>
    <row r="96" spans="1:21" ht="4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  <c r="U96" s="12"/>
    </row>
    <row r="97" spans="1:21" ht="60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  <c r="U97" s="12"/>
    </row>
    <row r="98" spans="1:21" ht="60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8">
        <f t="shared" si="10"/>
        <v>40324.662511574075</v>
      </c>
      <c r="T98" s="8">
        <f t="shared" si="11"/>
        <v>40391.125</v>
      </c>
      <c r="U98" s="12"/>
    </row>
    <row r="99" spans="1:21" ht="4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  <c r="U99" s="12"/>
    </row>
    <row r="100" spans="1:21" ht="4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  <c r="U100" s="12"/>
    </row>
    <row r="101" spans="1:21" ht="4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  <c r="U101" s="12"/>
    </row>
    <row r="102" spans="1:21" ht="60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  <c r="U102" s="12"/>
    </row>
    <row r="103" spans="1:21" ht="60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  <c r="U103" s="12"/>
    </row>
    <row r="104" spans="1:21" ht="60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  <c r="U104" s="12"/>
    </row>
    <row r="105" spans="1:21" ht="4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  <c r="U105" s="12"/>
    </row>
    <row r="106" spans="1:21" ht="30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  <c r="U106" s="12"/>
    </row>
    <row r="107" spans="1:21" ht="4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8">
        <f t="shared" si="10"/>
        <v>42485.724768518514</v>
      </c>
      <c r="T107" s="8">
        <f t="shared" si="11"/>
        <v>42504</v>
      </c>
      <c r="U107" s="12"/>
    </row>
    <row r="108" spans="1:21" ht="1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  <c r="U108" s="12"/>
    </row>
    <row r="109" spans="1:21" ht="60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  <c r="U109" s="12"/>
    </row>
    <row r="110" spans="1:21" ht="4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  <c r="U110" s="12"/>
    </row>
    <row r="111" spans="1:21" ht="4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  <c r="U111" s="12"/>
    </row>
    <row r="112" spans="1:21" ht="4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  <c r="U112" s="12"/>
    </row>
    <row r="113" spans="1:21" ht="4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  <c r="U113" s="12"/>
    </row>
    <row r="114" spans="1:21" ht="60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  <c r="U114" s="12"/>
    </row>
    <row r="115" spans="1:21" ht="30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8">
        <f t="shared" si="10"/>
        <v>40753.758425925924</v>
      </c>
      <c r="T115" s="8">
        <f t="shared" si="11"/>
        <v>40761.625</v>
      </c>
      <c r="U115" s="12"/>
    </row>
    <row r="116" spans="1:21" ht="60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  <c r="U116" s="12"/>
    </row>
    <row r="117" spans="1:21" ht="30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  <c r="U117" s="12"/>
    </row>
    <row r="118" spans="1:21" ht="60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  <c r="U118" s="12"/>
    </row>
    <row r="119" spans="1:21" ht="60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  <c r="U119" s="12"/>
    </row>
    <row r="120" spans="1:21" ht="4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  <c r="U120" s="12"/>
    </row>
    <row r="121" spans="1:21" ht="60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  <c r="U121" s="12"/>
    </row>
    <row r="122" spans="1:21" ht="60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  <c r="U122" s="12"/>
    </row>
    <row r="123" spans="1:21" ht="60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  <c r="U123" s="12"/>
    </row>
    <row r="124" spans="1:21" ht="4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s="6" t="str">
        <f t="shared" si="8"/>
        <v>film &amp; video</v>
      </c>
      <c r="R124" s="6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  <c r="U124" s="12"/>
    </row>
    <row r="125" spans="1:21" ht="60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  <c r="U125" s="12"/>
    </row>
    <row r="126" spans="1:21" ht="4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s="6" t="str">
        <f t="shared" si="8"/>
        <v>film &amp; video</v>
      </c>
      <c r="R126" s="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  <c r="U126" s="12"/>
    </row>
    <row r="127" spans="1:21" ht="60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  <c r="U127" s="12"/>
    </row>
    <row r="128" spans="1:21" ht="60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  <c r="U128" s="12"/>
    </row>
    <row r="129" spans="1:21" ht="60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  <c r="U129" s="12"/>
    </row>
    <row r="130" spans="1:21" ht="30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IFERROR(E:E/D:D,0)</f>
        <v>1.8669999999999999E-2</v>
      </c>
      <c r="P130" s="7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  <c r="U130" s="12"/>
    </row>
    <row r="131" spans="1:21" ht="60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ref="P131:P194" si="13">IFERROR(E:E/L:L,0)</f>
        <v>0</v>
      </c>
      <c r="Q131" s="6" t="str">
        <f t="shared" ref="Q131:Q194" si="14">LEFT(N131,SEARCH("/",N131,1)-1)</f>
        <v>film &amp; video</v>
      </c>
      <c r="R131" s="6" t="str">
        <f t="shared" ref="R131:R194" si="15">RIGHT(N131,LEN(N131)-SEARCH("/",N131,1))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2"/>
    </row>
    <row r="132" spans="1:21" ht="60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s="6" t="str">
        <f t="shared" si="14"/>
        <v>film &amp; video</v>
      </c>
      <c r="R132" s="6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  <c r="U132" s="12"/>
    </row>
    <row r="133" spans="1:21" ht="1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s="6" t="str">
        <f t="shared" si="14"/>
        <v>film &amp; video</v>
      </c>
      <c r="R133" s="6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  <c r="U133" s="12"/>
    </row>
    <row r="134" spans="1:21" ht="60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  <c r="U134" s="12"/>
    </row>
    <row r="135" spans="1:21" ht="4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s="6" t="str">
        <f t="shared" si="14"/>
        <v>film &amp; video</v>
      </c>
      <c r="R135" s="6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  <c r="U135" s="12"/>
    </row>
    <row r="136" spans="1:21" ht="30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s="6" t="str">
        <f t="shared" si="14"/>
        <v>film &amp; video</v>
      </c>
      <c r="R136" s="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  <c r="U136" s="12"/>
    </row>
    <row r="137" spans="1:21" ht="4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  <c r="U137" s="12"/>
    </row>
    <row r="138" spans="1:21" ht="60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s="6" t="str">
        <f t="shared" si="14"/>
        <v>film &amp; video</v>
      </c>
      <c r="R138" s="6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  <c r="U138" s="12"/>
    </row>
    <row r="139" spans="1:21" ht="60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s="6" t="str">
        <f t="shared" si="14"/>
        <v>film &amp; video</v>
      </c>
      <c r="R139" s="6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  <c r="U139" s="12"/>
    </row>
    <row r="140" spans="1:21" ht="60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  <c r="U140" s="12"/>
    </row>
    <row r="141" spans="1:21" ht="4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  <c r="U141" s="12"/>
    </row>
    <row r="142" spans="1:21" ht="60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s="6" t="str">
        <f t="shared" si="14"/>
        <v>film &amp; video</v>
      </c>
      <c r="R142" s="6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  <c r="U142" s="12"/>
    </row>
    <row r="143" spans="1:21" ht="4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  <c r="U143" s="12"/>
    </row>
    <row r="144" spans="1:21" ht="60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  <c r="U144" s="12"/>
    </row>
    <row r="145" spans="1:21" ht="60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s="6" t="str">
        <f t="shared" si="14"/>
        <v>film &amp; video</v>
      </c>
      <c r="R145" s="6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  <c r="U145" s="12"/>
    </row>
    <row r="146" spans="1:21" ht="4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  <c r="U146" s="12"/>
    </row>
    <row r="147" spans="1:21" ht="60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  <c r="U147" s="12"/>
    </row>
    <row r="148" spans="1:21" ht="60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  <c r="U148" s="12"/>
    </row>
    <row r="149" spans="1:21" ht="30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s="6" t="str">
        <f t="shared" si="14"/>
        <v>film &amp; video</v>
      </c>
      <c r="R149" s="6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  <c r="U149" s="12"/>
    </row>
    <row r="150" spans="1:21" ht="60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  <c r="U150" s="12"/>
    </row>
    <row r="151" spans="1:21" ht="60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  <c r="U151" s="12"/>
    </row>
    <row r="152" spans="1:21" ht="4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  <c r="U152" s="12"/>
    </row>
    <row r="153" spans="1:21" ht="60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  <c r="U153" s="12"/>
    </row>
    <row r="154" spans="1:21" ht="30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  <c r="U154" s="12"/>
    </row>
    <row r="155" spans="1:21" ht="4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  <c r="U155" s="12"/>
    </row>
    <row r="156" spans="1:21" ht="4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  <c r="U156" s="12"/>
    </row>
    <row r="157" spans="1:21" ht="60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  <c r="U157" s="12"/>
    </row>
    <row r="158" spans="1:21" ht="60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  <c r="U158" s="12"/>
    </row>
    <row r="159" spans="1:21" ht="4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  <c r="U159" s="12"/>
    </row>
    <row r="160" spans="1:21" ht="60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s="6" t="str">
        <f t="shared" si="14"/>
        <v>film &amp; video</v>
      </c>
      <c r="R160" s="6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  <c r="U160" s="12"/>
    </row>
    <row r="161" spans="1:21" ht="60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  <c r="U161" s="12"/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s="6" t="str">
        <f t="shared" si="14"/>
        <v>film &amp; video</v>
      </c>
      <c r="R162" s="6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  <c r="U162" s="12"/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  <c r="U163" s="12"/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  <c r="U164" s="12"/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s="6" t="str">
        <f t="shared" si="14"/>
        <v>film &amp; video</v>
      </c>
      <c r="R165" s="6" t="str">
        <f t="shared" si="15"/>
        <v>drama</v>
      </c>
      <c r="S165" s="8">
        <f t="shared" si="16"/>
        <v>42243.961273148147</v>
      </c>
      <c r="T165" s="8">
        <f t="shared" si="17"/>
        <v>42278</v>
      </c>
      <c r="U165" s="12"/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  <c r="U166" s="12"/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s="6" t="str">
        <f t="shared" si="14"/>
        <v>film &amp; video</v>
      </c>
      <c r="R167" s="6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  <c r="U167" s="12"/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  <c r="U168" s="12"/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  <c r="U169" s="12"/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  <c r="U170" s="12"/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  <c r="U171" s="12"/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  <c r="U172" s="12"/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  <c r="U173" s="12"/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s="6" t="str">
        <f t="shared" si="14"/>
        <v>film &amp; video</v>
      </c>
      <c r="R174" s="6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  <c r="U174" s="12"/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s="6" t="str">
        <f t="shared" si="14"/>
        <v>film &amp; video</v>
      </c>
      <c r="R175" s="6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  <c r="U175" s="12"/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s="6" t="str">
        <f t="shared" si="14"/>
        <v>film &amp; video</v>
      </c>
      <c r="R176" s="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  <c r="U176" s="12"/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  <c r="U177" s="12"/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s="6" t="str">
        <f t="shared" si="14"/>
        <v>film &amp; video</v>
      </c>
      <c r="R178" s="6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  <c r="U178" s="12"/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  <c r="U179" s="12"/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s="6" t="str">
        <f t="shared" si="14"/>
        <v>film &amp; video</v>
      </c>
      <c r="R180" s="6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  <c r="U180" s="12"/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  <c r="U181" s="12"/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  <c r="U182" s="12"/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  <c r="U183" s="12"/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s="6" t="str">
        <f t="shared" si="14"/>
        <v>film &amp; video</v>
      </c>
      <c r="R184" s="6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  <c r="U184" s="12"/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  <c r="U185" s="12"/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  <c r="U186" s="12"/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  <c r="U187" s="12"/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s="6" t="str">
        <f t="shared" si="14"/>
        <v>film &amp; video</v>
      </c>
      <c r="R188" s="6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  <c r="U188" s="12"/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  <c r="U189" s="12"/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s="6" t="str">
        <f t="shared" si="14"/>
        <v>film &amp; video</v>
      </c>
      <c r="R190" s="6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  <c r="U190" s="12"/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  <c r="U191" s="12"/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  <c r="U192" s="12"/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  <c r="U193" s="12"/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IFERROR(E:E/D:D,0)</f>
        <v>1.7E-5</v>
      </c>
      <c r="P194" s="7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  <c r="U194" s="12"/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ref="P195:P258" si="19">IFERROR(E:E/L:L,0)</f>
        <v>0</v>
      </c>
      <c r="Q195" s="6" t="str">
        <f t="shared" ref="Q195:Q258" si="20">LEFT(N195,SEARCH("/",N195,1)-1)</f>
        <v>film &amp; video</v>
      </c>
      <c r="R195" s="6" t="str">
        <f t="shared" ref="R195:R258" si="21">RIGHT(N195,LEN(N195)-SEARCH("/",N195,1))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  <c r="U195" s="12"/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  <c r="U196" s="12"/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s="6" t="str">
        <f t="shared" si="20"/>
        <v>film &amp; video</v>
      </c>
      <c r="R197" s="6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  <c r="U197" s="12"/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8">
        <f t="shared" si="22"/>
        <v>42259.542800925927</v>
      </c>
      <c r="T198" s="8">
        <f t="shared" si="23"/>
        <v>42287.875</v>
      </c>
      <c r="U198" s="12"/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8">
        <f t="shared" si="22"/>
        <v>42741.848379629635</v>
      </c>
      <c r="T199" s="8">
        <f t="shared" si="23"/>
        <v>42783.875</v>
      </c>
      <c r="U199" s="12"/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  <c r="U200" s="12"/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s="6" t="str">
        <f t="shared" si="20"/>
        <v>film &amp; video</v>
      </c>
      <c r="R201" s="6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  <c r="U201" s="12"/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  <c r="U202" s="12"/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  <c r="U203" s="12"/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s="6" t="str">
        <f t="shared" si="20"/>
        <v>film &amp; video</v>
      </c>
      <c r="R204" s="6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  <c r="U204" s="12"/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  <c r="U205" s="12"/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  <c r="U206" s="12"/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  <c r="U207" s="12"/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s="6" t="str">
        <f t="shared" si="20"/>
        <v>film &amp; video</v>
      </c>
      <c r="R208" s="6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  <c r="U208" s="12"/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  <c r="U209" s="12"/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s="6" t="str">
        <f t="shared" si="20"/>
        <v>film &amp; video</v>
      </c>
      <c r="R210" s="6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  <c r="U210" s="12"/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s="6" t="str">
        <f t="shared" si="20"/>
        <v>film &amp; video</v>
      </c>
      <c r="R211" s="6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  <c r="U211" s="12"/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  <c r="U212" s="12"/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  <c r="U213" s="12"/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  <c r="U214" s="12"/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  <c r="U215" s="12"/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  <c r="U216" s="12"/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  <c r="U217" s="12"/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  <c r="U218" s="12"/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  <c r="U219" s="12"/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  <c r="U220" s="12"/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  <c r="U221" s="12"/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  <c r="U222" s="12"/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s="6" t="str">
        <f t="shared" si="20"/>
        <v>film &amp; video</v>
      </c>
      <c r="R223" s="6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  <c r="U223" s="12"/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  <c r="U224" s="12"/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s="6" t="str">
        <f t="shared" si="20"/>
        <v>film &amp; video</v>
      </c>
      <c r="R225" s="6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  <c r="U225" s="12"/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s="6" t="str">
        <f t="shared" si="20"/>
        <v>film &amp; video</v>
      </c>
      <c r="R226" s="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  <c r="U226" s="12"/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s="6" t="str">
        <f t="shared" si="20"/>
        <v>film &amp; video</v>
      </c>
      <c r="R227" s="6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  <c r="U227" s="12"/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  <c r="U228" s="12"/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s="6" t="str">
        <f t="shared" si="20"/>
        <v>film &amp; video</v>
      </c>
      <c r="R229" s="6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  <c r="U229" s="12"/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s="6" t="str">
        <f t="shared" si="20"/>
        <v>film &amp; video</v>
      </c>
      <c r="R230" s="6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  <c r="U230" s="12"/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s="6" t="str">
        <f t="shared" si="20"/>
        <v>film &amp; video</v>
      </c>
      <c r="R231" s="6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  <c r="U231" s="12"/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  <c r="U232" s="12"/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s="6" t="str">
        <f t="shared" si="20"/>
        <v>film &amp; video</v>
      </c>
      <c r="R233" s="6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  <c r="U233" s="12"/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  <c r="U234" s="12"/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s="6" t="str">
        <f t="shared" si="20"/>
        <v>film &amp; video</v>
      </c>
      <c r="R235" s="6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  <c r="U235" s="12"/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  <c r="U236" s="12"/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s="6" t="str">
        <f t="shared" si="20"/>
        <v>film &amp; video</v>
      </c>
      <c r="R237" s="6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  <c r="U237" s="12"/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s="6" t="str">
        <f t="shared" si="20"/>
        <v>film &amp; video</v>
      </c>
      <c r="R238" s="6" t="str">
        <f t="shared" si="21"/>
        <v>drama</v>
      </c>
      <c r="S238" s="8">
        <f t="shared" si="22"/>
        <v>42321.08447916666</v>
      </c>
      <c r="T238" s="8">
        <f t="shared" si="23"/>
        <v>42374</v>
      </c>
      <c r="U238" s="12"/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  <c r="U239" s="12"/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s="6" t="str">
        <f t="shared" si="20"/>
        <v>film &amp; video</v>
      </c>
      <c r="R240" s="6" t="str">
        <f t="shared" si="21"/>
        <v>drama</v>
      </c>
      <c r="S240" s="8">
        <f t="shared" si="22"/>
        <v>42713.962499999994</v>
      </c>
      <c r="T240" s="8">
        <f t="shared" si="23"/>
        <v>42734.375</v>
      </c>
      <c r="U240" s="12"/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8">
        <f t="shared" si="22"/>
        <v>42297.110300925924</v>
      </c>
      <c r="T241" s="8">
        <f t="shared" si="23"/>
        <v>42316.5</v>
      </c>
      <c r="U241" s="12"/>
    </row>
    <row r="242" spans="1:21" ht="60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  <c r="U242" s="12"/>
    </row>
    <row r="243" spans="1:21" ht="60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  <c r="U243" s="12"/>
    </row>
    <row r="244" spans="1:21" ht="4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  <c r="U244" s="12"/>
    </row>
    <row r="245" spans="1:21" ht="4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  <c r="U245" s="12"/>
    </row>
    <row r="246" spans="1:21" ht="60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  <c r="U246" s="12"/>
    </row>
    <row r="247" spans="1:21" ht="60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  <c r="U247" s="12"/>
    </row>
    <row r="248" spans="1:21" ht="4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  <c r="U248" s="12"/>
    </row>
    <row r="249" spans="1:21" ht="60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  <c r="U249" s="12"/>
    </row>
    <row r="250" spans="1:21" ht="60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  <c r="U250" s="12"/>
    </row>
    <row r="251" spans="1:21" ht="60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  <c r="U251" s="12"/>
    </row>
    <row r="252" spans="1:21" ht="60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  <c r="U252" s="12"/>
    </row>
    <row r="253" spans="1:21" ht="4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  <c r="U253" s="12"/>
    </row>
    <row r="254" spans="1:21" ht="4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  <c r="U254" s="12"/>
    </row>
    <row r="255" spans="1:21" ht="60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  <c r="U255" s="12"/>
    </row>
    <row r="256" spans="1:21" ht="4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  <c r="U256" s="12"/>
    </row>
    <row r="257" spans="1:21" ht="30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  <c r="U257" s="12"/>
    </row>
    <row r="258" spans="1:21" ht="60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IFERROR(E:E/D:D,0)</f>
        <v>1.391</v>
      </c>
      <c r="P258" s="7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  <c r="U258" s="12"/>
    </row>
    <row r="259" spans="1:21" ht="60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ref="P259:P322" si="25">IFERROR(E:E/L:L,0)</f>
        <v>66.70405357142856</v>
      </c>
      <c r="Q259" s="6" t="str">
        <f t="shared" ref="Q259:Q322" si="26">LEFT(N259,SEARCH("/",N259,1)-1)</f>
        <v>film &amp; video</v>
      </c>
      <c r="R259" s="6" t="str">
        <f t="shared" ref="R259:R322" si="27">RIGHT(N259,LEN(N259)-SEARCH("/",N259,1))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  <c r="U259" s="12"/>
    </row>
    <row r="260" spans="1:21" ht="60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  <c r="U260" s="12"/>
    </row>
    <row r="261" spans="1:21" ht="60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  <c r="U261" s="12"/>
    </row>
    <row r="262" spans="1:21" ht="4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  <c r="U262" s="12"/>
    </row>
    <row r="263" spans="1:21" ht="4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  <c r="U263" s="12"/>
    </row>
    <row r="264" spans="1:21" ht="30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  <c r="U264" s="12"/>
    </row>
    <row r="265" spans="1:21" ht="60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  <c r="U265" s="12"/>
    </row>
    <row r="266" spans="1:21" ht="60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  <c r="U266" s="12"/>
    </row>
    <row r="267" spans="1:21" ht="60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  <c r="U267" s="12"/>
    </row>
    <row r="268" spans="1:21" ht="60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  <c r="U268" s="12"/>
    </row>
    <row r="269" spans="1:21" ht="4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  <c r="U269" s="12"/>
    </row>
    <row r="270" spans="1:21" ht="60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  <c r="U270" s="12"/>
    </row>
    <row r="271" spans="1:21" ht="60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  <c r="U271" s="12"/>
    </row>
    <row r="272" spans="1:21" ht="4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  <c r="U272" s="12"/>
    </row>
    <row r="273" spans="1:21" ht="60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  <c r="U273" s="12"/>
    </row>
    <row r="274" spans="1:21" ht="60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  <c r="U274" s="12"/>
    </row>
    <row r="275" spans="1:21" ht="60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  <c r="U275" s="12"/>
    </row>
    <row r="276" spans="1:21" ht="60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  <c r="U276" s="12"/>
    </row>
    <row r="277" spans="1:21" ht="4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  <c r="U277" s="12"/>
    </row>
    <row r="278" spans="1:21" ht="60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  <c r="U278" s="12"/>
    </row>
    <row r="279" spans="1:21" ht="60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  <c r="U279" s="12"/>
    </row>
    <row r="280" spans="1:21" ht="4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  <c r="U280" s="12"/>
    </row>
    <row r="281" spans="1:21" ht="60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  <c r="U281" s="12"/>
    </row>
    <row r="282" spans="1:21" ht="60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  <c r="U282" s="12"/>
    </row>
    <row r="283" spans="1:21" ht="60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  <c r="U283" s="12"/>
    </row>
    <row r="284" spans="1:21" ht="4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  <c r="U284" s="12"/>
    </row>
    <row r="285" spans="1:21" ht="30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8">
        <f t="shared" si="28"/>
        <v>40675.71</v>
      </c>
      <c r="T285" s="8">
        <f t="shared" si="29"/>
        <v>40695.207638888889</v>
      </c>
      <c r="U285" s="12"/>
    </row>
    <row r="286" spans="1:21" ht="60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  <c r="U286" s="12"/>
    </row>
    <row r="287" spans="1:21" ht="4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  <c r="U287" s="12"/>
    </row>
    <row r="288" spans="1:21" ht="60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  <c r="U288" s="12"/>
    </row>
    <row r="289" spans="1:21" ht="30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  <c r="U289" s="12"/>
    </row>
    <row r="290" spans="1:21" ht="60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  <c r="U290" s="12"/>
    </row>
    <row r="291" spans="1:21" ht="60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  <c r="U291" s="12"/>
    </row>
    <row r="292" spans="1:21" ht="4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  <c r="U292" s="12"/>
    </row>
    <row r="293" spans="1:21" ht="4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  <c r="U293" s="12"/>
    </row>
    <row r="294" spans="1:21" ht="60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  <c r="U294" s="12"/>
    </row>
    <row r="295" spans="1:21" ht="60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  <c r="U295" s="12"/>
    </row>
    <row r="296" spans="1:21" ht="90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  <c r="U296" s="12"/>
    </row>
    <row r="297" spans="1:21" ht="60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8">
        <f t="shared" si="28"/>
        <v>41519.004733796297</v>
      </c>
      <c r="T297" s="8">
        <f t="shared" si="29"/>
        <v>41579</v>
      </c>
      <c r="U297" s="12"/>
    </row>
    <row r="298" spans="1:21" ht="4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  <c r="U298" s="12"/>
    </row>
    <row r="299" spans="1:21" ht="60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  <c r="U299" s="12"/>
    </row>
    <row r="300" spans="1:21" ht="30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  <c r="U300" s="12"/>
    </row>
    <row r="301" spans="1:21" ht="60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  <c r="U301" s="12"/>
    </row>
    <row r="302" spans="1:21" ht="60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  <c r="U302" s="12"/>
    </row>
    <row r="303" spans="1:21" ht="4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  <c r="U303" s="12"/>
    </row>
    <row r="304" spans="1:21" ht="60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  <c r="U304" s="12"/>
    </row>
    <row r="305" spans="1:21" ht="4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  <c r="U305" s="12"/>
    </row>
    <row r="306" spans="1:21" ht="30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  <c r="U306" s="12"/>
    </row>
    <row r="307" spans="1:21" ht="4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  <c r="U307" s="12"/>
    </row>
    <row r="308" spans="1:21" ht="30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  <c r="U308" s="12"/>
    </row>
    <row r="309" spans="1:21" ht="1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  <c r="U309" s="12"/>
    </row>
    <row r="310" spans="1:21" ht="60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  <c r="U310" s="12"/>
    </row>
    <row r="311" spans="1:21" ht="60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  <c r="U311" s="12"/>
    </row>
    <row r="312" spans="1:21" ht="4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  <c r="U312" s="12"/>
    </row>
    <row r="313" spans="1:21" ht="4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  <c r="U313" s="12"/>
    </row>
    <row r="314" spans="1:21" ht="60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  <c r="U314" s="12"/>
    </row>
    <row r="315" spans="1:21" ht="60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  <c r="U315" s="12"/>
    </row>
    <row r="316" spans="1:21" ht="60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  <c r="U316" s="12"/>
    </row>
    <row r="317" spans="1:21" ht="4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  <c r="U317" s="12"/>
    </row>
    <row r="318" spans="1:21" ht="4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  <c r="U318" s="12"/>
    </row>
    <row r="319" spans="1:21" ht="4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  <c r="U319" s="12"/>
    </row>
    <row r="320" spans="1:21" ht="4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  <c r="U320" s="12"/>
    </row>
    <row r="321" spans="1:21" ht="60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  <c r="U321" s="12"/>
    </row>
    <row r="322" spans="1:21" ht="60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IFERROR(E:E/D:D,0)</f>
        <v>1.0658000000000001</v>
      </c>
      <c r="P322" s="7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  <c r="U322" s="12"/>
    </row>
    <row r="323" spans="1:21" ht="4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ref="P323:P386" si="31">IFERROR(E:E/L:L,0)</f>
        <v>106.62314540059347</v>
      </c>
      <c r="Q323" s="6" t="str">
        <f t="shared" ref="Q323:Q386" si="32">LEFT(N323,SEARCH("/",N323,1)-1)</f>
        <v>film &amp; video</v>
      </c>
      <c r="R323" s="6" t="str">
        <f t="shared" ref="R323:R386" si="33">RIGHT(N323,LEN(N323)-SEARCH("/",N323,1))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  <c r="U323" s="12"/>
    </row>
    <row r="324" spans="1:21" ht="4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8">
        <f t="shared" si="34"/>
        <v>42473.57</v>
      </c>
      <c r="T324" s="8">
        <f t="shared" si="35"/>
        <v>42503.57</v>
      </c>
      <c r="U324" s="12"/>
    </row>
    <row r="325" spans="1:21" ht="60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  <c r="U325" s="12"/>
    </row>
    <row r="326" spans="1:21" ht="4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  <c r="U326" s="12"/>
    </row>
    <row r="327" spans="1:21" ht="4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  <c r="U327" s="12"/>
    </row>
    <row r="328" spans="1:21" ht="4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  <c r="U328" s="12"/>
    </row>
    <row r="329" spans="1:21" ht="60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  <c r="U329" s="12"/>
    </row>
    <row r="330" spans="1:21" ht="4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  <c r="U330" s="12"/>
    </row>
    <row r="331" spans="1:21" ht="4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  <c r="U331" s="12"/>
    </row>
    <row r="332" spans="1:21" ht="60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  <c r="U332" s="12"/>
    </row>
    <row r="333" spans="1:21" ht="4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  <c r="U333" s="12"/>
    </row>
    <row r="334" spans="1:21" ht="60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  <c r="U334" s="12"/>
    </row>
    <row r="335" spans="1:21" ht="60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  <c r="U335" s="12"/>
    </row>
    <row r="336" spans="1:21" ht="60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  <c r="U336" s="12"/>
    </row>
    <row r="337" spans="1:21" ht="60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  <c r="U337" s="12"/>
    </row>
    <row r="338" spans="1:21" ht="4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  <c r="U338" s="12"/>
    </row>
    <row r="339" spans="1:21" ht="60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  <c r="U339" s="12"/>
    </row>
    <row r="340" spans="1:21" ht="60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  <c r="U340" s="12"/>
    </row>
    <row r="341" spans="1:21" ht="4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  <c r="U341" s="12"/>
    </row>
    <row r="342" spans="1:21" ht="4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  <c r="U342" s="12"/>
    </row>
    <row r="343" spans="1:21" ht="60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  <c r="U343" s="12"/>
    </row>
    <row r="344" spans="1:21" ht="30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  <c r="U344" s="12"/>
    </row>
    <row r="345" spans="1:21" ht="60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8">
        <f t="shared" si="34"/>
        <v>41926.73778935185</v>
      </c>
      <c r="T345" s="8">
        <f t="shared" si="35"/>
        <v>41957.125</v>
      </c>
      <c r="U345" s="12"/>
    </row>
    <row r="346" spans="1:21" ht="60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  <c r="U346" s="12"/>
    </row>
    <row r="347" spans="1:21" ht="4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  <c r="U347" s="12"/>
    </row>
    <row r="348" spans="1:21" ht="60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  <c r="U348" s="12"/>
    </row>
    <row r="349" spans="1:21" ht="60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  <c r="U349" s="12"/>
    </row>
    <row r="350" spans="1:21" ht="60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  <c r="U350" s="12"/>
    </row>
    <row r="351" spans="1:21" ht="4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  <c r="U351" s="12"/>
    </row>
    <row r="352" spans="1:21" ht="4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  <c r="U352" s="12"/>
    </row>
    <row r="353" spans="1:21" ht="60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  <c r="U353" s="12"/>
    </row>
    <row r="354" spans="1:21" ht="60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  <c r="U354" s="12"/>
    </row>
    <row r="355" spans="1:21" ht="60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  <c r="U355" s="12"/>
    </row>
    <row r="356" spans="1:21" ht="60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  <c r="U356" s="12"/>
    </row>
    <row r="357" spans="1:21" ht="4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  <c r="U357" s="12"/>
    </row>
    <row r="358" spans="1:21" ht="4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  <c r="U358" s="12"/>
    </row>
    <row r="359" spans="1:21" ht="60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  <c r="U359" s="12"/>
    </row>
    <row r="360" spans="1:21" ht="4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  <c r="U360" s="12"/>
    </row>
    <row r="361" spans="1:21" ht="4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  <c r="U361" s="12"/>
    </row>
    <row r="362" spans="1:21" ht="60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  <c r="U362" s="12"/>
    </row>
    <row r="363" spans="1:21" ht="60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  <c r="U363" s="12"/>
    </row>
    <row r="364" spans="1:21" ht="60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8">
        <f t="shared" si="34"/>
        <v>41837.210543981484</v>
      </c>
      <c r="T364" s="8">
        <f t="shared" si="35"/>
        <v>41859</v>
      </c>
      <c r="U364" s="12"/>
    </row>
    <row r="365" spans="1:21" ht="60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  <c r="U365" s="12"/>
    </row>
    <row r="366" spans="1:21" ht="60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  <c r="U366" s="12"/>
    </row>
    <row r="367" spans="1:21" ht="4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  <c r="U367" s="12"/>
    </row>
    <row r="368" spans="1:21" ht="4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  <c r="U368" s="12"/>
    </row>
    <row r="369" spans="1:21" ht="60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  <c r="U369" s="12"/>
    </row>
    <row r="370" spans="1:21" ht="60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  <c r="U370" s="12"/>
    </row>
    <row r="371" spans="1:21" ht="60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  <c r="U371" s="12"/>
    </row>
    <row r="372" spans="1:21" ht="60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  <c r="U372" s="12"/>
    </row>
    <row r="373" spans="1:21" ht="60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  <c r="U373" s="12"/>
    </row>
    <row r="374" spans="1:21" ht="30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  <c r="U374" s="12"/>
    </row>
    <row r="375" spans="1:21" ht="4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  <c r="U375" s="12"/>
    </row>
    <row r="376" spans="1:21" ht="60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  <c r="U376" s="12"/>
    </row>
    <row r="377" spans="1:21" ht="60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  <c r="U377" s="12"/>
    </row>
    <row r="378" spans="1:21" ht="60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  <c r="U378" s="12"/>
    </row>
    <row r="379" spans="1:21" ht="4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  <c r="U379" s="12"/>
    </row>
    <row r="380" spans="1:21" ht="60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  <c r="U380" s="12"/>
    </row>
    <row r="381" spans="1:21" ht="60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  <c r="U381" s="12"/>
    </row>
    <row r="382" spans="1:21" ht="60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  <c r="U382" s="12"/>
    </row>
    <row r="383" spans="1:21" ht="4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  <c r="U383" s="12"/>
    </row>
    <row r="384" spans="1:21" ht="60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  <c r="U384" s="12"/>
    </row>
    <row r="385" spans="1:21" ht="60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  <c r="U385" s="12"/>
    </row>
    <row r="386" spans="1:21" ht="60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IFERROR(E:E/D:D,0)</f>
        <v>1.1210500000000001</v>
      </c>
      <c r="P386" s="7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  <c r="U386" s="12"/>
    </row>
    <row r="387" spans="1:21" ht="60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ref="P387:P450" si="37">IFERROR(E:E/L:L,0)</f>
        <v>111.79535864978902</v>
      </c>
      <c r="Q387" s="6" t="str">
        <f t="shared" ref="Q387:Q450" si="38">LEFT(N387,SEARCH("/",N387,1)-1)</f>
        <v>film &amp; video</v>
      </c>
      <c r="R387" s="6" t="str">
        <f t="shared" ref="R387:R450" si="39">RIGHT(N387,LEN(N387)-SEARCH("/",N387,1))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  <c r="U387" s="12"/>
    </row>
    <row r="388" spans="1:21" ht="60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  <c r="U388" s="12"/>
    </row>
    <row r="389" spans="1:21" ht="60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8">
        <f t="shared" si="40"/>
        <v>42200.67659722222</v>
      </c>
      <c r="T389" s="8">
        <f t="shared" si="41"/>
        <v>42231.25</v>
      </c>
      <c r="U389" s="12"/>
    </row>
    <row r="390" spans="1:21" ht="4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  <c r="U390" s="12"/>
    </row>
    <row r="391" spans="1:21" ht="60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  <c r="U391" s="12"/>
    </row>
    <row r="392" spans="1:21" ht="4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  <c r="U392" s="12"/>
    </row>
    <row r="393" spans="1:21" ht="4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  <c r="U393" s="12"/>
    </row>
    <row r="394" spans="1:21" ht="60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  <c r="U394" s="12"/>
    </row>
    <row r="395" spans="1:21" ht="4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  <c r="U395" s="12"/>
    </row>
    <row r="396" spans="1:21" ht="60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  <c r="U396" s="12"/>
    </row>
    <row r="397" spans="1:21" ht="4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  <c r="U397" s="12"/>
    </row>
    <row r="398" spans="1:21" ht="4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  <c r="U398" s="12"/>
    </row>
    <row r="399" spans="1:21" ht="60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  <c r="U399" s="12"/>
    </row>
    <row r="400" spans="1:21" ht="4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  <c r="U400" s="12"/>
    </row>
    <row r="401" spans="1:21" ht="60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8">
        <f t="shared" si="40"/>
        <v>42687.875775462962</v>
      </c>
      <c r="T401" s="8">
        <f t="shared" si="41"/>
        <v>42718.5</v>
      </c>
      <c r="U401" s="12"/>
    </row>
    <row r="402" spans="1:21" ht="4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  <c r="U402" s="12"/>
    </row>
    <row r="403" spans="1:21" ht="60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  <c r="U403" s="12"/>
    </row>
    <row r="404" spans="1:21" ht="60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  <c r="U404" s="12"/>
    </row>
    <row r="405" spans="1:21" ht="4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  <c r="U405" s="12"/>
    </row>
    <row r="406" spans="1:21" ht="4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  <c r="U406" s="12"/>
    </row>
    <row r="407" spans="1:21" ht="4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  <c r="U407" s="12"/>
    </row>
    <row r="408" spans="1:21" ht="60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  <c r="U408" s="12"/>
    </row>
    <row r="409" spans="1:21" ht="4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  <c r="U409" s="12"/>
    </row>
    <row r="410" spans="1:21" ht="4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  <c r="U410" s="12"/>
    </row>
    <row r="411" spans="1:21" ht="4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  <c r="U411" s="12"/>
    </row>
    <row r="412" spans="1:21" ht="4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  <c r="U412" s="12"/>
    </row>
    <row r="413" spans="1:21" ht="60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  <c r="U413" s="12"/>
    </row>
    <row r="414" spans="1:21" ht="60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  <c r="U414" s="12"/>
    </row>
    <row r="415" spans="1:21" ht="4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  <c r="U415" s="12"/>
    </row>
    <row r="416" spans="1:21" ht="60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  <c r="U416" s="12"/>
    </row>
    <row r="417" spans="1:21" ht="60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8">
        <f t="shared" si="40"/>
        <v>41904.851875</v>
      </c>
      <c r="T417" s="8">
        <f t="shared" si="41"/>
        <v>41929.5</v>
      </c>
      <c r="U417" s="12"/>
    </row>
    <row r="418" spans="1:21" ht="4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  <c r="U418" s="12"/>
    </row>
    <row r="419" spans="1:21" ht="60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  <c r="U419" s="12"/>
    </row>
    <row r="420" spans="1:21" ht="60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  <c r="U420" s="12"/>
    </row>
    <row r="421" spans="1:21" ht="4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  <c r="U421" s="12"/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  <c r="U422" s="12"/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  <c r="U423" s="12"/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  <c r="U424" s="12"/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  <c r="U425" s="12"/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  <c r="U426" s="12"/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  <c r="U427" s="12"/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  <c r="U428" s="12"/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s="6" t="str">
        <f t="shared" si="38"/>
        <v>film &amp; video</v>
      </c>
      <c r="R429" s="6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  <c r="U429" s="12"/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  <c r="U430" s="12"/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s="6" t="str">
        <f t="shared" si="38"/>
        <v>film &amp; video</v>
      </c>
      <c r="R431" s="6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  <c r="U431" s="12"/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  <c r="U432" s="12"/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  <c r="U433" s="12"/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  <c r="U434" s="12"/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s="6" t="str">
        <f t="shared" si="38"/>
        <v>film &amp; video</v>
      </c>
      <c r="R435" s="6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  <c r="U435" s="12"/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  <c r="U436" s="12"/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  <c r="U437" s="12"/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s="6" t="str">
        <f t="shared" si="38"/>
        <v>film &amp; video</v>
      </c>
      <c r="R438" s="6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  <c r="U438" s="12"/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s="6" t="str">
        <f t="shared" si="38"/>
        <v>film &amp; video</v>
      </c>
      <c r="R439" s="6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  <c r="U439" s="12"/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  <c r="U440" s="12"/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s="6" t="str">
        <f t="shared" si="38"/>
        <v>film &amp; video</v>
      </c>
      <c r="R441" s="6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  <c r="U441" s="12"/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  <c r="U442" s="12"/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s="6" t="str">
        <f t="shared" si="38"/>
        <v>film &amp; video</v>
      </c>
      <c r="R443" s="6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  <c r="U443" s="12"/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  <c r="U444" s="12"/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  <c r="U445" s="12"/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  <c r="U446" s="12"/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  <c r="U447" s="12"/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  <c r="U448" s="12"/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  <c r="U449" s="12"/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IFERROR(E:E/D:D,0)</f>
        <v>3.2804E-2</v>
      </c>
      <c r="P450" s="7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  <c r="U450" s="12"/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ref="P451:P514" si="43">IFERROR(E:E/L:L,0)</f>
        <v>9</v>
      </c>
      <c r="Q451" s="6" t="str">
        <f t="shared" ref="Q451:Q514" si="44">LEFT(N451,SEARCH("/",N451,1)-1)</f>
        <v>film &amp; video</v>
      </c>
      <c r="R451" s="6" t="str">
        <f t="shared" ref="R451:R514" si="45">RIGHT(N451,LEN(N451)-SEARCH("/",N451,1))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  <c r="U451" s="12"/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  <c r="U452" s="12"/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s="6" t="str">
        <f t="shared" si="44"/>
        <v>film &amp; video</v>
      </c>
      <c r="R453" s="6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  <c r="U453" s="12"/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  <c r="U454" s="12"/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  <c r="U455" s="12"/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  <c r="U456" s="12"/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  <c r="U457" s="12"/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  <c r="U458" s="12"/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s="6" t="str">
        <f t="shared" si="44"/>
        <v>film &amp; video</v>
      </c>
      <c r="R459" s="6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  <c r="U459" s="12"/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  <c r="U460" s="12"/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  <c r="U461" s="12"/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  <c r="U462" s="12"/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s="6" t="str">
        <f t="shared" si="44"/>
        <v>film &amp; video</v>
      </c>
      <c r="R463" s="6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  <c r="U463" s="12"/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s="6" t="str">
        <f t="shared" si="44"/>
        <v>film &amp; video</v>
      </c>
      <c r="R464" s="6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  <c r="U464" s="12"/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  <c r="U465" s="12"/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  <c r="U466" s="12"/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  <c r="U467" s="12"/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  <c r="U468" s="12"/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  <c r="U469" s="12"/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s="6" t="str">
        <f t="shared" si="44"/>
        <v>film &amp; video</v>
      </c>
      <c r="R470" s="6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  <c r="U470" s="12"/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s="6" t="str">
        <f t="shared" si="44"/>
        <v>film &amp; video</v>
      </c>
      <c r="R471" s="6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  <c r="U471" s="12"/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  <c r="U472" s="12"/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  <c r="U473" s="12"/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  <c r="U474" s="12"/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  <c r="U475" s="12"/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  <c r="U476" s="12"/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s="6" t="str">
        <f t="shared" si="44"/>
        <v>film &amp; video</v>
      </c>
      <c r="R477" s="6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  <c r="U477" s="12"/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  <c r="U478" s="12"/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s="6" t="str">
        <f t="shared" si="44"/>
        <v>film &amp; video</v>
      </c>
      <c r="R479" s="6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  <c r="U479" s="12"/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s="6" t="str">
        <f t="shared" si="44"/>
        <v>film &amp; video</v>
      </c>
      <c r="R480" s="6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  <c r="U480" s="12"/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  <c r="U481" s="12"/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  <c r="U482" s="12"/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  <c r="U483" s="12"/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  <c r="U484" s="12"/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  <c r="U485" s="12"/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  <c r="U486" s="12"/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  <c r="U487" s="12"/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  <c r="U488" s="12"/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s="6" t="str">
        <f t="shared" si="44"/>
        <v>film &amp; video</v>
      </c>
      <c r="R489" s="6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  <c r="U489" s="12"/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s="6" t="str">
        <f t="shared" si="44"/>
        <v>film &amp; video</v>
      </c>
      <c r="R490" s="6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  <c r="U490" s="12"/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  <c r="U491" s="12"/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s="6" t="str">
        <f t="shared" si="44"/>
        <v>film &amp; video</v>
      </c>
      <c r="R492" s="6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  <c r="U492" s="12"/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s="6" t="str">
        <f t="shared" si="44"/>
        <v>film &amp; video</v>
      </c>
      <c r="R493" s="6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  <c r="U493" s="12"/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s="6" t="str">
        <f t="shared" si="44"/>
        <v>film &amp; video</v>
      </c>
      <c r="R494" s="6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  <c r="U494" s="12"/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s="6" t="str">
        <f t="shared" si="44"/>
        <v>film &amp; video</v>
      </c>
      <c r="R495" s="6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  <c r="U495" s="12"/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8">
        <f t="shared" si="46"/>
        <v>41799.830613425926</v>
      </c>
      <c r="T496" s="8">
        <f t="shared" si="47"/>
        <v>41823.125</v>
      </c>
      <c r="U496" s="12"/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s="6" t="str">
        <f t="shared" si="44"/>
        <v>film &amp; video</v>
      </c>
      <c r="R497" s="6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  <c r="U497" s="12"/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  <c r="U498" s="12"/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  <c r="U499" s="12"/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  <c r="U500" s="12"/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  <c r="U501" s="12"/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  <c r="U502" s="12"/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s="6" t="str">
        <f t="shared" si="44"/>
        <v>film &amp; video</v>
      </c>
      <c r="R503" s="6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  <c r="U503" s="12"/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  <c r="U504" s="12"/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  <c r="U505" s="12"/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  <c r="U506" s="12"/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  <c r="U507" s="12"/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  <c r="U508" s="12"/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  <c r="U509" s="12"/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  <c r="U510" s="12"/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  <c r="U511" s="12"/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s="6" t="str">
        <f t="shared" si="44"/>
        <v>film &amp; video</v>
      </c>
      <c r="R512" s="6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  <c r="U512" s="12"/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  <c r="U513" s="12"/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IFERROR(E:E/D:D,0)</f>
        <v>1.3749999999999999E-3</v>
      </c>
      <c r="P514" s="7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  <c r="U514" s="12"/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ref="P515:P578" si="49">IFERROR(E:E/L:L,0)</f>
        <v>102.38235294117646</v>
      </c>
      <c r="Q515" s="6" t="str">
        <f t="shared" ref="Q515:Q578" si="50">LEFT(N515,SEARCH("/",N515,1)-1)</f>
        <v>film &amp; video</v>
      </c>
      <c r="R515" s="6" t="str">
        <f t="shared" ref="R515:R578" si="51">RIGHT(N515,LEN(N515)-SEARCH("/",N515,1))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  <c r="U515" s="12"/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  <c r="U516" s="12"/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  <c r="U517" s="12"/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s="6" t="str">
        <f t="shared" si="50"/>
        <v>film &amp; video</v>
      </c>
      <c r="R518" s="6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  <c r="U518" s="12"/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  <c r="U519" s="12"/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s="6" t="str">
        <f t="shared" si="50"/>
        <v>film &amp; video</v>
      </c>
      <c r="R520" s="6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  <c r="U520" s="12"/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  <c r="U521" s="12"/>
    </row>
    <row r="522" spans="1:21" ht="60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  <c r="U522" s="12"/>
    </row>
    <row r="523" spans="1:21" ht="60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  <c r="U523" s="12"/>
    </row>
    <row r="524" spans="1:21" ht="4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  <c r="U524" s="12"/>
    </row>
    <row r="525" spans="1:21" ht="60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  <c r="U525" s="12"/>
    </row>
    <row r="526" spans="1:21" ht="60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  <c r="U526" s="12"/>
    </row>
    <row r="527" spans="1:21" ht="60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  <c r="U527" s="12"/>
    </row>
    <row r="528" spans="1:21" ht="4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  <c r="U528" s="12"/>
    </row>
    <row r="529" spans="1:21" ht="60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  <c r="U529" s="12"/>
    </row>
    <row r="530" spans="1:21" ht="30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  <c r="U530" s="12"/>
    </row>
    <row r="531" spans="1:21" ht="60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  <c r="U531" s="12"/>
    </row>
    <row r="532" spans="1:21" ht="60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  <c r="U532" s="12"/>
    </row>
    <row r="533" spans="1:21" ht="60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  <c r="U533" s="12"/>
    </row>
    <row r="534" spans="1:21" ht="60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  <c r="U534" s="12"/>
    </row>
    <row r="535" spans="1:21" ht="60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  <c r="U535" s="12"/>
    </row>
    <row r="536" spans="1:21" ht="60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  <c r="U536" s="12"/>
    </row>
    <row r="537" spans="1:21" ht="4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  <c r="U537" s="12"/>
    </row>
    <row r="538" spans="1:21" ht="60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8">
        <f t="shared" si="52"/>
        <v>42179.344988425932</v>
      </c>
      <c r="T538" s="8">
        <f t="shared" si="53"/>
        <v>42219.75</v>
      </c>
      <c r="U538" s="12"/>
    </row>
    <row r="539" spans="1:21" ht="60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  <c r="U539" s="12"/>
    </row>
    <row r="540" spans="1:21" ht="60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  <c r="U540" s="12"/>
    </row>
    <row r="541" spans="1:21" ht="4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  <c r="U541" s="12"/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  <c r="U542" s="12"/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  <c r="U543" s="12"/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  <c r="U544" s="12"/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  <c r="U545" s="12"/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  <c r="U546" s="12"/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  <c r="U547" s="12"/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  <c r="U548" s="12"/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s="6" t="str">
        <f t="shared" si="50"/>
        <v>technology</v>
      </c>
      <c r="R549" s="6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  <c r="U549" s="12"/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  <c r="U550" s="12"/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  <c r="U551" s="12"/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  <c r="U552" s="12"/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  <c r="U553" s="12"/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s="6" t="str">
        <f t="shared" si="50"/>
        <v>technology</v>
      </c>
      <c r="R554" s="6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  <c r="U554" s="12"/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  <c r="U555" s="12"/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  <c r="U556" s="12"/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s="6" t="str">
        <f t="shared" si="50"/>
        <v>technology</v>
      </c>
      <c r="R557" s="6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  <c r="U557" s="12"/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  <c r="U558" s="12"/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  <c r="U559" s="12"/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s="6" t="str">
        <f t="shared" si="50"/>
        <v>technology</v>
      </c>
      <c r="R560" s="6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  <c r="U560" s="12"/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  <c r="U561" s="12"/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  <c r="U562" s="12"/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  <c r="U563" s="12"/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s="6" t="str">
        <f t="shared" si="50"/>
        <v>technology</v>
      </c>
      <c r="R564" s="6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  <c r="U564" s="12"/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  <c r="U565" s="12"/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  <c r="U566" s="12"/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s="6" t="str">
        <f t="shared" si="50"/>
        <v>technology</v>
      </c>
      <c r="R567" s="6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  <c r="U567" s="12"/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8">
        <f t="shared" si="52"/>
        <v>42535.68440972222</v>
      </c>
      <c r="T568" s="8">
        <f t="shared" si="53"/>
        <v>42565.68440972222</v>
      </c>
      <c r="U568" s="12"/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s="6" t="str">
        <f t="shared" si="50"/>
        <v>technology</v>
      </c>
      <c r="R569" s="6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  <c r="U569" s="12"/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8">
        <f t="shared" si="52"/>
        <v>42348.9215625</v>
      </c>
      <c r="T570" s="8">
        <f t="shared" si="53"/>
        <v>42385.458333333328</v>
      </c>
      <c r="U570" s="12"/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  <c r="U571" s="12"/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  <c r="U572" s="12"/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  <c r="U573" s="12"/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s="6" t="str">
        <f t="shared" si="50"/>
        <v>technology</v>
      </c>
      <c r="R574" s="6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  <c r="U574" s="12"/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8">
        <f t="shared" si="52"/>
        <v>41963.050127314811</v>
      </c>
      <c r="T575" s="8">
        <f t="shared" si="53"/>
        <v>42022.05</v>
      </c>
      <c r="U575" s="12"/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  <c r="U576" s="12"/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  <c r="U577" s="12"/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IFERROR(E:E/D:D,0)</f>
        <v>1.2500000000000001E-5</v>
      </c>
      <c r="P578" s="7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8">
        <f t="shared" si="52"/>
        <v>42031.471666666665</v>
      </c>
      <c r="T578" s="8">
        <f t="shared" si="53"/>
        <v>42091.43</v>
      </c>
      <c r="U578" s="12"/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ref="P579:P642" si="55">IFERROR(E:E/L:L,0)</f>
        <v>10</v>
      </c>
      <c r="Q579" s="6" t="str">
        <f t="shared" ref="Q579:Q642" si="56">LEFT(N579,SEARCH("/",N579,1)-1)</f>
        <v>technology</v>
      </c>
      <c r="R579" s="6" t="str">
        <f t="shared" ref="R579:R642" si="57">RIGHT(N579,LEN(N579)-SEARCH("/",N579,1))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  <c r="U579" s="12"/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  <c r="U580" s="12"/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  <c r="U581" s="12"/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  <c r="U582" s="12"/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s="6" t="str">
        <f t="shared" si="56"/>
        <v>technology</v>
      </c>
      <c r="R583" s="6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  <c r="U583" s="12"/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s="6" t="str">
        <f t="shared" si="56"/>
        <v>technology</v>
      </c>
      <c r="R584" s="6" t="str">
        <f t="shared" si="57"/>
        <v>web</v>
      </c>
      <c r="S584" s="8">
        <f t="shared" si="58"/>
        <v>42055.739803240736</v>
      </c>
      <c r="T584" s="8">
        <f t="shared" si="59"/>
        <v>42078.75</v>
      </c>
      <c r="U584" s="12"/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  <c r="U585" s="12"/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  <c r="U586" s="12"/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s="6" t="str">
        <f t="shared" si="56"/>
        <v>technology</v>
      </c>
      <c r="R587" s="6" t="str">
        <f t="shared" si="57"/>
        <v>web</v>
      </c>
      <c r="S587" s="8">
        <f t="shared" si="58"/>
        <v>42283.3909375</v>
      </c>
      <c r="T587" s="8">
        <f t="shared" si="59"/>
        <v>42339</v>
      </c>
      <c r="U587" s="12"/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  <c r="U588" s="12"/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  <c r="U589" s="12"/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  <c r="U590" s="12"/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  <c r="U591" s="12"/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  <c r="U592" s="12"/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  <c r="U593" s="12"/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  <c r="U594" s="12"/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  <c r="U595" s="12"/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  <c r="U596" s="12"/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  <c r="U597" s="12"/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  <c r="U598" s="12"/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  <c r="U599" s="12"/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8">
        <f t="shared" si="58"/>
        <v>41948.00209490741</v>
      </c>
      <c r="T600" s="8">
        <f t="shared" si="59"/>
        <v>41978.00209490741</v>
      </c>
      <c r="U600" s="12"/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  <c r="U601" s="12"/>
    </row>
    <row r="602" spans="1:21" ht="30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  <c r="U602" s="12"/>
    </row>
    <row r="603" spans="1:21" ht="60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  <c r="U603" s="12"/>
    </row>
    <row r="604" spans="1:21" ht="4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s="6" t="str">
        <f t="shared" si="56"/>
        <v>technology</v>
      </c>
      <c r="R604" s="6" t="str">
        <f t="shared" si="57"/>
        <v>web</v>
      </c>
      <c r="S604" s="8">
        <f t="shared" si="58"/>
        <v>42143.79415509259</v>
      </c>
      <c r="T604" s="8">
        <f t="shared" si="59"/>
        <v>42173.79415509259</v>
      </c>
      <c r="U604" s="12"/>
    </row>
    <row r="605" spans="1:21" ht="4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  <c r="U605" s="12"/>
    </row>
    <row r="606" spans="1:21" ht="60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s="6" t="str">
        <f t="shared" si="56"/>
        <v>technology</v>
      </c>
      <c r="R606" s="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  <c r="U606" s="12"/>
    </row>
    <row r="607" spans="1:21" ht="30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  <c r="U607" s="12"/>
    </row>
    <row r="608" spans="1:21" ht="60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8">
        <f t="shared" si="58"/>
        <v>42102.650567129633</v>
      </c>
      <c r="T608" s="8">
        <f t="shared" si="59"/>
        <v>42148.625</v>
      </c>
      <c r="U608" s="12"/>
    </row>
    <row r="609" spans="1:21" ht="60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s="6" t="str">
        <f t="shared" si="56"/>
        <v>technology</v>
      </c>
      <c r="R609" s="6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  <c r="U609" s="12"/>
    </row>
    <row r="610" spans="1:21" ht="60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  <c r="U610" s="12"/>
    </row>
    <row r="611" spans="1:21" ht="60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  <c r="U611" s="12"/>
    </row>
    <row r="612" spans="1:21" ht="4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s="6" t="str">
        <f t="shared" si="56"/>
        <v>technology</v>
      </c>
      <c r="R612" s="6" t="str">
        <f t="shared" si="57"/>
        <v>web</v>
      </c>
      <c r="S612" s="8">
        <f t="shared" si="58"/>
        <v>42086.83085648148</v>
      </c>
      <c r="T612" s="8">
        <f t="shared" si="59"/>
        <v>42116.83085648148</v>
      </c>
      <c r="U612" s="12"/>
    </row>
    <row r="613" spans="1:21" ht="60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s="6" t="str">
        <f t="shared" si="56"/>
        <v>technology</v>
      </c>
      <c r="R613" s="6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  <c r="U613" s="12"/>
    </row>
    <row r="614" spans="1:21" ht="30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s="6" t="str">
        <f t="shared" si="56"/>
        <v>technology</v>
      </c>
      <c r="R614" s="6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  <c r="U614" s="12"/>
    </row>
    <row r="615" spans="1:21" ht="60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  <c r="U615" s="12"/>
    </row>
    <row r="616" spans="1:21" ht="4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s="6" t="str">
        <f t="shared" si="56"/>
        <v>technology</v>
      </c>
      <c r="R616" s="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  <c r="U616" s="12"/>
    </row>
    <row r="617" spans="1:21" ht="4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s="6" t="str">
        <f t="shared" si="56"/>
        <v>technology</v>
      </c>
      <c r="R617" s="6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  <c r="U617" s="12"/>
    </row>
    <row r="618" spans="1:21" ht="60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s="6" t="str">
        <f t="shared" si="56"/>
        <v>technology</v>
      </c>
      <c r="R618" s="6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  <c r="U618" s="12"/>
    </row>
    <row r="619" spans="1:21" ht="60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  <c r="U619" s="12"/>
    </row>
    <row r="620" spans="1:21" ht="60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s="6" t="str">
        <f t="shared" si="56"/>
        <v>technology</v>
      </c>
      <c r="R620" s="6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  <c r="U620" s="12"/>
    </row>
    <row r="621" spans="1:21" ht="30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  <c r="U621" s="12"/>
    </row>
    <row r="622" spans="1:21" ht="4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  <c r="U622" s="12"/>
    </row>
    <row r="623" spans="1:21" ht="60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  <c r="U623" s="12"/>
    </row>
    <row r="624" spans="1:21" ht="60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  <c r="U624" s="12"/>
    </row>
    <row r="625" spans="1:21" ht="60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s="6" t="str">
        <f t="shared" si="56"/>
        <v>technology</v>
      </c>
      <c r="R625" s="6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  <c r="U625" s="12"/>
    </row>
    <row r="626" spans="1:21" ht="4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s="6" t="str">
        <f t="shared" si="56"/>
        <v>technology</v>
      </c>
      <c r="R626" s="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  <c r="U626" s="12"/>
    </row>
    <row r="627" spans="1:21" ht="60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s="6" t="str">
        <f t="shared" si="56"/>
        <v>technology</v>
      </c>
      <c r="R627" s="6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  <c r="U627" s="12"/>
    </row>
    <row r="628" spans="1:21" ht="60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  <c r="U628" s="12"/>
    </row>
    <row r="629" spans="1:21" ht="60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  <c r="U629" s="12"/>
    </row>
    <row r="630" spans="1:21" ht="4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s="6" t="str">
        <f t="shared" si="56"/>
        <v>technology</v>
      </c>
      <c r="R630" s="6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  <c r="U630" s="12"/>
    </row>
    <row r="631" spans="1:21" ht="60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  <c r="U631" s="12"/>
    </row>
    <row r="632" spans="1:21" ht="60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  <c r="U632" s="12"/>
    </row>
    <row r="633" spans="1:21" ht="4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  <c r="U633" s="12"/>
    </row>
    <row r="634" spans="1:21" ht="4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s="6" t="str">
        <f t="shared" si="56"/>
        <v>technology</v>
      </c>
      <c r="R634" s="6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  <c r="U634" s="12"/>
    </row>
    <row r="635" spans="1:21" ht="4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  <c r="U635" s="12"/>
    </row>
    <row r="636" spans="1:21" ht="4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  <c r="U636" s="12"/>
    </row>
    <row r="637" spans="1:21" ht="30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  <c r="U637" s="12"/>
    </row>
    <row r="638" spans="1:21" ht="4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  <c r="U638" s="12"/>
    </row>
    <row r="639" spans="1:21" ht="60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s="6" t="str">
        <f t="shared" si="56"/>
        <v>technology</v>
      </c>
      <c r="R639" s="6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  <c r="U639" s="12"/>
    </row>
    <row r="640" spans="1:21" ht="1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  <c r="U640" s="12"/>
    </row>
    <row r="641" spans="1:21" ht="30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  <c r="U641" s="12"/>
    </row>
    <row r="642" spans="1:21" ht="60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IFERROR(E:E/D:D,0)</f>
        <v>1.4428571428571428</v>
      </c>
      <c r="P642" s="7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  <c r="U642" s="12"/>
    </row>
    <row r="643" spans="1:21" ht="60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ref="P643:P706" si="61">IFERROR(E:E/L:L,0)</f>
        <v>151.31746031746033</v>
      </c>
      <c r="Q643" s="6" t="str">
        <f t="shared" ref="Q643:Q706" si="62">LEFT(N643,SEARCH("/",N643,1)-1)</f>
        <v>technology</v>
      </c>
      <c r="R643" s="6" t="str">
        <f t="shared" ref="R643:R706" si="63">RIGHT(N643,LEN(N643)-SEARCH("/",N643,1))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  <c r="U643" s="12"/>
    </row>
    <row r="644" spans="1:21" ht="60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  <c r="U644" s="12"/>
    </row>
    <row r="645" spans="1:21" ht="4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  <c r="U645" s="12"/>
    </row>
    <row r="646" spans="1:21" ht="60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  <c r="U646" s="12"/>
    </row>
    <row r="647" spans="1:21" ht="30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  <c r="U647" s="12"/>
    </row>
    <row r="648" spans="1:21" ht="60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  <c r="U648" s="12"/>
    </row>
    <row r="649" spans="1:21" ht="60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  <c r="U649" s="12"/>
    </row>
    <row r="650" spans="1:21" ht="30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  <c r="U650" s="12"/>
    </row>
    <row r="651" spans="1:21" ht="60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  <c r="U651" s="12"/>
    </row>
    <row r="652" spans="1:21" ht="60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  <c r="U652" s="12"/>
    </row>
    <row r="653" spans="1:21" ht="60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  <c r="U653" s="12"/>
    </row>
    <row r="654" spans="1:21" ht="60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  <c r="U654" s="12"/>
    </row>
    <row r="655" spans="1:21" ht="60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  <c r="U655" s="12"/>
    </row>
    <row r="656" spans="1:21" ht="60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  <c r="U656" s="12"/>
    </row>
    <row r="657" spans="1:21" ht="4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  <c r="U657" s="12"/>
    </row>
    <row r="658" spans="1:21" ht="60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  <c r="U658" s="12"/>
    </row>
    <row r="659" spans="1:21" ht="60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  <c r="U659" s="12"/>
    </row>
    <row r="660" spans="1:21" ht="60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8">
        <f t="shared" si="64"/>
        <v>42179.160752314812</v>
      </c>
      <c r="T660" s="8">
        <f t="shared" si="65"/>
        <v>42211.75</v>
      </c>
      <c r="U660" s="12"/>
    </row>
    <row r="661" spans="1:21" ht="1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  <c r="U661" s="12"/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  <c r="U662" s="12"/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  <c r="U663" s="12"/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  <c r="U664" s="12"/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  <c r="U665" s="12"/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  <c r="U666" s="12"/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  <c r="U667" s="12"/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  <c r="U668" s="12"/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  <c r="U669" s="12"/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  <c r="U670" s="12"/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  <c r="U671" s="12"/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  <c r="U672" s="12"/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  <c r="U673" s="12"/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  <c r="U674" s="12"/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  <c r="U675" s="12"/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  <c r="U676" s="12"/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  <c r="U677" s="12"/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  <c r="U678" s="12"/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  <c r="U679" s="12"/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  <c r="U680" s="12"/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  <c r="U681" s="12"/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  <c r="U682" s="12"/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  <c r="U683" s="12"/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  <c r="U684" s="12"/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  <c r="U685" s="12"/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8">
        <f t="shared" si="64"/>
        <v>41809.473275462966</v>
      </c>
      <c r="T686" s="8">
        <f t="shared" si="65"/>
        <v>41845.125</v>
      </c>
      <c r="U686" s="12"/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  <c r="U687" s="12"/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s="6" t="str">
        <f t="shared" si="62"/>
        <v>technology</v>
      </c>
      <c r="R688" s="6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  <c r="U688" s="12"/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  <c r="U689" s="12"/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  <c r="U690" s="12"/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  <c r="U691" s="12"/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8">
        <f t="shared" si="64"/>
        <v>42579.634733796294</v>
      </c>
      <c r="T692" s="8">
        <f t="shared" si="65"/>
        <v>42622.25</v>
      </c>
      <c r="U692" s="12"/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  <c r="U693" s="12"/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  <c r="U694" s="12"/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  <c r="U695" s="12"/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  <c r="U696" s="12"/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  <c r="U697" s="12"/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  <c r="U698" s="12"/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  <c r="U699" s="12"/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  <c r="U700" s="12"/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  <c r="U701" s="12"/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  <c r="U702" s="12"/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  <c r="U703" s="12"/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  <c r="U704" s="12"/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  <c r="U705" s="12"/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IFERROR(E:E/D:D,0)</f>
        <v>8.7454545454545458E-3</v>
      </c>
      <c r="P706" s="7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  <c r="U706" s="12"/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ref="P707:P770" si="67">IFERROR(E:E/L:L,0)</f>
        <v>195.4</v>
      </c>
      <c r="Q707" s="6" t="str">
        <f t="shared" ref="Q707:Q770" si="68">LEFT(N707,SEARCH("/",N707,1)-1)</f>
        <v>technology</v>
      </c>
      <c r="R707" s="6" t="str">
        <f t="shared" ref="R707:R770" si="69">RIGHT(N707,LEN(N707)-SEARCH("/",N707,1))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  <c r="U707" s="12"/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s="6" t="str">
        <f t="shared" si="68"/>
        <v>technology</v>
      </c>
      <c r="R708" s="6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  <c r="U708" s="12"/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  <c r="U709" s="12"/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  <c r="U710" s="12"/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  <c r="U711" s="12"/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s="6" t="str">
        <f t="shared" si="68"/>
        <v>technology</v>
      </c>
      <c r="R712" s="6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  <c r="U712" s="12"/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  <c r="U713" s="12"/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  <c r="U714" s="12"/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  <c r="U715" s="12"/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  <c r="U716" s="12"/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  <c r="U717" s="12"/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8">
        <f t="shared" si="70"/>
        <v>41940.658645833333</v>
      </c>
      <c r="T718" s="8">
        <f t="shared" si="71"/>
        <v>41974</v>
      </c>
      <c r="U718" s="12"/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  <c r="U719" s="12"/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  <c r="U720" s="12"/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  <c r="U721" s="12"/>
    </row>
    <row r="722" spans="1:21" ht="4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  <c r="U722" s="12"/>
    </row>
    <row r="723" spans="1:21" ht="60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  <c r="U723" s="12"/>
    </row>
    <row r="724" spans="1:21" ht="60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  <c r="U724" s="12"/>
    </row>
    <row r="725" spans="1:21" ht="4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  <c r="U725" s="12"/>
    </row>
    <row r="726" spans="1:21" ht="60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  <c r="U726" s="12"/>
    </row>
    <row r="727" spans="1:21" ht="4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  <c r="U727" s="12"/>
    </row>
    <row r="728" spans="1:21" ht="60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  <c r="U728" s="12"/>
    </row>
    <row r="729" spans="1:21" ht="60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  <c r="U729" s="12"/>
    </row>
    <row r="730" spans="1:21" ht="4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  <c r="U730" s="12"/>
    </row>
    <row r="731" spans="1:21" ht="60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  <c r="U731" s="12"/>
    </row>
    <row r="732" spans="1:21" ht="30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  <c r="U732" s="12"/>
    </row>
    <row r="733" spans="1:21" ht="4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8">
        <f t="shared" si="70"/>
        <v>40879.795682870368</v>
      </c>
      <c r="T733" s="8">
        <f t="shared" si="71"/>
        <v>40930.25</v>
      </c>
      <c r="U733" s="12"/>
    </row>
    <row r="734" spans="1:21" ht="60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  <c r="U734" s="12"/>
    </row>
    <row r="735" spans="1:21" ht="60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  <c r="U735" s="12"/>
    </row>
    <row r="736" spans="1:21" ht="4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  <c r="U736" s="12"/>
    </row>
    <row r="737" spans="1:21" ht="4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  <c r="U737" s="12"/>
    </row>
    <row r="738" spans="1:21" ht="60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  <c r="U738" s="12"/>
    </row>
    <row r="739" spans="1:21" ht="60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  <c r="U739" s="12"/>
    </row>
    <row r="740" spans="1:21" ht="30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  <c r="U740" s="12"/>
    </row>
    <row r="741" spans="1:21" ht="60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  <c r="U741" s="12"/>
    </row>
    <row r="742" spans="1:21" ht="60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  <c r="U742" s="12"/>
    </row>
    <row r="743" spans="1:21" ht="30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  <c r="U743" s="12"/>
    </row>
    <row r="744" spans="1:21" ht="60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  <c r="U744" s="12"/>
    </row>
    <row r="745" spans="1:21" ht="60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8">
        <f t="shared" si="70"/>
        <v>40990.709317129629</v>
      </c>
      <c r="T745" s="8">
        <f t="shared" si="71"/>
        <v>41015.875</v>
      </c>
      <c r="U745" s="12"/>
    </row>
    <row r="746" spans="1:21" ht="4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  <c r="U746" s="12"/>
    </row>
    <row r="747" spans="1:21" ht="60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  <c r="U747" s="12"/>
    </row>
    <row r="748" spans="1:21" ht="30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  <c r="U748" s="12"/>
    </row>
    <row r="749" spans="1:21" ht="60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  <c r="U749" s="12"/>
    </row>
    <row r="750" spans="1:21" ht="4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  <c r="U750" s="12"/>
    </row>
    <row r="751" spans="1:21" ht="60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  <c r="U751" s="12"/>
    </row>
    <row r="752" spans="1:21" ht="60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  <c r="U752" s="12"/>
    </row>
    <row r="753" spans="1:21" ht="4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  <c r="U753" s="12"/>
    </row>
    <row r="754" spans="1:21" ht="60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  <c r="U754" s="12"/>
    </row>
    <row r="755" spans="1:21" ht="60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  <c r="U755" s="12"/>
    </row>
    <row r="756" spans="1:21" ht="60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  <c r="U756" s="12"/>
    </row>
    <row r="757" spans="1:21" ht="4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  <c r="U757" s="12"/>
    </row>
    <row r="758" spans="1:21" ht="4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  <c r="U758" s="12"/>
    </row>
    <row r="759" spans="1:21" ht="60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  <c r="U759" s="12"/>
    </row>
    <row r="760" spans="1:21" ht="4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  <c r="U760" s="12"/>
    </row>
    <row r="761" spans="1:21" ht="4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  <c r="U761" s="12"/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s="6" t="str">
        <f t="shared" si="68"/>
        <v>publishing</v>
      </c>
      <c r="R762" s="6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  <c r="U762" s="12"/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  <c r="U763" s="12"/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s="6" t="str">
        <f t="shared" si="68"/>
        <v>publishing</v>
      </c>
      <c r="R764" s="6" t="str">
        <f t="shared" si="69"/>
        <v>fiction</v>
      </c>
      <c r="S764" s="8">
        <f t="shared" si="70"/>
        <v>42690.858449074076</v>
      </c>
      <c r="T764" s="8">
        <f t="shared" si="71"/>
        <v>42708.25</v>
      </c>
      <c r="U764" s="12"/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  <c r="U765" s="12"/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s="6" t="str">
        <f t="shared" si="68"/>
        <v>publishing</v>
      </c>
      <c r="R766" s="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  <c r="U766" s="12"/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  <c r="U767" s="12"/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s="6" t="str">
        <f t="shared" si="68"/>
        <v>publishing</v>
      </c>
      <c r="R768" s="6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  <c r="U768" s="12"/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  <c r="U769" s="12"/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IFERROR(E:E/D:D,0)</f>
        <v>0</v>
      </c>
      <c r="P770" s="7">
        <f t="shared" si="67"/>
        <v>0</v>
      </c>
      <c r="Q770" s="6" t="str">
        <f t="shared" si="68"/>
        <v>publishing</v>
      </c>
      <c r="R770" s="6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  <c r="U770" s="12"/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ref="P771:P834" si="73">IFERROR(E:E/L:L,0)</f>
        <v>31.846153846153847</v>
      </c>
      <c r="Q771" s="6" t="str">
        <f t="shared" ref="Q771:Q834" si="74">LEFT(N771,SEARCH("/",N771,1)-1)</f>
        <v>publishing</v>
      </c>
      <c r="R771" s="6" t="str">
        <f t="shared" ref="R771:R834" si="75">RIGHT(N771,LEN(N771)-SEARCH("/",N771,1))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  <c r="U771" s="12"/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s="6" t="str">
        <f t="shared" si="74"/>
        <v>publishing</v>
      </c>
      <c r="R772" s="6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  <c r="U772" s="12"/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  <c r="U773" s="12"/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  <c r="U774" s="12"/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  <c r="U775" s="12"/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  <c r="U776" s="12"/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  <c r="U777" s="12"/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  <c r="U778" s="12"/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  <c r="U779" s="12"/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  <c r="U780" s="12"/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  <c r="U781" s="12"/>
    </row>
    <row r="782" spans="1:21" ht="4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  <c r="U782" s="12"/>
    </row>
    <row r="783" spans="1:21" ht="4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  <c r="U783" s="12"/>
    </row>
    <row r="784" spans="1:21" ht="4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s="6" t="str">
        <f t="shared" si="74"/>
        <v>music</v>
      </c>
      <c r="R784" s="6" t="str">
        <f t="shared" si="75"/>
        <v>rock</v>
      </c>
      <c r="S784" s="8">
        <f t="shared" si="76"/>
        <v>41116.758125</v>
      </c>
      <c r="T784" s="8">
        <f t="shared" si="77"/>
        <v>41146.758125</v>
      </c>
      <c r="U784" s="12"/>
    </row>
    <row r="785" spans="1:21" ht="60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  <c r="U785" s="12"/>
    </row>
    <row r="786" spans="1:21" ht="60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  <c r="U786" s="12"/>
    </row>
    <row r="787" spans="1:21" ht="60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  <c r="U787" s="12"/>
    </row>
    <row r="788" spans="1:21" ht="4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  <c r="U788" s="12"/>
    </row>
    <row r="789" spans="1:21" ht="60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  <c r="U789" s="12"/>
    </row>
    <row r="790" spans="1:21" ht="60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  <c r="U790" s="12"/>
    </row>
    <row r="791" spans="1:21" ht="4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  <c r="U791" s="12"/>
    </row>
    <row r="792" spans="1:21" ht="60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  <c r="U792" s="12"/>
    </row>
    <row r="793" spans="1:21" ht="60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  <c r="U793" s="12"/>
    </row>
    <row r="794" spans="1:21" ht="30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  <c r="U794" s="12"/>
    </row>
    <row r="795" spans="1:21" ht="60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  <c r="U795" s="12"/>
    </row>
    <row r="796" spans="1:21" ht="60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  <c r="U796" s="12"/>
    </row>
    <row r="797" spans="1:21" ht="60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  <c r="U797" s="12"/>
    </row>
    <row r="798" spans="1:21" ht="60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  <c r="U798" s="12"/>
    </row>
    <row r="799" spans="1:21" ht="60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  <c r="U799" s="12"/>
    </row>
    <row r="800" spans="1:21" ht="4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  <c r="U800" s="12"/>
    </row>
    <row r="801" spans="1:21" ht="60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  <c r="U801" s="12"/>
    </row>
    <row r="802" spans="1:21" ht="4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  <c r="U802" s="12"/>
    </row>
    <row r="803" spans="1:21" ht="4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  <c r="U803" s="12"/>
    </row>
    <row r="804" spans="1:21" ht="60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  <c r="U804" s="12"/>
    </row>
    <row r="805" spans="1:21" ht="60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  <c r="U805" s="12"/>
    </row>
    <row r="806" spans="1:21" ht="60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  <c r="U806" s="12"/>
    </row>
    <row r="807" spans="1:21" ht="4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  <c r="U807" s="12"/>
    </row>
    <row r="808" spans="1:21" ht="30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  <c r="U808" s="12"/>
    </row>
    <row r="809" spans="1:21" ht="30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  <c r="U809" s="12"/>
    </row>
    <row r="810" spans="1:21" ht="60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  <c r="U810" s="12"/>
    </row>
    <row r="811" spans="1:21" ht="4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  <c r="U811" s="12"/>
    </row>
    <row r="812" spans="1:21" ht="60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  <c r="U812" s="12"/>
    </row>
    <row r="813" spans="1:21" ht="4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  <c r="U813" s="12"/>
    </row>
    <row r="814" spans="1:21" ht="60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  <c r="U814" s="12"/>
    </row>
    <row r="815" spans="1:21" ht="30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  <c r="U815" s="12"/>
    </row>
    <row r="816" spans="1:21" ht="60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  <c r="U816" s="12"/>
    </row>
    <row r="817" spans="1:21" ht="30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  <c r="U817" s="12"/>
    </row>
    <row r="818" spans="1:21" ht="4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  <c r="U818" s="12"/>
    </row>
    <row r="819" spans="1:21" ht="4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  <c r="U819" s="12"/>
    </row>
    <row r="820" spans="1:21" ht="60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  <c r="U820" s="12"/>
    </row>
    <row r="821" spans="1:21" ht="30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  <c r="U821" s="12"/>
    </row>
    <row r="822" spans="1:21" ht="4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  <c r="U822" s="12"/>
    </row>
    <row r="823" spans="1:21" ht="4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  <c r="U823" s="12"/>
    </row>
    <row r="824" spans="1:21" ht="4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  <c r="U824" s="12"/>
    </row>
    <row r="825" spans="1:21" ht="4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  <c r="U825" s="12"/>
    </row>
    <row r="826" spans="1:21" ht="60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  <c r="U826" s="12"/>
    </row>
    <row r="827" spans="1:21" ht="4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  <c r="U827" s="12"/>
    </row>
    <row r="828" spans="1:21" ht="4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  <c r="U828" s="12"/>
    </row>
    <row r="829" spans="1:21" ht="60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  <c r="U829" s="12"/>
    </row>
    <row r="830" spans="1:21" ht="60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  <c r="U830" s="12"/>
    </row>
    <row r="831" spans="1:21" ht="60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  <c r="U831" s="12"/>
    </row>
    <row r="832" spans="1:21" ht="4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  <c r="U832" s="12"/>
    </row>
    <row r="833" spans="1:21" ht="4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s="6" t="str">
        <f t="shared" si="74"/>
        <v>music</v>
      </c>
      <c r="R833" s="6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  <c r="U833" s="12"/>
    </row>
    <row r="834" spans="1:21" ht="60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IFERROR(E:E/D:D,0)</f>
        <v>1.0060706666666666</v>
      </c>
      <c r="P834" s="7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  <c r="U834" s="12"/>
    </row>
    <row r="835" spans="1:21" ht="1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ref="P835:P898" si="79">IFERROR(E:E/L:L,0)</f>
        <v>148.78048780487805</v>
      </c>
      <c r="Q835" s="6" t="str">
        <f t="shared" ref="Q835:Q898" si="80">LEFT(N835,SEARCH("/",N835,1)-1)</f>
        <v>music</v>
      </c>
      <c r="R835" s="6" t="str">
        <f t="shared" ref="R835:R898" si="81">RIGHT(N835,LEN(N835)-SEARCH("/",N835,1))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  <c r="U835" s="12"/>
    </row>
    <row r="836" spans="1:21" ht="60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  <c r="U836" s="12"/>
    </row>
    <row r="837" spans="1:21" ht="60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8">
        <f t="shared" si="82"/>
        <v>41005.45784722222</v>
      </c>
      <c r="T837" s="8">
        <f t="shared" si="83"/>
        <v>41048.125</v>
      </c>
      <c r="U837" s="12"/>
    </row>
    <row r="838" spans="1:21" ht="1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  <c r="U838" s="12"/>
    </row>
    <row r="839" spans="1:21" ht="4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  <c r="U839" s="12"/>
    </row>
    <row r="840" spans="1:21" ht="60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  <c r="U840" s="12"/>
    </row>
    <row r="841" spans="1:21" ht="4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  <c r="U841" s="12"/>
    </row>
    <row r="842" spans="1:21" ht="4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  <c r="U842" s="12"/>
    </row>
    <row r="843" spans="1:21" ht="60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  <c r="U843" s="12"/>
    </row>
    <row r="844" spans="1:21" ht="4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  <c r="U844" s="12"/>
    </row>
    <row r="845" spans="1:21" ht="60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  <c r="U845" s="12"/>
    </row>
    <row r="846" spans="1:21" ht="60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  <c r="U846" s="12"/>
    </row>
    <row r="847" spans="1:21" ht="4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  <c r="U847" s="12"/>
    </row>
    <row r="848" spans="1:21" ht="4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  <c r="U848" s="12"/>
    </row>
    <row r="849" spans="1:21" ht="30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s="6" t="str">
        <f t="shared" si="80"/>
        <v>music</v>
      </c>
      <c r="R849" s="6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  <c r="U849" s="12"/>
    </row>
    <row r="850" spans="1:21" ht="4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  <c r="U850" s="12"/>
    </row>
    <row r="851" spans="1:21" ht="60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  <c r="U851" s="12"/>
    </row>
    <row r="852" spans="1:21" ht="4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  <c r="U852" s="12"/>
    </row>
    <row r="853" spans="1:21" ht="4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  <c r="U853" s="12"/>
    </row>
    <row r="854" spans="1:21" ht="30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8">
        <f t="shared" si="82"/>
        <v>42656.805497685185</v>
      </c>
      <c r="T854" s="8">
        <f t="shared" si="83"/>
        <v>42667.875</v>
      </c>
      <c r="U854" s="12"/>
    </row>
    <row r="855" spans="1:21" ht="4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s="6" t="str">
        <f t="shared" si="80"/>
        <v>music</v>
      </c>
      <c r="R855" s="6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  <c r="U855" s="12"/>
    </row>
    <row r="856" spans="1:21" ht="4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  <c r="U856" s="12"/>
    </row>
    <row r="857" spans="1:21" ht="4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  <c r="U857" s="12"/>
    </row>
    <row r="858" spans="1:21" ht="60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  <c r="U858" s="12"/>
    </row>
    <row r="859" spans="1:21" ht="4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s="6" t="str">
        <f t="shared" si="80"/>
        <v>music</v>
      </c>
      <c r="R859" s="6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  <c r="U859" s="12"/>
    </row>
    <row r="860" spans="1:21" ht="60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  <c r="U860" s="12"/>
    </row>
    <row r="861" spans="1:21" ht="4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8">
        <f t="shared" si="82"/>
        <v>42128.820231481484</v>
      </c>
      <c r="T861" s="8">
        <f t="shared" si="83"/>
        <v>42159</v>
      </c>
      <c r="U861" s="12"/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  <c r="U862" s="12"/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  <c r="U863" s="12"/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  <c r="U864" s="12"/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s="6" t="str">
        <f t="shared" si="80"/>
        <v>music</v>
      </c>
      <c r="R865" s="6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  <c r="U865" s="12"/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  <c r="U866" s="12"/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  <c r="U867" s="12"/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  <c r="U868" s="12"/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  <c r="U869" s="12"/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s="6" t="str">
        <f t="shared" si="80"/>
        <v>music</v>
      </c>
      <c r="R870" s="6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  <c r="U870" s="12"/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  <c r="U871" s="12"/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  <c r="U872" s="12"/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  <c r="U873" s="12"/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  <c r="U874" s="12"/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s="6" t="str">
        <f t="shared" si="80"/>
        <v>music</v>
      </c>
      <c r="R875" s="6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  <c r="U875" s="12"/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  <c r="U876" s="12"/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s="6" t="str">
        <f t="shared" si="80"/>
        <v>music</v>
      </c>
      <c r="R877" s="6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  <c r="U877" s="12"/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  <c r="U878" s="12"/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  <c r="U879" s="12"/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  <c r="U880" s="12"/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  <c r="U881" s="12"/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  <c r="U882" s="12"/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  <c r="U883" s="12"/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  <c r="U884" s="12"/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  <c r="U885" s="12"/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  <c r="U886" s="12"/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  <c r="U887" s="12"/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  <c r="U888" s="12"/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s="6" t="str">
        <f t="shared" si="80"/>
        <v>music</v>
      </c>
      <c r="R889" s="6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  <c r="U889" s="12"/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8">
        <f t="shared" si="82"/>
        <v>40751.753298611111</v>
      </c>
      <c r="T890" s="8">
        <f t="shared" si="83"/>
        <v>40787.25</v>
      </c>
      <c r="U890" s="12"/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  <c r="U891" s="12"/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  <c r="U892" s="12"/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  <c r="U893" s="12"/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  <c r="U894" s="12"/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  <c r="U895" s="12"/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  <c r="U896" s="12"/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  <c r="U897" s="12"/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IFERROR(E:E/D:D,0)</f>
        <v>0.4</v>
      </c>
      <c r="P898" s="7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  <c r="U898" s="12"/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ref="P899:P962" si="85">IFERROR(E:E/L:L,0)</f>
        <v>0</v>
      </c>
      <c r="Q899" s="6" t="str">
        <f t="shared" ref="Q899:Q962" si="86">LEFT(N899,SEARCH("/",N899,1)-1)</f>
        <v>music</v>
      </c>
      <c r="R899" s="6" t="str">
        <f t="shared" ref="R899:R962" si="87">RIGHT(N899,LEN(N899)-SEARCH("/",N899,1))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  <c r="U899" s="12"/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  <c r="U900" s="12"/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  <c r="U901" s="12"/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  <c r="U902" s="12"/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s="6" t="str">
        <f t="shared" si="86"/>
        <v>music</v>
      </c>
      <c r="R903" s="6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  <c r="U903" s="12"/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s="6" t="str">
        <f t="shared" si="86"/>
        <v>music</v>
      </c>
      <c r="R904" s="6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  <c r="U904" s="12"/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s="6" t="str">
        <f t="shared" si="86"/>
        <v>music</v>
      </c>
      <c r="R905" s="6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  <c r="U905" s="12"/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  <c r="U906" s="12"/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  <c r="U907" s="12"/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s="6" t="str">
        <f t="shared" si="86"/>
        <v>music</v>
      </c>
      <c r="R908" s="6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  <c r="U908" s="12"/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s="6" t="str">
        <f t="shared" si="86"/>
        <v>music</v>
      </c>
      <c r="R909" s="6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  <c r="U909" s="12"/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s="6" t="str">
        <f t="shared" si="86"/>
        <v>music</v>
      </c>
      <c r="R910" s="6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  <c r="U910" s="12"/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s="6" t="str">
        <f t="shared" si="86"/>
        <v>music</v>
      </c>
      <c r="R911" s="6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  <c r="U911" s="12"/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  <c r="U912" s="12"/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s="6" t="str">
        <f t="shared" si="86"/>
        <v>music</v>
      </c>
      <c r="R913" s="6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  <c r="U913" s="12"/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s="6" t="str">
        <f t="shared" si="86"/>
        <v>music</v>
      </c>
      <c r="R914" s="6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  <c r="U914" s="12"/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  <c r="U915" s="12"/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s="6" t="str">
        <f t="shared" si="86"/>
        <v>music</v>
      </c>
      <c r="R916" s="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  <c r="U916" s="12"/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  <c r="U917" s="12"/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s="6" t="str">
        <f t="shared" si="86"/>
        <v>music</v>
      </c>
      <c r="R918" s="6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  <c r="U918" s="12"/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s="6" t="str">
        <f t="shared" si="86"/>
        <v>music</v>
      </c>
      <c r="R919" s="6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  <c r="U919" s="12"/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  <c r="U920" s="12"/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s="6" t="str">
        <f t="shared" si="86"/>
        <v>music</v>
      </c>
      <c r="R921" s="6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  <c r="U921" s="12"/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s="6" t="str">
        <f t="shared" si="86"/>
        <v>music</v>
      </c>
      <c r="R922" s="6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  <c r="U922" s="12"/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  <c r="U923" s="12"/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  <c r="U924" s="12"/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s="6" t="str">
        <f t="shared" si="86"/>
        <v>music</v>
      </c>
      <c r="R925" s="6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  <c r="U925" s="12"/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  <c r="U926" s="12"/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s="6" t="str">
        <f t="shared" si="86"/>
        <v>music</v>
      </c>
      <c r="R927" s="6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  <c r="U927" s="12"/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s="6" t="str">
        <f t="shared" si="86"/>
        <v>music</v>
      </c>
      <c r="R928" s="6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  <c r="U928" s="12"/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s="6" t="str">
        <f t="shared" si="86"/>
        <v>music</v>
      </c>
      <c r="R929" s="6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  <c r="U929" s="12"/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8">
        <f t="shared" si="88"/>
        <v>41180.86241898148</v>
      </c>
      <c r="T930" s="8">
        <f t="shared" si="89"/>
        <v>41231</v>
      </c>
      <c r="U930" s="12"/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s="6" t="str">
        <f t="shared" si="86"/>
        <v>music</v>
      </c>
      <c r="R931" s="6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  <c r="U931" s="12"/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s="6" t="str">
        <f t="shared" si="86"/>
        <v>music</v>
      </c>
      <c r="R932" s="6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  <c r="U932" s="12"/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  <c r="U933" s="12"/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  <c r="U934" s="12"/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s="6" t="str">
        <f t="shared" si="86"/>
        <v>music</v>
      </c>
      <c r="R935" s="6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  <c r="U935" s="12"/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8">
        <f t="shared" si="88"/>
        <v>41733.737083333333</v>
      </c>
      <c r="T936" s="8">
        <f t="shared" si="89"/>
        <v>41763.25</v>
      </c>
      <c r="U936" s="12"/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s="6" t="str">
        <f t="shared" si="86"/>
        <v>music</v>
      </c>
      <c r="R937" s="6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  <c r="U937" s="12"/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s="6" t="str">
        <f t="shared" si="86"/>
        <v>music</v>
      </c>
      <c r="R938" s="6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  <c r="U938" s="12"/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s="6" t="str">
        <f t="shared" si="86"/>
        <v>music</v>
      </c>
      <c r="R939" s="6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  <c r="U939" s="12"/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s="6" t="str">
        <f t="shared" si="86"/>
        <v>music</v>
      </c>
      <c r="R940" s="6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  <c r="U940" s="12"/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s="6" t="str">
        <f t="shared" si="86"/>
        <v>music</v>
      </c>
      <c r="R941" s="6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  <c r="U941" s="12"/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  <c r="U942" s="12"/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  <c r="U943" s="12"/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  <c r="U944" s="12"/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  <c r="U945" s="12"/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  <c r="U946" s="12"/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  <c r="U947" s="12"/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  <c r="U948" s="12"/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s="6" t="str">
        <f t="shared" si="86"/>
        <v>technology</v>
      </c>
      <c r="R949" s="6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  <c r="U949" s="12"/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  <c r="U950" s="12"/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  <c r="U951" s="12"/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  <c r="U952" s="12"/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  <c r="U953" s="12"/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  <c r="U954" s="12"/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  <c r="U955" s="12"/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  <c r="U956" s="12"/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  <c r="U957" s="12"/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  <c r="U958" s="12"/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  <c r="U959" s="12"/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  <c r="U960" s="12"/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  <c r="U961" s="12"/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IFERROR(E:E/D:D,0)</f>
        <v>0.46100628930817611</v>
      </c>
      <c r="P962" s="7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  <c r="U962" s="12"/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ref="P963:P1026" si="91">IFERROR(E:E/L:L,0)</f>
        <v>364.35454545454547</v>
      </c>
      <c r="Q963" s="6" t="str">
        <f t="shared" ref="Q963:Q1026" si="92">LEFT(N963,SEARCH("/",N963,1)-1)</f>
        <v>technology</v>
      </c>
      <c r="R963" s="6" t="str">
        <f t="shared" ref="R963:R1026" si="93">RIGHT(N963,LEN(N963)-SEARCH("/",N963,1))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  <c r="U963" s="12"/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  <c r="U964" s="12"/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  <c r="U965" s="12"/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  <c r="U966" s="12"/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  <c r="U967" s="12"/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  <c r="U968" s="12"/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  <c r="U969" s="12"/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  <c r="U970" s="12"/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  <c r="U971" s="12"/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  <c r="U972" s="12"/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  <c r="U973" s="12"/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  <c r="U974" s="12"/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  <c r="U975" s="12"/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  <c r="U976" s="12"/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  <c r="U977" s="12"/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  <c r="U978" s="12"/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  <c r="U979" s="12"/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  <c r="U980" s="12"/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  <c r="U981" s="12"/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  <c r="U982" s="12"/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  <c r="U983" s="12"/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  <c r="U984" s="12"/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  <c r="U985" s="12"/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  <c r="U986" s="12"/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  <c r="U987" s="12"/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8">
        <f t="shared" si="94"/>
        <v>42324.767361111109</v>
      </c>
      <c r="T988" s="8">
        <f t="shared" si="95"/>
        <v>42379</v>
      </c>
      <c r="U988" s="12"/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  <c r="U989" s="12"/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s="6" t="str">
        <f t="shared" si="92"/>
        <v>technology</v>
      </c>
      <c r="R990" s="6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  <c r="U990" s="12"/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  <c r="U991" s="12"/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  <c r="U992" s="12"/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  <c r="U993" s="12"/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  <c r="U994" s="12"/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  <c r="U995" s="12"/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  <c r="U996" s="12"/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  <c r="U997" s="12"/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  <c r="U998" s="12"/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  <c r="U999" s="12"/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  <c r="U1000" s="12"/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  <c r="U1001" s="12"/>
    </row>
    <row r="1002" spans="1:21" ht="4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  <c r="U1002" s="12"/>
    </row>
    <row r="1003" spans="1:21" ht="60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  <c r="U1003" s="12"/>
    </row>
    <row r="1004" spans="1:21" ht="60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  <c r="U1004" s="12"/>
    </row>
    <row r="1005" spans="1:21" ht="4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  <c r="U1005" s="12"/>
    </row>
    <row r="1006" spans="1:21" ht="4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  <c r="U1006" s="12"/>
    </row>
    <row r="1007" spans="1:21" ht="4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  <c r="U1007" s="12"/>
    </row>
    <row r="1008" spans="1:21" ht="4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  <c r="U1008" s="12"/>
    </row>
    <row r="1009" spans="1:21" ht="4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  <c r="U1009" s="12"/>
    </row>
    <row r="1010" spans="1:21" ht="60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  <c r="U1010" s="12"/>
    </row>
    <row r="1011" spans="1:21" ht="60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  <c r="U1011" s="12"/>
    </row>
    <row r="1012" spans="1:21" ht="60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  <c r="U1012" s="12"/>
    </row>
    <row r="1013" spans="1:21" ht="4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  <c r="U1013" s="12"/>
    </row>
    <row r="1014" spans="1:21" ht="60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  <c r="U1014" s="12"/>
    </row>
    <row r="1015" spans="1:21" ht="60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  <c r="U1015" s="12"/>
    </row>
    <row r="1016" spans="1:21" ht="30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  <c r="U1016" s="12"/>
    </row>
    <row r="1017" spans="1:21" ht="4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  <c r="U1017" s="12"/>
    </row>
    <row r="1018" spans="1:21" ht="4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  <c r="U1018" s="12"/>
    </row>
    <row r="1019" spans="1:21" ht="60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  <c r="U1019" s="12"/>
    </row>
    <row r="1020" spans="1:21" ht="4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  <c r="U1020" s="12"/>
    </row>
    <row r="1021" spans="1:21" ht="4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  <c r="U1021" s="12"/>
    </row>
    <row r="1022" spans="1:21" ht="60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  <c r="U1022" s="12"/>
    </row>
    <row r="1023" spans="1:21" ht="4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  <c r="U1023" s="12"/>
    </row>
    <row r="1024" spans="1:21" ht="30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  <c r="U1024" s="12"/>
    </row>
    <row r="1025" spans="1:21" ht="4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  <c r="U1025" s="12"/>
    </row>
    <row r="1026" spans="1:21" ht="4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IFERROR(E:E/D:D,0)</f>
        <v>1.1863774999999999</v>
      </c>
      <c r="P1026" s="7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  <c r="U1026" s="12"/>
    </row>
    <row r="1027" spans="1:21" ht="4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ref="P1027:P1090" si="97">IFERROR(E:E/L:L,0)</f>
        <v>71.848571428571432</v>
      </c>
      <c r="Q1027" s="6" t="str">
        <f t="shared" ref="Q1027:Q1090" si="98">LEFT(N1027,SEARCH("/",N1027,1)-1)</f>
        <v>music</v>
      </c>
      <c r="R1027" s="6" t="str">
        <f t="shared" ref="R1027:R1090" si="99">RIGHT(N1027,LEN(N1027)-SEARCH("/",N1027,1))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  <c r="U1027" s="12"/>
    </row>
    <row r="1028" spans="1:21" ht="60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  <c r="U1028" s="12"/>
    </row>
    <row r="1029" spans="1:21" ht="60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  <c r="U1029" s="12"/>
    </row>
    <row r="1030" spans="1:21" ht="4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  <c r="U1030" s="12"/>
    </row>
    <row r="1031" spans="1:21" ht="4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  <c r="U1031" s="12"/>
    </row>
    <row r="1032" spans="1:21" ht="30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  <c r="U1032" s="12"/>
    </row>
    <row r="1033" spans="1:21" ht="60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  <c r="U1033" s="12"/>
    </row>
    <row r="1034" spans="1:21" ht="1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  <c r="U1034" s="12"/>
    </row>
    <row r="1035" spans="1:21" ht="60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  <c r="U1035" s="12"/>
    </row>
    <row r="1036" spans="1:21" ht="4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  <c r="U1036" s="12"/>
    </row>
    <row r="1037" spans="1:21" ht="60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  <c r="U1037" s="12"/>
    </row>
    <row r="1038" spans="1:21" ht="4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  <c r="U1038" s="12"/>
    </row>
    <row r="1039" spans="1:21" ht="60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  <c r="U1039" s="12"/>
    </row>
    <row r="1040" spans="1:21" ht="4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  <c r="U1040" s="12"/>
    </row>
    <row r="1041" spans="1:21" ht="60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  <c r="U1041" s="12"/>
    </row>
    <row r="1042" spans="1:21" ht="60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  <c r="U1042" s="12"/>
    </row>
    <row r="1043" spans="1:21" ht="4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s="6" t="str">
        <f t="shared" si="98"/>
        <v>journalism</v>
      </c>
      <c r="R1043" s="6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  <c r="U1043" s="12"/>
    </row>
    <row r="1044" spans="1:21" ht="60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  <c r="U1044" s="12"/>
    </row>
    <row r="1045" spans="1:21" ht="4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  <c r="U1045" s="12"/>
    </row>
    <row r="1046" spans="1:21" ht="60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  <c r="U1046" s="12"/>
    </row>
    <row r="1047" spans="1:21" ht="4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  <c r="U1047" s="12"/>
    </row>
    <row r="1048" spans="1:21" ht="60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s="6" t="str">
        <f t="shared" si="98"/>
        <v>journalism</v>
      </c>
      <c r="R1048" s="6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  <c r="U1048" s="12"/>
    </row>
    <row r="1049" spans="1:21" ht="4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  <c r="U1049" s="12"/>
    </row>
    <row r="1050" spans="1:21" ht="60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  <c r="U1050" s="12"/>
    </row>
    <row r="1051" spans="1:21" ht="1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s="6" t="str">
        <f t="shared" si="98"/>
        <v>journalism</v>
      </c>
      <c r="R1051" s="6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  <c r="U1051" s="12"/>
    </row>
    <row r="1052" spans="1:21" ht="30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s="6" t="str">
        <f t="shared" si="98"/>
        <v>journalism</v>
      </c>
      <c r="R1052" s="6" t="str">
        <f t="shared" si="99"/>
        <v>audio</v>
      </c>
      <c r="S1052" s="8">
        <f t="shared" si="100"/>
        <v>42231.7971875</v>
      </c>
      <c r="T1052" s="8">
        <f t="shared" si="101"/>
        <v>42261.7971875</v>
      </c>
      <c r="U1052" s="12"/>
    </row>
    <row r="1053" spans="1:21" ht="60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s="6" t="str">
        <f t="shared" si="98"/>
        <v>journalism</v>
      </c>
      <c r="R1053" s="6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  <c r="U1053" s="12"/>
    </row>
    <row r="1054" spans="1:21" ht="7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s="6" t="str">
        <f t="shared" si="98"/>
        <v>journalism</v>
      </c>
      <c r="R1054" s="6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  <c r="U1054" s="12"/>
    </row>
    <row r="1055" spans="1:21" ht="60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  <c r="U1055" s="12"/>
    </row>
    <row r="1056" spans="1:21" ht="60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s="6" t="str">
        <f t="shared" si="98"/>
        <v>journalism</v>
      </c>
      <c r="R1056" s="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  <c r="U1056" s="12"/>
    </row>
    <row r="1057" spans="1:21" ht="60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s="6" t="str">
        <f t="shared" si="98"/>
        <v>journalism</v>
      </c>
      <c r="R1057" s="6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  <c r="U1057" s="12"/>
    </row>
    <row r="1058" spans="1:21" ht="60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s="6" t="str">
        <f t="shared" si="98"/>
        <v>journalism</v>
      </c>
      <c r="R1058" s="6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  <c r="U1058" s="12"/>
    </row>
    <row r="1059" spans="1:21" ht="4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s="6" t="str">
        <f t="shared" si="98"/>
        <v>journalism</v>
      </c>
      <c r="R1059" s="6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  <c r="U1059" s="12"/>
    </row>
    <row r="1060" spans="1:21" ht="60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s="6" t="str">
        <f t="shared" si="98"/>
        <v>journalism</v>
      </c>
      <c r="R1060" s="6" t="str">
        <f t="shared" si="99"/>
        <v>audio</v>
      </c>
      <c r="S1060" s="8">
        <f t="shared" si="100"/>
        <v>42047.900960648149</v>
      </c>
      <c r="T1060" s="8">
        <f t="shared" si="101"/>
        <v>42089</v>
      </c>
      <c r="U1060" s="12"/>
    </row>
    <row r="1061" spans="1:21" ht="1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s="6" t="str">
        <f t="shared" si="98"/>
        <v>journalism</v>
      </c>
      <c r="R1061" s="6" t="str">
        <f t="shared" si="99"/>
        <v>audio</v>
      </c>
      <c r="S1061" s="8">
        <f t="shared" si="100"/>
        <v>42046.79</v>
      </c>
      <c r="T1061" s="8">
        <f t="shared" si="101"/>
        <v>42076.748333333337</v>
      </c>
      <c r="U1061" s="12"/>
    </row>
    <row r="1062" spans="1:21" ht="60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  <c r="U1062" s="12"/>
    </row>
    <row r="1063" spans="1:21" ht="4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s="6" t="str">
        <f t="shared" si="98"/>
        <v>journalism</v>
      </c>
      <c r="R1063" s="6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  <c r="U1063" s="12"/>
    </row>
    <row r="1064" spans="1:21" ht="30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  <c r="U1064" s="12"/>
    </row>
    <row r="1065" spans="1:21" ht="60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s="6" t="str">
        <f t="shared" si="98"/>
        <v>journalism</v>
      </c>
      <c r="R1065" s="6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  <c r="U1065" s="12"/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  <c r="U1066" s="12"/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  <c r="U1067" s="12"/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  <c r="U1068" s="12"/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  <c r="U1069" s="12"/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  <c r="U1070" s="12"/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  <c r="U1071" s="12"/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  <c r="U1072" s="12"/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s="6" t="str">
        <f t="shared" si="98"/>
        <v>games</v>
      </c>
      <c r="R1073" s="6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  <c r="U1073" s="12"/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  <c r="U1074" s="12"/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  <c r="U1075" s="12"/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  <c r="U1076" s="12"/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  <c r="U1077" s="12"/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  <c r="U1078" s="12"/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  <c r="U1079" s="12"/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  <c r="U1080" s="12"/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  <c r="U1081" s="12"/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  <c r="U1082" s="12"/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  <c r="U1083" s="12"/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  <c r="U1084" s="12"/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  <c r="U1085" s="12"/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s="6" t="str">
        <f t="shared" si="98"/>
        <v>games</v>
      </c>
      <c r="R1086" s="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  <c r="U1086" s="12"/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  <c r="U1087" s="12"/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  <c r="U1088" s="12"/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s="6" t="str">
        <f t="shared" si="98"/>
        <v>games</v>
      </c>
      <c r="R1089" s="6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  <c r="U1089" s="12"/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IFERROR(E:E/D:D,0)</f>
        <v>0.14182977777777778</v>
      </c>
      <c r="P1090" s="7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  <c r="U1090" s="12"/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ref="P1091:P1154" si="103">IFERROR(E:E/L:L,0)</f>
        <v>23.959183673469386</v>
      </c>
      <c r="Q1091" s="6" t="str">
        <f t="shared" ref="Q1091:Q1154" si="104">LEFT(N1091,SEARCH("/",N1091,1)-1)</f>
        <v>games</v>
      </c>
      <c r="R1091" s="6" t="str">
        <f t="shared" ref="R1091:R1154" si="105">RIGHT(N1091,LEN(N1091)-SEARCH("/",N1091,1))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  <c r="U1091" s="12"/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  <c r="U1092" s="12"/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  <c r="U1093" s="12"/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  <c r="U1094" s="12"/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  <c r="U1095" s="12"/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  <c r="U1096" s="12"/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  <c r="U1097" s="12"/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  <c r="U1098" s="12"/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  <c r="U1099" s="12"/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  <c r="U1100" s="12"/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  <c r="U1101" s="12"/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  <c r="U1102" s="12"/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  <c r="U1103" s="12"/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  <c r="U1104" s="12"/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  <c r="U1105" s="12"/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  <c r="U1106" s="12"/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  <c r="U1107" s="12"/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  <c r="U1108" s="12"/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s="6" t="str">
        <f t="shared" si="104"/>
        <v>games</v>
      </c>
      <c r="R1109" s="6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  <c r="U1109" s="12"/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  <c r="U1110" s="12"/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  <c r="U1111" s="12"/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  <c r="U1112" s="12"/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  <c r="U1113" s="12"/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  <c r="U1114" s="12"/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  <c r="U1115" s="12"/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  <c r="U1116" s="12"/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  <c r="U1117" s="12"/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  <c r="U1118" s="12"/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  <c r="U1119" s="12"/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  <c r="U1120" s="12"/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  <c r="U1121" s="12"/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s="6" t="str">
        <f t="shared" si="104"/>
        <v>games</v>
      </c>
      <c r="R1122" s="6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  <c r="U1122" s="12"/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  <c r="U1123" s="12"/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s="6" t="str">
        <f t="shared" si="104"/>
        <v>games</v>
      </c>
      <c r="R1124" s="6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  <c r="U1124" s="12"/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  <c r="U1125" s="12"/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  <c r="U1126" s="12"/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s="6" t="str">
        <f t="shared" si="104"/>
        <v>games</v>
      </c>
      <c r="R1127" s="6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  <c r="U1127" s="12"/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  <c r="U1128" s="12"/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  <c r="U1129" s="12"/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  <c r="U1130" s="12"/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  <c r="U1131" s="12"/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  <c r="U1132" s="12"/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s="6" t="str">
        <f t="shared" si="104"/>
        <v>games</v>
      </c>
      <c r="R1133" s="6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  <c r="U1133" s="12"/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  <c r="U1134" s="12"/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  <c r="U1135" s="12"/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  <c r="U1136" s="12"/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  <c r="U1137" s="12"/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  <c r="U1138" s="12"/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  <c r="U1139" s="12"/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  <c r="U1140" s="12"/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  <c r="U1141" s="12"/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s="6" t="str">
        <f t="shared" si="104"/>
        <v>games</v>
      </c>
      <c r="R1142" s="6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  <c r="U1142" s="12"/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s="6" t="str">
        <f t="shared" si="104"/>
        <v>games</v>
      </c>
      <c r="R1143" s="6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  <c r="U1143" s="12"/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s="6" t="str">
        <f t="shared" si="104"/>
        <v>games</v>
      </c>
      <c r="R1144" s="6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  <c r="U1144" s="12"/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  <c r="U1145" s="12"/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s="6" t="str">
        <f t="shared" si="104"/>
        <v>food</v>
      </c>
      <c r="R1146" s="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  <c r="U1146" s="12"/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  <c r="U1147" s="12"/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  <c r="U1148" s="12"/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s="6" t="str">
        <f t="shared" si="104"/>
        <v>food</v>
      </c>
      <c r="R1149" s="6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  <c r="U1149" s="12"/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  <c r="U1150" s="12"/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  <c r="U1151" s="12"/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  <c r="U1152" s="12"/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s="6" t="str">
        <f t="shared" si="104"/>
        <v>food</v>
      </c>
      <c r="R1153" s="6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  <c r="U1153" s="12"/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IFERROR(E:E/D:D,0)</f>
        <v>5.6937500000000002E-2</v>
      </c>
      <c r="P1154" s="7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  <c r="U1154" s="12"/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ref="P1155:P1218" si="109">IFERROR(E:E/L:L,0)</f>
        <v>50</v>
      </c>
      <c r="Q1155" s="6" t="str">
        <f t="shared" ref="Q1155:Q1218" si="110">LEFT(N1155,SEARCH("/",N1155,1)-1)</f>
        <v>food</v>
      </c>
      <c r="R1155" s="6" t="str">
        <f t="shared" ref="R1155:R1218" si="111">RIGHT(N1155,LEN(N1155)-SEARCH("/",N1155,1))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  <c r="U1155" s="12"/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  <c r="U1156" s="12"/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  <c r="U1157" s="12"/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s="6" t="str">
        <f t="shared" si="110"/>
        <v>food</v>
      </c>
      <c r="R1158" s="6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  <c r="U1158" s="12"/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  <c r="U1159" s="12"/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  <c r="U1160" s="12"/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s="6" t="str">
        <f t="shared" si="110"/>
        <v>food</v>
      </c>
      <c r="R1161" s="6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  <c r="U1161" s="12"/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  <c r="U1162" s="12"/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s="6" t="str">
        <f t="shared" si="110"/>
        <v>food</v>
      </c>
      <c r="R1163" s="6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  <c r="U1163" s="12"/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  <c r="U1164" s="12"/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s="6" t="str">
        <f t="shared" si="110"/>
        <v>food</v>
      </c>
      <c r="R1165" s="6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  <c r="U1165" s="12"/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s="6" t="str">
        <f t="shared" si="110"/>
        <v>food</v>
      </c>
      <c r="R1166" s="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  <c r="U1166" s="12"/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  <c r="U1167" s="12"/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  <c r="U1168" s="12"/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  <c r="U1169" s="12"/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  <c r="U1170" s="12"/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  <c r="U1171" s="12"/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  <c r="U1172" s="12"/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  <c r="U1173" s="12"/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s="6" t="str">
        <f t="shared" si="110"/>
        <v>food</v>
      </c>
      <c r="R1174" s="6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  <c r="U1174" s="12"/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  <c r="U1175" s="12"/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  <c r="U1176" s="12"/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  <c r="U1177" s="12"/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  <c r="U1178" s="12"/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s="6" t="str">
        <f t="shared" si="110"/>
        <v>food</v>
      </c>
      <c r="R1179" s="6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  <c r="U1179" s="12"/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  <c r="U1180" s="12"/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  <c r="U1181" s="12"/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  <c r="U1182" s="12"/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  <c r="U1183" s="12"/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  <c r="U1184" s="12"/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  <c r="U1185" s="12"/>
    </row>
    <row r="1186" spans="1:21" ht="60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  <c r="U1186" s="12"/>
    </row>
    <row r="1187" spans="1:21" ht="60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  <c r="U1187" s="12"/>
    </row>
    <row r="1188" spans="1:21" ht="60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  <c r="U1188" s="12"/>
    </row>
    <row r="1189" spans="1:21" ht="60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  <c r="U1189" s="12"/>
    </row>
    <row r="1190" spans="1:21" ht="4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  <c r="U1190" s="12"/>
    </row>
    <row r="1191" spans="1:21" ht="60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  <c r="U1191" s="12"/>
    </row>
    <row r="1192" spans="1:21" ht="4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  <c r="U1192" s="12"/>
    </row>
    <row r="1193" spans="1:21" ht="60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  <c r="U1193" s="12"/>
    </row>
    <row r="1194" spans="1:21" ht="30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  <c r="U1194" s="12"/>
    </row>
    <row r="1195" spans="1:21" ht="60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  <c r="U1195" s="12"/>
    </row>
    <row r="1196" spans="1:21" ht="60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  <c r="U1196" s="12"/>
    </row>
    <row r="1197" spans="1:21" ht="60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  <c r="U1197" s="12"/>
    </row>
    <row r="1198" spans="1:21" ht="30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  <c r="U1198" s="12"/>
    </row>
    <row r="1199" spans="1:21" ht="60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  <c r="U1199" s="12"/>
    </row>
    <row r="1200" spans="1:21" ht="60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  <c r="U1200" s="12"/>
    </row>
    <row r="1201" spans="1:21" ht="60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  <c r="U1201" s="12"/>
    </row>
    <row r="1202" spans="1:21" ht="60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  <c r="U1202" s="12"/>
    </row>
    <row r="1203" spans="1:21" ht="60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  <c r="U1203" s="12"/>
    </row>
    <row r="1204" spans="1:21" ht="60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  <c r="U1204" s="12"/>
    </row>
    <row r="1205" spans="1:21" ht="4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  <c r="U1205" s="12"/>
    </row>
    <row r="1206" spans="1:21" ht="4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  <c r="U1206" s="12"/>
    </row>
    <row r="1207" spans="1:21" ht="60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  <c r="U1207" s="12"/>
    </row>
    <row r="1208" spans="1:21" ht="60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  <c r="U1208" s="12"/>
    </row>
    <row r="1209" spans="1:21" ht="30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  <c r="U1209" s="12"/>
    </row>
    <row r="1210" spans="1:21" ht="60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  <c r="U1210" s="12"/>
    </row>
    <row r="1211" spans="1:21" ht="60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  <c r="U1211" s="12"/>
    </row>
    <row r="1212" spans="1:21" ht="30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  <c r="U1212" s="12"/>
    </row>
    <row r="1213" spans="1:21" ht="60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  <c r="U1213" s="12"/>
    </row>
    <row r="1214" spans="1:21" ht="60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  <c r="U1214" s="12"/>
    </row>
    <row r="1215" spans="1:21" ht="60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  <c r="U1215" s="12"/>
    </row>
    <row r="1216" spans="1:21" ht="60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  <c r="U1216" s="12"/>
    </row>
    <row r="1217" spans="1:21" ht="60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  <c r="U1217" s="12"/>
    </row>
    <row r="1218" spans="1:21" ht="30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IFERROR(E:E/D:D,0)</f>
        <v>1.4570000000000001</v>
      </c>
      <c r="P1218" s="7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  <c r="U1218" s="12"/>
    </row>
    <row r="1219" spans="1:21" ht="4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ref="P1219:P1282" si="115">IFERROR(E:E/L:L,0)</f>
        <v>148.57377049180329</v>
      </c>
      <c r="Q1219" s="6" t="str">
        <f t="shared" ref="Q1219:Q1282" si="116">LEFT(N1219,SEARCH("/",N1219,1)-1)</f>
        <v>photography</v>
      </c>
      <c r="R1219" s="6" t="str">
        <f t="shared" ref="R1219:R1282" si="117">RIGHT(N1219,LEN(N1219)-SEARCH("/",N1219,1))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  <c r="U1219" s="12"/>
    </row>
    <row r="1220" spans="1:21" ht="60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  <c r="U1220" s="12"/>
    </row>
    <row r="1221" spans="1:21" ht="4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  <c r="U1221" s="12"/>
    </row>
    <row r="1222" spans="1:21" ht="4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  <c r="U1222" s="12"/>
    </row>
    <row r="1223" spans="1:21" ht="60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8">
        <f t="shared" si="118"/>
        <v>42680.47555555556</v>
      </c>
      <c r="T1223" s="8">
        <f t="shared" si="119"/>
        <v>42708</v>
      </c>
      <c r="U1223" s="12"/>
    </row>
    <row r="1224" spans="1:21" ht="30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  <c r="U1224" s="12"/>
    </row>
    <row r="1225" spans="1:21" ht="4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  <c r="U1225" s="12"/>
    </row>
    <row r="1226" spans="1:21" ht="30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  <c r="U1226" s="12"/>
    </row>
    <row r="1227" spans="1:21" ht="60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  <c r="U1227" s="12"/>
    </row>
    <row r="1228" spans="1:21" ht="4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  <c r="U1228" s="12"/>
    </row>
    <row r="1229" spans="1:21" ht="60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s="6" t="str">
        <f t="shared" si="116"/>
        <v>music</v>
      </c>
      <c r="R1229" s="6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  <c r="U1229" s="12"/>
    </row>
    <row r="1230" spans="1:21" ht="4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  <c r="U1230" s="12"/>
    </row>
    <row r="1231" spans="1:21" ht="60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  <c r="U1231" s="12"/>
    </row>
    <row r="1232" spans="1:21" ht="4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s="6" t="str">
        <f t="shared" si="116"/>
        <v>music</v>
      </c>
      <c r="R1232" s="6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  <c r="U1232" s="12"/>
    </row>
    <row r="1233" spans="1:21" ht="4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s="6" t="str">
        <f t="shared" si="116"/>
        <v>music</v>
      </c>
      <c r="R1233" s="6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  <c r="U1233" s="12"/>
    </row>
    <row r="1234" spans="1:21" ht="60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  <c r="U1234" s="12"/>
    </row>
    <row r="1235" spans="1:21" ht="60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  <c r="U1235" s="12"/>
    </row>
    <row r="1236" spans="1:21" ht="4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s="6" t="str">
        <f t="shared" si="116"/>
        <v>music</v>
      </c>
      <c r="R1236" s="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  <c r="U1236" s="12"/>
    </row>
    <row r="1237" spans="1:21" ht="60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  <c r="U1237" s="12"/>
    </row>
    <row r="1238" spans="1:21" ht="30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s="6" t="str">
        <f t="shared" si="116"/>
        <v>music</v>
      </c>
      <c r="R1238" s="6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  <c r="U1238" s="12"/>
    </row>
    <row r="1239" spans="1:21" ht="60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s="6" t="str">
        <f t="shared" si="116"/>
        <v>music</v>
      </c>
      <c r="R1239" s="6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  <c r="U1239" s="12"/>
    </row>
    <row r="1240" spans="1:21" ht="60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  <c r="U1240" s="12"/>
    </row>
    <row r="1241" spans="1:21" ht="30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s="6" t="str">
        <f t="shared" si="116"/>
        <v>music</v>
      </c>
      <c r="R1241" s="6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  <c r="U1241" s="12"/>
    </row>
    <row r="1242" spans="1:21" ht="4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  <c r="U1242" s="12"/>
    </row>
    <row r="1243" spans="1:21" ht="60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  <c r="U1243" s="12"/>
    </row>
    <row r="1244" spans="1:21" ht="60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  <c r="U1244" s="12"/>
    </row>
    <row r="1245" spans="1:21" ht="4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  <c r="U1245" s="12"/>
    </row>
    <row r="1246" spans="1:21" ht="4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8">
        <f t="shared" si="118"/>
        <v>41355.825497685182</v>
      </c>
      <c r="T1246" s="8">
        <f t="shared" si="119"/>
        <v>41386.875</v>
      </c>
      <c r="U1246" s="12"/>
    </row>
    <row r="1247" spans="1:21" ht="4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  <c r="U1247" s="12"/>
    </row>
    <row r="1248" spans="1:21" ht="60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  <c r="U1248" s="12"/>
    </row>
    <row r="1249" spans="1:21" ht="30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  <c r="U1249" s="12"/>
    </row>
    <row r="1250" spans="1:21" ht="4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  <c r="U1250" s="12"/>
    </row>
    <row r="1251" spans="1:21" ht="4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  <c r="U1251" s="12"/>
    </row>
    <row r="1252" spans="1:21" ht="60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  <c r="U1252" s="12"/>
    </row>
    <row r="1253" spans="1:21" ht="4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  <c r="U1253" s="12"/>
    </row>
    <row r="1254" spans="1:21" ht="4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  <c r="U1254" s="12"/>
    </row>
    <row r="1255" spans="1:21" ht="60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  <c r="U1255" s="12"/>
    </row>
    <row r="1256" spans="1:21" ht="60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  <c r="U1256" s="12"/>
    </row>
    <row r="1257" spans="1:21" ht="4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  <c r="U1257" s="12"/>
    </row>
    <row r="1258" spans="1:21" ht="60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  <c r="U1258" s="12"/>
    </row>
    <row r="1259" spans="1:21" ht="60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  <c r="U1259" s="12"/>
    </row>
    <row r="1260" spans="1:21" ht="4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  <c r="U1260" s="12"/>
    </row>
    <row r="1261" spans="1:21" ht="4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  <c r="U1261" s="12"/>
    </row>
    <row r="1262" spans="1:21" ht="4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  <c r="U1262" s="12"/>
    </row>
    <row r="1263" spans="1:21" ht="4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  <c r="U1263" s="12"/>
    </row>
    <row r="1264" spans="1:21" ht="60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  <c r="U1264" s="12"/>
    </row>
    <row r="1265" spans="1:21" ht="30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  <c r="U1265" s="12"/>
    </row>
    <row r="1266" spans="1:21" ht="60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  <c r="U1266" s="12"/>
    </row>
    <row r="1267" spans="1:21" ht="60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  <c r="U1267" s="12"/>
    </row>
    <row r="1268" spans="1:21" ht="4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  <c r="U1268" s="12"/>
    </row>
    <row r="1269" spans="1:21" ht="60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  <c r="U1269" s="12"/>
    </row>
    <row r="1270" spans="1:21" ht="4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  <c r="U1270" s="12"/>
    </row>
    <row r="1271" spans="1:21" ht="60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8">
        <f t="shared" si="118"/>
        <v>42445.823055555549</v>
      </c>
      <c r="T1271" s="8">
        <f t="shared" si="119"/>
        <v>42476</v>
      </c>
      <c r="U1271" s="12"/>
    </row>
    <row r="1272" spans="1:21" ht="4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  <c r="U1272" s="12"/>
    </row>
    <row r="1273" spans="1:21" ht="60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  <c r="U1273" s="12"/>
    </row>
    <row r="1274" spans="1:21" ht="60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  <c r="U1274" s="12"/>
    </row>
    <row r="1275" spans="1:21" ht="4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  <c r="U1275" s="12"/>
    </row>
    <row r="1276" spans="1:21" ht="4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  <c r="U1276" s="12"/>
    </row>
    <row r="1277" spans="1:21" ht="4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  <c r="U1277" s="12"/>
    </row>
    <row r="1278" spans="1:21" ht="30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  <c r="U1278" s="12"/>
    </row>
    <row r="1279" spans="1:21" ht="60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  <c r="U1279" s="12"/>
    </row>
    <row r="1280" spans="1:21" ht="60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  <c r="U1280" s="12"/>
    </row>
    <row r="1281" spans="1:21" ht="60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  <c r="U1281" s="12"/>
    </row>
    <row r="1282" spans="1:21" ht="4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IFERROR(E:E/D:D,0)</f>
        <v>1.1091186666666666</v>
      </c>
      <c r="P1282" s="7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  <c r="U1282" s="12"/>
    </row>
    <row r="1283" spans="1:21" ht="60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ref="P1283:P1346" si="121">IFERROR(E:E/L:L,0)</f>
        <v>104.72972972972973</v>
      </c>
      <c r="Q1283" s="6" t="str">
        <f t="shared" ref="Q1283:Q1346" si="122">LEFT(N1283,SEARCH("/",N1283,1)-1)</f>
        <v>music</v>
      </c>
      <c r="R1283" s="6" t="str">
        <f t="shared" ref="R1283:R1346" si="123">RIGHT(N1283,LEN(N1283)-SEARCH("/",N1283,1))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  <c r="U1283" s="12"/>
    </row>
    <row r="1284" spans="1:21" ht="60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  <c r="U1284" s="12"/>
    </row>
    <row r="1285" spans="1:21" ht="4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  <c r="U1285" s="12"/>
    </row>
    <row r="1286" spans="1:21" ht="60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  <c r="U1286" s="12"/>
    </row>
    <row r="1287" spans="1:21" ht="60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  <c r="U1287" s="12"/>
    </row>
    <row r="1288" spans="1:21" ht="4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  <c r="U1288" s="12"/>
    </row>
    <row r="1289" spans="1:21" ht="90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  <c r="U1289" s="12"/>
    </row>
    <row r="1290" spans="1:21" ht="60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  <c r="U1290" s="12"/>
    </row>
    <row r="1291" spans="1:21" ht="4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  <c r="U1291" s="12"/>
    </row>
    <row r="1292" spans="1:21" ht="30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  <c r="U1292" s="12"/>
    </row>
    <row r="1293" spans="1:21" ht="60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  <c r="U1293" s="12"/>
    </row>
    <row r="1294" spans="1:21" ht="60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  <c r="U1294" s="12"/>
    </row>
    <row r="1295" spans="1:21" ht="60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  <c r="U1295" s="12"/>
    </row>
    <row r="1296" spans="1:21" ht="60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  <c r="U1296" s="12"/>
    </row>
    <row r="1297" spans="1:21" ht="60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  <c r="U1297" s="12"/>
    </row>
    <row r="1298" spans="1:21" ht="60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  <c r="U1298" s="12"/>
    </row>
    <row r="1299" spans="1:21" ht="60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  <c r="U1299" s="12"/>
    </row>
    <row r="1300" spans="1:21" ht="60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  <c r="U1300" s="12"/>
    </row>
    <row r="1301" spans="1:21" ht="4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  <c r="U1301" s="12"/>
    </row>
    <row r="1302" spans="1:21" ht="60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  <c r="U1302" s="12"/>
    </row>
    <row r="1303" spans="1:21" ht="60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8">
        <f t="shared" si="124"/>
        <v>42195.749745370369</v>
      </c>
      <c r="T1303" s="8">
        <f t="shared" si="125"/>
        <v>42206.125</v>
      </c>
      <c r="U1303" s="12"/>
    </row>
    <row r="1304" spans="1:21" ht="4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  <c r="U1304" s="12"/>
    </row>
    <row r="1305" spans="1:21" ht="30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  <c r="U1305" s="12"/>
    </row>
    <row r="1306" spans="1:21" ht="4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  <c r="U1306" s="12"/>
    </row>
    <row r="1307" spans="1:21" ht="60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  <c r="U1307" s="12"/>
    </row>
    <row r="1308" spans="1:21" ht="60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  <c r="U1308" s="12"/>
    </row>
    <row r="1309" spans="1:21" ht="30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  <c r="U1309" s="12"/>
    </row>
    <row r="1310" spans="1:21" ht="30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  <c r="U1310" s="12"/>
    </row>
    <row r="1311" spans="1:21" ht="4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  <c r="U1311" s="12"/>
    </row>
    <row r="1312" spans="1:21" ht="4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  <c r="U1312" s="12"/>
    </row>
    <row r="1313" spans="1:21" ht="60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  <c r="U1313" s="12"/>
    </row>
    <row r="1314" spans="1:21" ht="4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  <c r="U1314" s="12"/>
    </row>
    <row r="1315" spans="1:21" ht="60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  <c r="U1315" s="12"/>
    </row>
    <row r="1316" spans="1:21" ht="60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  <c r="U1316" s="12"/>
    </row>
    <row r="1317" spans="1:21" ht="30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  <c r="U1317" s="12"/>
    </row>
    <row r="1318" spans="1:21" ht="4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  <c r="U1318" s="12"/>
    </row>
    <row r="1319" spans="1:21" ht="60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  <c r="U1319" s="12"/>
    </row>
    <row r="1320" spans="1:21" ht="4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  <c r="U1320" s="12"/>
    </row>
    <row r="1321" spans="1:21" ht="60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  <c r="U1321" s="12"/>
    </row>
    <row r="1322" spans="1:21" ht="60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  <c r="U1322" s="12"/>
    </row>
    <row r="1323" spans="1:21" ht="60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  <c r="U1323" s="12"/>
    </row>
    <row r="1324" spans="1:21" ht="60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  <c r="U1324" s="12"/>
    </row>
    <row r="1325" spans="1:21" ht="60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  <c r="U1325" s="12"/>
    </row>
    <row r="1326" spans="1:21" ht="60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  <c r="U1326" s="12"/>
    </row>
    <row r="1327" spans="1:21" ht="60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  <c r="U1327" s="12"/>
    </row>
    <row r="1328" spans="1:21" ht="60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  <c r="U1328" s="12"/>
    </row>
    <row r="1329" spans="1:21" ht="4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  <c r="U1329" s="12"/>
    </row>
    <row r="1330" spans="1:21" ht="60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  <c r="U1330" s="12"/>
    </row>
    <row r="1331" spans="1:21" ht="4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  <c r="U1331" s="12"/>
    </row>
    <row r="1332" spans="1:21" ht="4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  <c r="U1332" s="12"/>
    </row>
    <row r="1333" spans="1:21" ht="4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  <c r="U1333" s="12"/>
    </row>
    <row r="1334" spans="1:21" ht="60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s="6" t="str">
        <f t="shared" si="122"/>
        <v>technology</v>
      </c>
      <c r="R1334" s="6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  <c r="U1334" s="12"/>
    </row>
    <row r="1335" spans="1:21" ht="60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s="6" t="str">
        <f t="shared" si="122"/>
        <v>technology</v>
      </c>
      <c r="R1335" s="6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  <c r="U1335" s="12"/>
    </row>
    <row r="1336" spans="1:21" ht="4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  <c r="U1336" s="12"/>
    </row>
    <row r="1337" spans="1:21" ht="60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  <c r="U1337" s="12"/>
    </row>
    <row r="1338" spans="1:21" ht="60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  <c r="U1338" s="12"/>
    </row>
    <row r="1339" spans="1:21" ht="4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  <c r="U1339" s="12"/>
    </row>
    <row r="1340" spans="1:21" ht="60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  <c r="U1340" s="12"/>
    </row>
    <row r="1341" spans="1:21" ht="30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  <c r="U1341" s="12"/>
    </row>
    <row r="1342" spans="1:21" ht="4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s="6" t="str">
        <f t="shared" si="122"/>
        <v>technology</v>
      </c>
      <c r="R1342" s="6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  <c r="U1342" s="12"/>
    </row>
    <row r="1343" spans="1:21" ht="60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  <c r="U1343" s="12"/>
    </row>
    <row r="1344" spans="1:21" ht="60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  <c r="U1344" s="12"/>
    </row>
    <row r="1345" spans="1:21" ht="60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  <c r="U1345" s="12"/>
    </row>
    <row r="1346" spans="1:21" ht="60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IFERROR(E:E/D:D,0)</f>
        <v>3.7773333333333334</v>
      </c>
      <c r="P1346" s="7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  <c r="U1346" s="12"/>
    </row>
    <row r="1347" spans="1:21" ht="4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ref="P1347:P1410" si="127">IFERROR(E:E/L:L,0)</f>
        <v>53.571428571428569</v>
      </c>
      <c r="Q1347" s="6" t="str">
        <f t="shared" ref="Q1347:Q1410" si="128">LEFT(N1347,SEARCH("/",N1347,1)-1)</f>
        <v>publishing</v>
      </c>
      <c r="R1347" s="6" t="str">
        <f t="shared" ref="R1347:R1410" si="129">RIGHT(N1347,LEN(N1347)-SEARCH("/",N1347,1))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  <c r="U1347" s="12"/>
    </row>
    <row r="1348" spans="1:21" ht="4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  <c r="U1348" s="12"/>
    </row>
    <row r="1349" spans="1:21" ht="60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  <c r="U1349" s="12"/>
    </row>
    <row r="1350" spans="1:21" ht="60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  <c r="U1350" s="12"/>
    </row>
    <row r="1351" spans="1:21" ht="60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  <c r="U1351" s="12"/>
    </row>
    <row r="1352" spans="1:21" ht="60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  <c r="U1352" s="12"/>
    </row>
    <row r="1353" spans="1:21" ht="4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  <c r="U1353" s="12"/>
    </row>
    <row r="1354" spans="1:21" ht="60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  <c r="U1354" s="12"/>
    </row>
    <row r="1355" spans="1:21" ht="4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8">
        <f t="shared" si="130"/>
        <v>41309.11791666667</v>
      </c>
      <c r="T1355" s="8">
        <f t="shared" si="131"/>
        <v>41344</v>
      </c>
      <c r="U1355" s="12"/>
    </row>
    <row r="1356" spans="1:21" ht="60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  <c r="U1356" s="12"/>
    </row>
    <row r="1357" spans="1:21" ht="60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  <c r="U1357" s="12"/>
    </row>
    <row r="1358" spans="1:21" ht="60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  <c r="U1358" s="12"/>
    </row>
    <row r="1359" spans="1:21" ht="4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  <c r="U1359" s="12"/>
    </row>
    <row r="1360" spans="1:21" ht="4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  <c r="U1360" s="12"/>
    </row>
    <row r="1361" spans="1:21" ht="60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  <c r="U1361" s="12"/>
    </row>
    <row r="1362" spans="1:21" ht="30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  <c r="U1362" s="12"/>
    </row>
    <row r="1363" spans="1:21" ht="4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  <c r="U1363" s="12"/>
    </row>
    <row r="1364" spans="1:21" ht="4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  <c r="U1364" s="12"/>
    </row>
    <row r="1365" spans="1:21" ht="60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  <c r="U1365" s="12"/>
    </row>
    <row r="1366" spans="1:21" ht="60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  <c r="U1366" s="12"/>
    </row>
    <row r="1367" spans="1:21" ht="60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  <c r="U1367" s="12"/>
    </row>
    <row r="1368" spans="1:21" ht="1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  <c r="U1368" s="12"/>
    </row>
    <row r="1369" spans="1:21" ht="4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  <c r="U1369" s="12"/>
    </row>
    <row r="1370" spans="1:21" ht="4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  <c r="U1370" s="12"/>
    </row>
    <row r="1371" spans="1:21" ht="60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  <c r="U1371" s="12"/>
    </row>
    <row r="1372" spans="1:21" ht="30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  <c r="U1372" s="12"/>
    </row>
    <row r="1373" spans="1:21" ht="60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  <c r="U1373" s="12"/>
    </row>
    <row r="1374" spans="1:21" ht="30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  <c r="U1374" s="12"/>
    </row>
    <row r="1375" spans="1:21" ht="4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  <c r="U1375" s="12"/>
    </row>
    <row r="1376" spans="1:21" ht="60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  <c r="U1376" s="12"/>
    </row>
    <row r="1377" spans="1:21" ht="60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  <c r="U1377" s="12"/>
    </row>
    <row r="1378" spans="1:21" ht="30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  <c r="U1378" s="12"/>
    </row>
    <row r="1379" spans="1:21" ht="60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  <c r="U1379" s="12"/>
    </row>
    <row r="1380" spans="1:21" ht="1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  <c r="U1380" s="12"/>
    </row>
    <row r="1381" spans="1:21" ht="30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  <c r="U1381" s="12"/>
    </row>
    <row r="1382" spans="1:21" ht="4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  <c r="U1382" s="12"/>
    </row>
    <row r="1383" spans="1:21" ht="60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  <c r="U1383" s="12"/>
    </row>
    <row r="1384" spans="1:21" ht="4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  <c r="U1384" s="12"/>
    </row>
    <row r="1385" spans="1:21" ht="60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  <c r="U1385" s="12"/>
    </row>
    <row r="1386" spans="1:21" ht="4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  <c r="U1386" s="12"/>
    </row>
    <row r="1387" spans="1:21" ht="4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  <c r="U1387" s="12"/>
    </row>
    <row r="1388" spans="1:21" ht="30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  <c r="U1388" s="12"/>
    </row>
    <row r="1389" spans="1:21" ht="60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8">
        <f t="shared" si="130"/>
        <v>42126.92123842593</v>
      </c>
      <c r="T1389" s="8">
        <f t="shared" si="131"/>
        <v>42158.1875</v>
      </c>
      <c r="U1389" s="12"/>
    </row>
    <row r="1390" spans="1:21" ht="60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  <c r="U1390" s="12"/>
    </row>
    <row r="1391" spans="1:21" ht="30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  <c r="U1391" s="12"/>
    </row>
    <row r="1392" spans="1:21" ht="4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  <c r="U1392" s="12"/>
    </row>
    <row r="1393" spans="1:21" ht="4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  <c r="U1393" s="12"/>
    </row>
    <row r="1394" spans="1:21" ht="4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  <c r="U1394" s="12"/>
    </row>
    <row r="1395" spans="1:21" ht="30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  <c r="U1395" s="12"/>
    </row>
    <row r="1396" spans="1:21" ht="4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8">
        <f t="shared" si="130"/>
        <v>42752.144976851851</v>
      </c>
      <c r="T1396" s="8">
        <f t="shared" si="131"/>
        <v>42795.125</v>
      </c>
      <c r="U1396" s="12"/>
    </row>
    <row r="1397" spans="1:21" ht="30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  <c r="U1397" s="12"/>
    </row>
    <row r="1398" spans="1:21" ht="60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  <c r="U1398" s="12"/>
    </row>
    <row r="1399" spans="1:21" ht="4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  <c r="U1399" s="12"/>
    </row>
    <row r="1400" spans="1:21" ht="4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  <c r="U1400" s="12"/>
    </row>
    <row r="1401" spans="1:21" ht="4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  <c r="U1401" s="12"/>
    </row>
    <row r="1402" spans="1:21" ht="4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  <c r="U1402" s="12"/>
    </row>
    <row r="1403" spans="1:21" ht="60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  <c r="U1403" s="12"/>
    </row>
    <row r="1404" spans="1:21" ht="60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  <c r="U1404" s="12"/>
    </row>
    <row r="1405" spans="1:21" ht="60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  <c r="U1405" s="12"/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  <c r="U1406" s="12"/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  <c r="U1407" s="12"/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  <c r="U1408" s="12"/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  <c r="U1409" s="12"/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IFERROR(E:E/D:D,0)</f>
        <v>7.1999999999999995E-2</v>
      </c>
      <c r="P1410" s="7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  <c r="U1410" s="12"/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ref="P1411:P1474" si="133">IFERROR(E:E/L:L,0)</f>
        <v>0</v>
      </c>
      <c r="Q1411" s="6" t="str">
        <f t="shared" ref="Q1411:Q1474" si="134">LEFT(N1411,SEARCH("/",N1411,1)-1)</f>
        <v>publishing</v>
      </c>
      <c r="R1411" s="6" t="str">
        <f t="shared" ref="R1411:R1474" si="135">RIGHT(N1411,LEN(N1411)-SEARCH("/",N1411,1))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  <c r="U1411" s="12"/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  <c r="U1412" s="12"/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  <c r="U1413" s="12"/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  <c r="U1414" s="12"/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  <c r="U1415" s="12"/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  <c r="U1416" s="12"/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  <c r="U1417" s="12"/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s="6" t="str">
        <f t="shared" si="134"/>
        <v>publishing</v>
      </c>
      <c r="R1418" s="6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  <c r="U1418" s="12"/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  <c r="U1419" s="12"/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  <c r="U1420" s="12"/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  <c r="U1421" s="12"/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  <c r="U1422" s="12"/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  <c r="U1423" s="12"/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  <c r="U1424" s="12"/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  <c r="U1425" s="12"/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  <c r="U1426" s="12"/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s="6" t="str">
        <f t="shared" si="134"/>
        <v>publishing</v>
      </c>
      <c r="R1427" s="6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  <c r="U1427" s="12"/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s="6" t="str">
        <f t="shared" si="134"/>
        <v>publishing</v>
      </c>
      <c r="R1428" s="6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  <c r="U1428" s="12"/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  <c r="U1429" s="12"/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  <c r="U1430" s="12"/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s="6" t="str">
        <f t="shared" si="134"/>
        <v>publishing</v>
      </c>
      <c r="R1431" s="6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  <c r="U1431" s="12"/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  <c r="U1432" s="12"/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  <c r="U1433" s="12"/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s="6" t="str">
        <f t="shared" si="134"/>
        <v>publishing</v>
      </c>
      <c r="R1434" s="6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  <c r="U1434" s="12"/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  <c r="U1435" s="12"/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  <c r="U1436" s="12"/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  <c r="U1437" s="12"/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  <c r="U1438" s="12"/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  <c r="U1439" s="12"/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  <c r="U1440" s="12"/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  <c r="U1441" s="12"/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  <c r="U1442" s="12"/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  <c r="U1443" s="12"/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s="6" t="str">
        <f t="shared" si="134"/>
        <v>publishing</v>
      </c>
      <c r="R1444" s="6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  <c r="U1444" s="12"/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s="6" t="str">
        <f t="shared" si="134"/>
        <v>publishing</v>
      </c>
      <c r="R1445" s="6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  <c r="U1445" s="12"/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s="6" t="str">
        <f t="shared" si="134"/>
        <v>publishing</v>
      </c>
      <c r="R1446" s="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  <c r="U1446" s="12"/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s="6" t="str">
        <f t="shared" si="134"/>
        <v>publishing</v>
      </c>
      <c r="R1447" s="6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  <c r="U1447" s="12"/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s="6" t="str">
        <f t="shared" si="134"/>
        <v>publishing</v>
      </c>
      <c r="R1448" s="6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  <c r="U1448" s="12"/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  <c r="U1449" s="12"/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s="6" t="str">
        <f t="shared" si="134"/>
        <v>publishing</v>
      </c>
      <c r="R1450" s="6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  <c r="U1450" s="12"/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s="6" t="str">
        <f t="shared" si="134"/>
        <v>publishing</v>
      </c>
      <c r="R1451" s="6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  <c r="U1451" s="12"/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  <c r="U1452" s="12"/>
    </row>
    <row r="1453" spans="1:21" ht="4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  <c r="U1453" s="12"/>
    </row>
    <row r="1454" spans="1:21" ht="4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s="6" t="str">
        <f t="shared" si="134"/>
        <v>publishing</v>
      </c>
      <c r="R1454" s="6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  <c r="U1454" s="12"/>
    </row>
    <row r="1455" spans="1:21" ht="60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s="6" t="str">
        <f t="shared" si="134"/>
        <v>publishing</v>
      </c>
      <c r="R1455" s="6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  <c r="U1455" s="12"/>
    </row>
    <row r="1456" spans="1:21" ht="60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  <c r="U1456" s="12"/>
    </row>
    <row r="1457" spans="1:21" ht="60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  <c r="U1457" s="12"/>
    </row>
    <row r="1458" spans="1:21" ht="30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  <c r="U1458" s="12"/>
    </row>
    <row r="1459" spans="1:21" ht="30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s="6" t="str">
        <f t="shared" si="134"/>
        <v>publishing</v>
      </c>
      <c r="R1459" s="6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  <c r="U1459" s="12"/>
    </row>
    <row r="1460" spans="1:21" ht="60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s="6" t="str">
        <f t="shared" si="134"/>
        <v>publishing</v>
      </c>
      <c r="R1460" s="6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  <c r="U1460" s="12"/>
    </row>
    <row r="1461" spans="1:21" ht="4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s="6" t="str">
        <f t="shared" si="134"/>
        <v>publishing</v>
      </c>
      <c r="R1461" s="6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  <c r="U1461" s="12"/>
    </row>
    <row r="1462" spans="1:21" ht="4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s="6" t="str">
        <f t="shared" si="134"/>
        <v>publishing</v>
      </c>
      <c r="R1462" s="6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  <c r="U1462" s="12"/>
    </row>
    <row r="1463" spans="1:21" ht="30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  <c r="U1463" s="12"/>
    </row>
    <row r="1464" spans="1:21" ht="30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  <c r="U1464" s="12"/>
    </row>
    <row r="1465" spans="1:21" ht="60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  <c r="U1465" s="12"/>
    </row>
    <row r="1466" spans="1:21" ht="1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  <c r="U1466" s="12"/>
    </row>
    <row r="1467" spans="1:21" ht="60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  <c r="U1467" s="12"/>
    </row>
    <row r="1468" spans="1:21" ht="60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  <c r="U1468" s="12"/>
    </row>
    <row r="1469" spans="1:21" ht="30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  <c r="U1469" s="12"/>
    </row>
    <row r="1470" spans="1:21" ht="60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  <c r="U1470" s="12"/>
    </row>
    <row r="1471" spans="1:21" ht="4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  <c r="U1471" s="12"/>
    </row>
    <row r="1472" spans="1:21" ht="60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  <c r="U1472" s="12"/>
    </row>
    <row r="1473" spans="1:21" ht="60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  <c r="U1473" s="12"/>
    </row>
    <row r="1474" spans="1:21" ht="60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IFERROR(E:E/D:D,0)</f>
        <v>1.3870400000000001</v>
      </c>
      <c r="P1474" s="7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  <c r="U1474" s="12"/>
    </row>
    <row r="1475" spans="1:21" ht="1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ref="P1475:P1538" si="139">IFERROR(E:E/L:L,0)</f>
        <v>38.462553191489363</v>
      </c>
      <c r="Q1475" s="6" t="str">
        <f t="shared" ref="Q1475:Q1538" si="140">LEFT(N1475,SEARCH("/",N1475,1)-1)</f>
        <v>publishing</v>
      </c>
      <c r="R1475" s="6" t="str">
        <f t="shared" ref="R1475:R1538" si="141">RIGHT(N1475,LEN(N1475)-SEARCH("/",N1475,1))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  <c r="U1475" s="12"/>
    </row>
    <row r="1476" spans="1:21" ht="60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  <c r="U1476" s="12"/>
    </row>
    <row r="1477" spans="1:21" ht="4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  <c r="U1477" s="12"/>
    </row>
    <row r="1478" spans="1:21" ht="4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  <c r="U1478" s="12"/>
    </row>
    <row r="1479" spans="1:21" ht="60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  <c r="U1479" s="12"/>
    </row>
    <row r="1480" spans="1:21" ht="60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  <c r="U1480" s="12"/>
    </row>
    <row r="1481" spans="1:21" ht="60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  <c r="U1481" s="12"/>
    </row>
    <row r="1482" spans="1:21" ht="60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  <c r="U1482" s="12"/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  <c r="U1483" s="12"/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  <c r="U1484" s="12"/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  <c r="U1485" s="12"/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s="6" t="str">
        <f t="shared" si="140"/>
        <v>publishing</v>
      </c>
      <c r="R1486" s="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  <c r="U1486" s="12"/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  <c r="U1487" s="12"/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  <c r="U1488" s="12"/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s="6" t="str">
        <f t="shared" si="140"/>
        <v>publishing</v>
      </c>
      <c r="R1489" s="6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  <c r="U1489" s="12"/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  <c r="U1490" s="12"/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s="6" t="str">
        <f t="shared" si="140"/>
        <v>publishing</v>
      </c>
      <c r="R1491" s="6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  <c r="U1491" s="12"/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  <c r="U1492" s="12"/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  <c r="U1493" s="12"/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  <c r="U1494" s="12"/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s="6" t="str">
        <f t="shared" si="140"/>
        <v>publishing</v>
      </c>
      <c r="R1495" s="6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  <c r="U1495" s="12"/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  <c r="U1496" s="12"/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s="6" t="str">
        <f t="shared" si="140"/>
        <v>publishing</v>
      </c>
      <c r="R1497" s="6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  <c r="U1497" s="12"/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s="6" t="str">
        <f t="shared" si="140"/>
        <v>publishing</v>
      </c>
      <c r="R1498" s="6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  <c r="U1498" s="12"/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  <c r="U1499" s="12"/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  <c r="U1500" s="12"/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  <c r="U1501" s="12"/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  <c r="U1502" s="12"/>
    </row>
    <row r="1503" spans="1:21" ht="4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  <c r="U1503" s="12"/>
    </row>
    <row r="1504" spans="1:21" ht="60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  <c r="U1504" s="12"/>
    </row>
    <row r="1505" spans="1:21" ht="60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  <c r="U1505" s="12"/>
    </row>
    <row r="1506" spans="1:21" ht="4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  <c r="U1506" s="12"/>
    </row>
    <row r="1507" spans="1:21" ht="60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  <c r="U1507" s="12"/>
    </row>
    <row r="1508" spans="1:21" ht="4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  <c r="U1508" s="12"/>
    </row>
    <row r="1509" spans="1:21" ht="60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  <c r="U1509" s="12"/>
    </row>
    <row r="1510" spans="1:21" ht="4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  <c r="U1510" s="12"/>
    </row>
    <row r="1511" spans="1:21" ht="60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  <c r="U1511" s="12"/>
    </row>
    <row r="1512" spans="1:21" ht="60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  <c r="U1512" s="12"/>
    </row>
    <row r="1513" spans="1:21" ht="60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  <c r="U1513" s="12"/>
    </row>
    <row r="1514" spans="1:21" ht="60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  <c r="U1514" s="12"/>
    </row>
    <row r="1515" spans="1:21" ht="4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  <c r="U1515" s="12"/>
    </row>
    <row r="1516" spans="1:21" ht="4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  <c r="U1516" s="12"/>
    </row>
    <row r="1517" spans="1:21" ht="60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  <c r="U1517" s="12"/>
    </row>
    <row r="1518" spans="1:21" ht="4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  <c r="U1518" s="12"/>
    </row>
    <row r="1519" spans="1:21" ht="60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  <c r="U1519" s="12"/>
    </row>
    <row r="1520" spans="1:21" ht="30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  <c r="U1520" s="12"/>
    </row>
    <row r="1521" spans="1:21" ht="60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  <c r="U1521" s="12"/>
    </row>
    <row r="1522" spans="1:21" ht="4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  <c r="U1522" s="12"/>
    </row>
    <row r="1523" spans="1:21" ht="4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  <c r="U1523" s="12"/>
    </row>
    <row r="1524" spans="1:21" ht="60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  <c r="U1524" s="12"/>
    </row>
    <row r="1525" spans="1:21" ht="60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  <c r="U1525" s="12"/>
    </row>
    <row r="1526" spans="1:21" ht="4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  <c r="U1526" s="12"/>
    </row>
    <row r="1527" spans="1:21" ht="60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  <c r="U1527" s="12"/>
    </row>
    <row r="1528" spans="1:21" ht="60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  <c r="U1528" s="12"/>
    </row>
    <row r="1529" spans="1:21" ht="4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  <c r="U1529" s="12"/>
    </row>
    <row r="1530" spans="1:21" ht="30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  <c r="U1530" s="12"/>
    </row>
    <row r="1531" spans="1:21" ht="4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  <c r="U1531" s="12"/>
    </row>
    <row r="1532" spans="1:21" ht="60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  <c r="U1532" s="12"/>
    </row>
    <row r="1533" spans="1:21" ht="60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  <c r="U1533" s="12"/>
    </row>
    <row r="1534" spans="1:21" ht="60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  <c r="U1534" s="12"/>
    </row>
    <row r="1535" spans="1:21" ht="4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  <c r="U1535" s="12"/>
    </row>
    <row r="1536" spans="1:21" ht="60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  <c r="U1536" s="12"/>
    </row>
    <row r="1537" spans="1:21" ht="60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  <c r="U1537" s="12"/>
    </row>
    <row r="1538" spans="1:21" ht="60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IFERROR(E:E/D:D,0)</f>
        <v>2.5030841666666666</v>
      </c>
      <c r="P1538" s="7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  <c r="U1538" s="12"/>
    </row>
    <row r="1539" spans="1:21" ht="4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ref="P1539:P1602" si="145">IFERROR(E:E/L:L,0)</f>
        <v>96.375</v>
      </c>
      <c r="Q1539" s="6" t="str">
        <f t="shared" ref="Q1539:Q1602" si="146">LEFT(N1539,SEARCH("/",N1539,1)-1)</f>
        <v>photography</v>
      </c>
      <c r="R1539" s="6" t="str">
        <f t="shared" ref="R1539:R1602" si="147">RIGHT(N1539,LEN(N1539)-SEARCH("/",N1539,1))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  <c r="U1539" s="12"/>
    </row>
    <row r="1540" spans="1:21" ht="4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  <c r="U1540" s="12"/>
    </row>
    <row r="1541" spans="1:21" ht="60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  <c r="U1541" s="12"/>
    </row>
    <row r="1542" spans="1:21" ht="60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  <c r="U1542" s="12"/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  <c r="U1543" s="12"/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  <c r="U1544" s="12"/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  <c r="U1545" s="12"/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s="6" t="str">
        <f t="shared" si="146"/>
        <v>photography</v>
      </c>
      <c r="R1546" s="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  <c r="U1546" s="12"/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  <c r="U1547" s="12"/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  <c r="U1548" s="12"/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s="6" t="str">
        <f t="shared" si="146"/>
        <v>photography</v>
      </c>
      <c r="R1549" s="6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  <c r="U1549" s="12"/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  <c r="U1550" s="12"/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  <c r="U1551" s="12"/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  <c r="U1552" s="12"/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s="6" t="str">
        <f t="shared" si="146"/>
        <v>photography</v>
      </c>
      <c r="R1553" s="6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  <c r="U1553" s="12"/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  <c r="U1554" s="12"/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s="6" t="str">
        <f t="shared" si="146"/>
        <v>photography</v>
      </c>
      <c r="R1555" s="6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  <c r="U1555" s="12"/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s="6" t="str">
        <f t="shared" si="146"/>
        <v>photography</v>
      </c>
      <c r="R1556" s="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  <c r="U1556" s="12"/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s="6" t="str">
        <f t="shared" si="146"/>
        <v>photography</v>
      </c>
      <c r="R1557" s="6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  <c r="U1557" s="12"/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  <c r="U1558" s="12"/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  <c r="U1559" s="12"/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  <c r="U1560" s="12"/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  <c r="U1561" s="12"/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  <c r="U1562" s="12"/>
    </row>
    <row r="1563" spans="1:21" ht="60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  <c r="U1563" s="12"/>
    </row>
    <row r="1564" spans="1:21" ht="60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s="6" t="str">
        <f t="shared" si="146"/>
        <v>publishing</v>
      </c>
      <c r="R1564" s="6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  <c r="U1564" s="12"/>
    </row>
    <row r="1565" spans="1:21" ht="4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  <c r="U1565" s="12"/>
    </row>
    <row r="1566" spans="1:21" ht="60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  <c r="U1566" s="12"/>
    </row>
    <row r="1567" spans="1:21" ht="60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  <c r="U1567" s="12"/>
    </row>
    <row r="1568" spans="1:21" ht="4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  <c r="U1568" s="12"/>
    </row>
    <row r="1569" spans="1:21" ht="60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8">
        <f t="shared" si="148"/>
        <v>41671.936863425923</v>
      </c>
      <c r="T1569" s="8">
        <f t="shared" si="149"/>
        <v>41687</v>
      </c>
      <c r="U1569" s="12"/>
    </row>
    <row r="1570" spans="1:21" ht="4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  <c r="U1570" s="12"/>
    </row>
    <row r="1571" spans="1:21" ht="1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s="6" t="str">
        <f t="shared" si="146"/>
        <v>publishing</v>
      </c>
      <c r="R1571" s="6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  <c r="U1571" s="12"/>
    </row>
    <row r="1572" spans="1:21" ht="30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  <c r="U1572" s="12"/>
    </row>
    <row r="1573" spans="1:21" ht="60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  <c r="U1573" s="12"/>
    </row>
    <row r="1574" spans="1:21" ht="60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  <c r="U1574" s="12"/>
    </row>
    <row r="1575" spans="1:21" ht="60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  <c r="U1575" s="12"/>
    </row>
    <row r="1576" spans="1:21" ht="60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  <c r="U1576" s="12"/>
    </row>
    <row r="1577" spans="1:21" ht="60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  <c r="U1577" s="12"/>
    </row>
    <row r="1578" spans="1:21" ht="4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  <c r="U1578" s="12"/>
    </row>
    <row r="1579" spans="1:21" ht="60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  <c r="U1579" s="12"/>
    </row>
    <row r="1580" spans="1:21" ht="60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  <c r="U1580" s="12"/>
    </row>
    <row r="1581" spans="1:21" ht="4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  <c r="U1581" s="12"/>
    </row>
    <row r="1582" spans="1:21" ht="4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s="6" t="str">
        <f t="shared" si="146"/>
        <v>publishing</v>
      </c>
      <c r="R1582" s="6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  <c r="U1582" s="12"/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  <c r="U1583" s="12"/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  <c r="U1584" s="12"/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  <c r="U1585" s="12"/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s="6" t="str">
        <f t="shared" si="146"/>
        <v>photography</v>
      </c>
      <c r="R1586" s="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  <c r="U1586" s="12"/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  <c r="U1587" s="12"/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s="6" t="str">
        <f t="shared" si="146"/>
        <v>photography</v>
      </c>
      <c r="R1588" s="6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  <c r="U1588" s="12"/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  <c r="U1589" s="12"/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s="6" t="str">
        <f t="shared" si="146"/>
        <v>photography</v>
      </c>
      <c r="R1590" s="6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  <c r="U1590" s="12"/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s="6" t="str">
        <f t="shared" si="146"/>
        <v>photography</v>
      </c>
      <c r="R1591" s="6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  <c r="U1591" s="12"/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  <c r="U1592" s="12"/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  <c r="U1593" s="12"/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s="6" t="str">
        <f t="shared" si="146"/>
        <v>photography</v>
      </c>
      <c r="R1594" s="6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  <c r="U1594" s="12"/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  <c r="U1595" s="12"/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  <c r="U1596" s="12"/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  <c r="U1597" s="12"/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  <c r="U1598" s="12"/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s="6" t="str">
        <f t="shared" si="146"/>
        <v>photography</v>
      </c>
      <c r="R1599" s="6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  <c r="U1599" s="12"/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  <c r="U1600" s="12"/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s="6" t="str">
        <f t="shared" si="146"/>
        <v>photography</v>
      </c>
      <c r="R1601" s="6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  <c r="U1601" s="12"/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IFERROR(E:E/D:D,0)</f>
        <v>7.3400000000000007E-2</v>
      </c>
      <c r="P1602" s="7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  <c r="U1602" s="12"/>
    </row>
    <row r="1603" spans="1:21" ht="4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ref="P1603:P1666" si="151">IFERROR(E:E/L:L,0)</f>
        <v>48.325535714285714</v>
      </c>
      <c r="Q1603" s="6" t="str">
        <f t="shared" ref="Q1603:Q1666" si="152">LEFT(N1603,SEARCH("/",N1603,1)-1)</f>
        <v>music</v>
      </c>
      <c r="R1603" s="6" t="str">
        <f t="shared" ref="R1603:R1666" si="153">RIGHT(N1603,LEN(N1603)-SEARCH("/",N1603,1))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  <c r="U1603" s="12"/>
    </row>
    <row r="1604" spans="1:21" ht="4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  <c r="U1604" s="12"/>
    </row>
    <row r="1605" spans="1:21" ht="4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  <c r="U1605" s="12"/>
    </row>
    <row r="1606" spans="1:21" ht="60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  <c r="U1606" s="12"/>
    </row>
    <row r="1607" spans="1:21" ht="60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  <c r="U1607" s="12"/>
    </row>
    <row r="1608" spans="1:21" ht="60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  <c r="U1608" s="12"/>
    </row>
    <row r="1609" spans="1:21" ht="4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  <c r="U1609" s="12"/>
    </row>
    <row r="1610" spans="1:21" ht="4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  <c r="U1610" s="12"/>
    </row>
    <row r="1611" spans="1:21" ht="4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  <c r="U1611" s="12"/>
    </row>
    <row r="1612" spans="1:21" ht="30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  <c r="U1612" s="12"/>
    </row>
    <row r="1613" spans="1:21" ht="1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  <c r="U1613" s="12"/>
    </row>
    <row r="1614" spans="1:21" ht="4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  <c r="U1614" s="12"/>
    </row>
    <row r="1615" spans="1:21" ht="60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  <c r="U1615" s="12"/>
    </row>
    <row r="1616" spans="1:21" ht="60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  <c r="U1616" s="12"/>
    </row>
    <row r="1617" spans="1:21" ht="4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  <c r="U1617" s="12"/>
    </row>
    <row r="1618" spans="1:21" ht="4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  <c r="U1618" s="12"/>
    </row>
    <row r="1619" spans="1:21" ht="4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  <c r="U1619" s="12"/>
    </row>
    <row r="1620" spans="1:21" ht="4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  <c r="U1620" s="12"/>
    </row>
    <row r="1621" spans="1:21" ht="60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  <c r="U1621" s="12"/>
    </row>
    <row r="1622" spans="1:21" ht="30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  <c r="U1622" s="12"/>
    </row>
    <row r="1623" spans="1:21" ht="4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  <c r="U1623" s="12"/>
    </row>
    <row r="1624" spans="1:21" ht="4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  <c r="U1624" s="12"/>
    </row>
    <row r="1625" spans="1:21" ht="60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  <c r="U1625" s="12"/>
    </row>
    <row r="1626" spans="1:21" ht="4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  <c r="U1626" s="12"/>
    </row>
    <row r="1627" spans="1:21" ht="60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  <c r="U1627" s="12"/>
    </row>
    <row r="1628" spans="1:21" ht="4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  <c r="U1628" s="12"/>
    </row>
    <row r="1629" spans="1:21" ht="60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  <c r="U1629" s="12"/>
    </row>
    <row r="1630" spans="1:21" ht="30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  <c r="U1630" s="12"/>
    </row>
    <row r="1631" spans="1:21" ht="30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  <c r="U1631" s="12"/>
    </row>
    <row r="1632" spans="1:21" ht="60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  <c r="U1632" s="12"/>
    </row>
    <row r="1633" spans="1:21" ht="60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  <c r="U1633" s="12"/>
    </row>
    <row r="1634" spans="1:21" ht="60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  <c r="U1634" s="12"/>
    </row>
    <row r="1635" spans="1:21" ht="60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  <c r="U1635" s="12"/>
    </row>
    <row r="1636" spans="1:21" ht="4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  <c r="U1636" s="12"/>
    </row>
    <row r="1637" spans="1:21" ht="60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  <c r="U1637" s="12"/>
    </row>
    <row r="1638" spans="1:21" ht="4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  <c r="U1638" s="12"/>
    </row>
    <row r="1639" spans="1:21" ht="4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  <c r="U1639" s="12"/>
    </row>
    <row r="1640" spans="1:21" ht="30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  <c r="U1640" s="12"/>
    </row>
    <row r="1641" spans="1:21" ht="60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  <c r="U1641" s="12"/>
    </row>
    <row r="1642" spans="1:21" ht="60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  <c r="U1642" s="12"/>
    </row>
    <row r="1643" spans="1:21" ht="30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  <c r="U1643" s="12"/>
    </row>
    <row r="1644" spans="1:21" ht="4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  <c r="U1644" s="12"/>
    </row>
    <row r="1645" spans="1:21" ht="30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  <c r="U1645" s="12"/>
    </row>
    <row r="1646" spans="1:21" ht="60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  <c r="U1646" s="12"/>
    </row>
    <row r="1647" spans="1:21" ht="4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  <c r="U1647" s="12"/>
    </row>
    <row r="1648" spans="1:21" ht="60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  <c r="U1648" s="12"/>
    </row>
    <row r="1649" spans="1:21" ht="4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  <c r="U1649" s="12"/>
    </row>
    <row r="1650" spans="1:21" ht="4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  <c r="U1650" s="12"/>
    </row>
    <row r="1651" spans="1:21" ht="60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  <c r="U1651" s="12"/>
    </row>
    <row r="1652" spans="1:21" ht="4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  <c r="U1652" s="12"/>
    </row>
    <row r="1653" spans="1:21" ht="60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  <c r="U1653" s="12"/>
    </row>
    <row r="1654" spans="1:21" ht="60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  <c r="U1654" s="12"/>
    </row>
    <row r="1655" spans="1:21" ht="4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  <c r="U1655" s="12"/>
    </row>
    <row r="1656" spans="1:21" ht="60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  <c r="U1656" s="12"/>
    </row>
    <row r="1657" spans="1:21" ht="4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  <c r="U1657" s="12"/>
    </row>
    <row r="1658" spans="1:21" ht="60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  <c r="U1658" s="12"/>
    </row>
    <row r="1659" spans="1:21" ht="60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  <c r="U1659" s="12"/>
    </row>
    <row r="1660" spans="1:21" ht="60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  <c r="U1660" s="12"/>
    </row>
    <row r="1661" spans="1:21" ht="60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8">
        <f t="shared" si="154"/>
        <v>41596.913437499999</v>
      </c>
      <c r="T1661" s="8">
        <f t="shared" si="155"/>
        <v>41625.5</v>
      </c>
      <c r="U1661" s="12"/>
    </row>
    <row r="1662" spans="1:21" ht="60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  <c r="U1662" s="12"/>
    </row>
    <row r="1663" spans="1:21" ht="7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8">
        <f t="shared" si="154"/>
        <v>42343.998043981483</v>
      </c>
      <c r="T1663" s="8">
        <f t="shared" si="155"/>
        <v>42386.875</v>
      </c>
      <c r="U1663" s="12"/>
    </row>
    <row r="1664" spans="1:21" ht="60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  <c r="U1664" s="12"/>
    </row>
    <row r="1665" spans="1:21" ht="4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  <c r="U1665" s="12"/>
    </row>
    <row r="1666" spans="1:21" ht="4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IFERROR(E:E/D:D,0)</f>
        <v>1.2240879999999998</v>
      </c>
      <c r="P1666" s="7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  <c r="U1666" s="12"/>
    </row>
    <row r="1667" spans="1:21" ht="60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ref="P1667:P1730" si="157">IFERROR(E:E/L:L,0)</f>
        <v>44.956989247311824</v>
      </c>
      <c r="Q1667" s="6" t="str">
        <f t="shared" ref="Q1667:Q1730" si="158">LEFT(N1667,SEARCH("/",N1667,1)-1)</f>
        <v>music</v>
      </c>
      <c r="R1667" s="6" t="str">
        <f t="shared" ref="R1667:R1730" si="159">RIGHT(N1667,LEN(N1667)-SEARCH("/",N1667,1))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  <c r="U1667" s="12"/>
    </row>
    <row r="1668" spans="1:21" ht="4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  <c r="U1668" s="12"/>
    </row>
    <row r="1669" spans="1:21" ht="4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  <c r="U1669" s="12"/>
    </row>
    <row r="1670" spans="1:21" ht="60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  <c r="U1670" s="12"/>
    </row>
    <row r="1671" spans="1:21" ht="60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  <c r="U1671" s="12"/>
    </row>
    <row r="1672" spans="1:21" ht="60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  <c r="U1672" s="12"/>
    </row>
    <row r="1673" spans="1:21" ht="30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  <c r="U1673" s="12"/>
    </row>
    <row r="1674" spans="1:21" ht="4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  <c r="U1674" s="12"/>
    </row>
    <row r="1675" spans="1:21" ht="4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  <c r="U1675" s="12"/>
    </row>
    <row r="1676" spans="1:21" ht="60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  <c r="U1676" s="12"/>
    </row>
    <row r="1677" spans="1:21" ht="30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  <c r="U1677" s="12"/>
    </row>
    <row r="1678" spans="1:21" ht="4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  <c r="U1678" s="12"/>
    </row>
    <row r="1679" spans="1:21" ht="4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  <c r="U1679" s="12"/>
    </row>
    <row r="1680" spans="1:21" ht="4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  <c r="U1680" s="12"/>
    </row>
    <row r="1681" spans="1:21" ht="60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  <c r="U1681" s="12"/>
    </row>
    <row r="1682" spans="1:21" ht="30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  <c r="U1682" s="12"/>
    </row>
    <row r="1683" spans="1:21" ht="60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  <c r="U1683" s="12"/>
    </row>
    <row r="1684" spans="1:21" ht="4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s="6" t="str">
        <f t="shared" si="158"/>
        <v>music</v>
      </c>
      <c r="R1684" s="6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  <c r="U1684" s="12"/>
    </row>
    <row r="1685" spans="1:21" ht="4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  <c r="U1685" s="12"/>
    </row>
    <row r="1686" spans="1:21" ht="30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  <c r="U1686" s="12"/>
    </row>
    <row r="1687" spans="1:21" ht="60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  <c r="U1687" s="12"/>
    </row>
    <row r="1688" spans="1:21" ht="60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  <c r="U1688" s="12"/>
    </row>
    <row r="1689" spans="1:21" ht="60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  <c r="U1689" s="12"/>
    </row>
    <row r="1690" spans="1:21" ht="60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  <c r="U1690" s="12"/>
    </row>
    <row r="1691" spans="1:21" ht="30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  <c r="U1691" s="12"/>
    </row>
    <row r="1692" spans="1:21" ht="4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  <c r="U1692" s="12"/>
    </row>
    <row r="1693" spans="1:21" ht="60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  <c r="U1693" s="12"/>
    </row>
    <row r="1694" spans="1:21" ht="4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  <c r="U1694" s="12"/>
    </row>
    <row r="1695" spans="1:21" ht="60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  <c r="U1695" s="12"/>
    </row>
    <row r="1696" spans="1:21" ht="60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  <c r="U1696" s="12"/>
    </row>
    <row r="1697" spans="1:21" ht="60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  <c r="U1697" s="12"/>
    </row>
    <row r="1698" spans="1:21" ht="60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s="6" t="str">
        <f t="shared" si="158"/>
        <v>music</v>
      </c>
      <c r="R1698" s="6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  <c r="U1698" s="12"/>
    </row>
    <row r="1699" spans="1:21" ht="4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  <c r="U1699" s="12"/>
    </row>
    <row r="1700" spans="1:21" ht="7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s="6" t="str">
        <f t="shared" si="158"/>
        <v>music</v>
      </c>
      <c r="R1700" s="6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  <c r="U1700" s="12"/>
    </row>
    <row r="1701" spans="1:21" ht="60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  <c r="U1701" s="12"/>
    </row>
    <row r="1702" spans="1:21" ht="60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  <c r="U1702" s="12"/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  <c r="U1703" s="12"/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  <c r="U1704" s="12"/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  <c r="U1705" s="12"/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  <c r="U1706" s="12"/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s="6" t="str">
        <f t="shared" si="158"/>
        <v>music</v>
      </c>
      <c r="R1707" s="6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  <c r="U1707" s="12"/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s="6" t="str">
        <f t="shared" si="158"/>
        <v>music</v>
      </c>
      <c r="R1708" s="6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  <c r="U1708" s="12"/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  <c r="U1709" s="12"/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s="6" t="str">
        <f t="shared" si="158"/>
        <v>music</v>
      </c>
      <c r="R1710" s="6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  <c r="U1710" s="12"/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  <c r="U1711" s="12"/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  <c r="U1712" s="12"/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  <c r="U1713" s="12"/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s="6" t="str">
        <f t="shared" si="158"/>
        <v>music</v>
      </c>
      <c r="R1714" s="6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  <c r="U1714" s="12"/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  <c r="U1715" s="12"/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  <c r="U1716" s="12"/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  <c r="U1717" s="12"/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  <c r="U1718" s="12"/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  <c r="U1719" s="12"/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  <c r="U1720" s="12"/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  <c r="U1721" s="12"/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  <c r="U1722" s="12"/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s="6" t="str">
        <f t="shared" si="158"/>
        <v>music</v>
      </c>
      <c r="R1723" s="6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  <c r="U1723" s="12"/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  <c r="U1724" s="12"/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8">
        <f t="shared" si="160"/>
        <v>42129.82540509259</v>
      </c>
      <c r="T1725" s="8">
        <f t="shared" si="161"/>
        <v>42186.25</v>
      </c>
      <c r="U1725" s="12"/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  <c r="U1726" s="12"/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  <c r="U1727" s="12"/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  <c r="U1728" s="12"/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  <c r="U1729" s="12"/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IFERROR(E:E/D:D,0)</f>
        <v>0.68400000000000005</v>
      </c>
      <c r="P1730" s="7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  <c r="U1730" s="12"/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ref="P1731:P1794" si="163">IFERROR(E:E/L:L,0)</f>
        <v>0</v>
      </c>
      <c r="Q1731" s="6" t="str">
        <f t="shared" ref="Q1731:Q1794" si="164">LEFT(N1731,SEARCH("/",N1731,1)-1)</f>
        <v>music</v>
      </c>
      <c r="R1731" s="6" t="str">
        <f t="shared" ref="R1731:R1794" si="165">RIGHT(N1731,LEN(N1731)-SEARCH("/",N1731,1))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  <c r="U1731" s="12"/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s="6" t="str">
        <f t="shared" si="164"/>
        <v>music</v>
      </c>
      <c r="R1732" s="6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  <c r="U1732" s="12"/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s="6" t="str">
        <f t="shared" si="164"/>
        <v>music</v>
      </c>
      <c r="R1733" s="6" t="str">
        <f t="shared" si="165"/>
        <v>faith</v>
      </c>
      <c r="S1733" s="8">
        <f t="shared" si="166"/>
        <v>42152.906851851847</v>
      </c>
      <c r="T1733" s="8">
        <f t="shared" si="167"/>
        <v>42166.625</v>
      </c>
      <c r="U1733" s="12"/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s="6" t="str">
        <f t="shared" si="164"/>
        <v>music</v>
      </c>
      <c r="R1734" s="6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  <c r="U1734" s="12"/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s="6" t="str">
        <f t="shared" si="164"/>
        <v>music</v>
      </c>
      <c r="R1735" s="6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  <c r="U1735" s="12"/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  <c r="U1736" s="12"/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  <c r="U1737" s="12"/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  <c r="U1738" s="12"/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  <c r="U1739" s="12"/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  <c r="U1740" s="12"/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  <c r="U1741" s="12"/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s="6" t="str">
        <f t="shared" si="164"/>
        <v>music</v>
      </c>
      <c r="R1742" s="6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  <c r="U1742" s="12"/>
    </row>
    <row r="1743" spans="1:21" ht="4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  <c r="U1743" s="12"/>
    </row>
    <row r="1744" spans="1:21" ht="60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  <c r="U1744" s="12"/>
    </row>
    <row r="1745" spans="1:21" ht="4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  <c r="U1745" s="12"/>
    </row>
    <row r="1746" spans="1:21" ht="60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  <c r="U1746" s="12"/>
    </row>
    <row r="1747" spans="1:21" ht="60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  <c r="U1747" s="12"/>
    </row>
    <row r="1748" spans="1:21" ht="60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  <c r="U1748" s="12"/>
    </row>
    <row r="1749" spans="1:21" ht="60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  <c r="U1749" s="12"/>
    </row>
    <row r="1750" spans="1:21" ht="4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  <c r="U1750" s="12"/>
    </row>
    <row r="1751" spans="1:21" ht="4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  <c r="U1751" s="12"/>
    </row>
    <row r="1752" spans="1:21" ht="60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  <c r="U1752" s="12"/>
    </row>
    <row r="1753" spans="1:21" ht="30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  <c r="U1753" s="12"/>
    </row>
    <row r="1754" spans="1:21" ht="4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  <c r="U1754" s="12"/>
    </row>
    <row r="1755" spans="1:21" ht="4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  <c r="U1755" s="12"/>
    </row>
    <row r="1756" spans="1:21" ht="60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  <c r="U1756" s="12"/>
    </row>
    <row r="1757" spans="1:21" ht="60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  <c r="U1757" s="12"/>
    </row>
    <row r="1758" spans="1:21" ht="4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  <c r="U1758" s="12"/>
    </row>
    <row r="1759" spans="1:21" ht="4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  <c r="U1759" s="12"/>
    </row>
    <row r="1760" spans="1:21" ht="60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  <c r="U1760" s="12"/>
    </row>
    <row r="1761" spans="1:21" ht="30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  <c r="U1761" s="12"/>
    </row>
    <row r="1762" spans="1:21" ht="60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  <c r="U1762" s="12"/>
    </row>
    <row r="1763" spans="1:21" ht="30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  <c r="U1763" s="12"/>
    </row>
    <row r="1764" spans="1:21" ht="30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  <c r="U1764" s="12"/>
    </row>
    <row r="1765" spans="1:21" ht="60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  <c r="U1765" s="12"/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  <c r="U1766" s="12"/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  <c r="U1767" s="12"/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s="6" t="str">
        <f t="shared" si="164"/>
        <v>photography</v>
      </c>
      <c r="R1768" s="6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  <c r="U1768" s="12"/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  <c r="U1769" s="12"/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  <c r="U1770" s="12"/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  <c r="U1771" s="12"/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  <c r="U1772" s="12"/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  <c r="U1773" s="12"/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  <c r="U1774" s="12"/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  <c r="U1775" s="12"/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  <c r="U1776" s="12"/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  <c r="U1777" s="12"/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  <c r="U1778" s="12"/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  <c r="U1779" s="12"/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  <c r="U1780" s="12"/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  <c r="U1781" s="12"/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  <c r="U1782" s="12"/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  <c r="U1783" s="12"/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  <c r="U1784" s="12"/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  <c r="U1785" s="12"/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  <c r="U1786" s="12"/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  <c r="U1787" s="12"/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  <c r="U1788" s="12"/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  <c r="U1789" s="12"/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  <c r="U1790" s="12"/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  <c r="U1791" s="12"/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  <c r="U1792" s="12"/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  <c r="U1793" s="12"/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IFERROR(E:E/D:D,0)</f>
        <v>0.61124000000000001</v>
      </c>
      <c r="P1794" s="7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  <c r="U1794" s="12"/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ref="P1795:P1858" si="169">IFERROR(E:E/L:L,0)</f>
        <v>20</v>
      </c>
      <c r="Q1795" s="6" t="str">
        <f t="shared" ref="Q1795:Q1858" si="170">LEFT(N1795,SEARCH("/",N1795,1)-1)</f>
        <v>photography</v>
      </c>
      <c r="R1795" s="6" t="str">
        <f t="shared" ref="R1795:R1858" si="171">RIGHT(N1795,LEN(N1795)-SEARCH("/",N1795,1))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  <c r="U1795" s="12"/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  <c r="U1796" s="12"/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  <c r="U1797" s="12"/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  <c r="U1798" s="12"/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  <c r="U1799" s="12"/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  <c r="U1800" s="12"/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  <c r="U1801" s="12"/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  <c r="U1802" s="12"/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  <c r="U1803" s="12"/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  <c r="U1804" s="12"/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  <c r="U1805" s="12"/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  <c r="U1806" s="12"/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  <c r="U1807" s="12"/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  <c r="U1808" s="12"/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  <c r="U1809" s="12"/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  <c r="U1810" s="12"/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  <c r="U1811" s="12"/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  <c r="U1812" s="12"/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  <c r="U1813" s="12"/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  <c r="U1814" s="12"/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s="6" t="str">
        <f t="shared" si="170"/>
        <v>photography</v>
      </c>
      <c r="R1815" s="6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  <c r="U1815" s="12"/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  <c r="U1816" s="12"/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s="6" t="str">
        <f t="shared" si="170"/>
        <v>photography</v>
      </c>
      <c r="R1817" s="6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  <c r="U1817" s="12"/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  <c r="U1818" s="12"/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  <c r="U1819" s="12"/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s="6" t="str">
        <f t="shared" si="170"/>
        <v>photography</v>
      </c>
      <c r="R1820" s="6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  <c r="U1820" s="12"/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  <c r="U1821" s="12"/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  <c r="U1822" s="12"/>
    </row>
    <row r="1823" spans="1:21" ht="4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  <c r="U1823" s="12"/>
    </row>
    <row r="1824" spans="1:21" ht="30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  <c r="U1824" s="12"/>
    </row>
    <row r="1825" spans="1:21" ht="60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  <c r="U1825" s="12"/>
    </row>
    <row r="1826" spans="1:21" ht="1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  <c r="U1826" s="12"/>
    </row>
    <row r="1827" spans="1:21" ht="60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  <c r="U1827" s="12"/>
    </row>
    <row r="1828" spans="1:21" ht="30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  <c r="U1828" s="12"/>
    </row>
    <row r="1829" spans="1:21" ht="60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  <c r="U1829" s="12"/>
    </row>
    <row r="1830" spans="1:21" ht="60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  <c r="U1830" s="12"/>
    </row>
    <row r="1831" spans="1:21" ht="4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  <c r="U1831" s="12"/>
    </row>
    <row r="1832" spans="1:21" ht="4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  <c r="U1832" s="12"/>
    </row>
    <row r="1833" spans="1:21" ht="4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  <c r="U1833" s="12"/>
    </row>
    <row r="1834" spans="1:21" ht="60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  <c r="U1834" s="12"/>
    </row>
    <row r="1835" spans="1:21" ht="60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  <c r="U1835" s="12"/>
    </row>
    <row r="1836" spans="1:21" ht="30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  <c r="U1836" s="12"/>
    </row>
    <row r="1837" spans="1:21" ht="7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  <c r="U1837" s="12"/>
    </row>
    <row r="1838" spans="1:21" ht="30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  <c r="U1838" s="12"/>
    </row>
    <row r="1839" spans="1:21" ht="60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  <c r="U1839" s="12"/>
    </row>
    <row r="1840" spans="1:21" ht="60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8">
        <f t="shared" si="172"/>
        <v>40788.786539351851</v>
      </c>
      <c r="T1840" s="8">
        <f t="shared" si="173"/>
        <v>40817.125</v>
      </c>
      <c r="U1840" s="12"/>
    </row>
    <row r="1841" spans="1:21" ht="4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  <c r="U1841" s="12"/>
    </row>
    <row r="1842" spans="1:21" ht="60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  <c r="U1842" s="12"/>
    </row>
    <row r="1843" spans="1:21" ht="30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  <c r="U1843" s="12"/>
    </row>
    <row r="1844" spans="1:21" ht="4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  <c r="U1844" s="12"/>
    </row>
    <row r="1845" spans="1:21" ht="60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  <c r="U1845" s="12"/>
    </row>
    <row r="1846" spans="1:21" ht="60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8">
        <f t="shared" si="172"/>
        <v>40666.973541666666</v>
      </c>
      <c r="T1846" s="8">
        <f t="shared" si="173"/>
        <v>40705.125</v>
      </c>
      <c r="U1846" s="12"/>
    </row>
    <row r="1847" spans="1:21" ht="90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  <c r="U1847" s="12"/>
    </row>
    <row r="1848" spans="1:21" ht="60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  <c r="U1848" s="12"/>
    </row>
    <row r="1849" spans="1:21" ht="60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  <c r="U1849" s="12"/>
    </row>
    <row r="1850" spans="1:21" ht="4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  <c r="U1850" s="12"/>
    </row>
    <row r="1851" spans="1:21" ht="4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  <c r="U1851" s="12"/>
    </row>
    <row r="1852" spans="1:21" ht="60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  <c r="U1852" s="12"/>
    </row>
    <row r="1853" spans="1:21" ht="60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  <c r="U1853" s="12"/>
    </row>
    <row r="1854" spans="1:21" ht="60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8">
        <f t="shared" si="172"/>
        <v>42081.77143518519</v>
      </c>
      <c r="T1854" s="8">
        <f t="shared" si="173"/>
        <v>42119</v>
      </c>
      <c r="U1854" s="12"/>
    </row>
    <row r="1855" spans="1:21" ht="60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  <c r="U1855" s="12"/>
    </row>
    <row r="1856" spans="1:21" ht="4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  <c r="U1856" s="12"/>
    </row>
    <row r="1857" spans="1:21" ht="4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  <c r="U1857" s="12"/>
    </row>
    <row r="1858" spans="1:21" ht="60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IFERROR(E:E/D:D,0)</f>
        <v>1.0125</v>
      </c>
      <c r="P1858" s="7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  <c r="U1858" s="12"/>
    </row>
    <row r="1859" spans="1:21" ht="4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ref="P1859:P1922" si="175">IFERROR(E:E/L:L,0)</f>
        <v>136.36363636363637</v>
      </c>
      <c r="Q1859" s="6" t="str">
        <f t="shared" ref="Q1859:Q1922" si="176">LEFT(N1859,SEARCH("/",N1859,1)-1)</f>
        <v>music</v>
      </c>
      <c r="R1859" s="6" t="str">
        <f t="shared" ref="R1859:R1922" si="177">RIGHT(N1859,LEN(N1859)-SEARCH("/",N1859,1))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  <c r="U1859" s="12"/>
    </row>
    <row r="1860" spans="1:21" ht="60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  <c r="U1860" s="12"/>
    </row>
    <row r="1861" spans="1:21" ht="30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  <c r="U1861" s="12"/>
    </row>
    <row r="1862" spans="1:21" ht="4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  <c r="U1862" s="12"/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s="6" t="str">
        <f t="shared" si="176"/>
        <v>games</v>
      </c>
      <c r="R1863" s="6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  <c r="U1863" s="12"/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  <c r="U1864" s="12"/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  <c r="U1865" s="12"/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  <c r="U1866" s="12"/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  <c r="U1867" s="12"/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  <c r="U1868" s="12"/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  <c r="U1869" s="12"/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  <c r="U1870" s="12"/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s="6" t="str">
        <f t="shared" si="176"/>
        <v>games</v>
      </c>
      <c r="R1871" s="6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  <c r="U1871" s="12"/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  <c r="U1872" s="12"/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  <c r="U1873" s="12"/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  <c r="U1874" s="12"/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  <c r="U1875" s="12"/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  <c r="U1876" s="12"/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  <c r="U1877" s="12"/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s="6" t="str">
        <f t="shared" si="176"/>
        <v>games</v>
      </c>
      <c r="R1878" s="6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  <c r="U1878" s="12"/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s="6" t="str">
        <f t="shared" si="176"/>
        <v>games</v>
      </c>
      <c r="R1879" s="6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  <c r="U1879" s="12"/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s="6" t="str">
        <f t="shared" si="176"/>
        <v>games</v>
      </c>
      <c r="R1880" s="6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  <c r="U1880" s="12"/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  <c r="U1881" s="12"/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  <c r="U1882" s="12"/>
    </row>
    <row r="1883" spans="1:21" ht="4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  <c r="U1883" s="12"/>
    </row>
    <row r="1884" spans="1:21" ht="60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  <c r="U1884" s="12"/>
    </row>
    <row r="1885" spans="1:21" ht="4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  <c r="U1885" s="12"/>
    </row>
    <row r="1886" spans="1:21" ht="60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  <c r="U1886" s="12"/>
    </row>
    <row r="1887" spans="1:21" ht="4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  <c r="U1887" s="12"/>
    </row>
    <row r="1888" spans="1:21" ht="4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  <c r="U1888" s="12"/>
    </row>
    <row r="1889" spans="1:21" ht="60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  <c r="U1889" s="12"/>
    </row>
    <row r="1890" spans="1:21" ht="60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  <c r="U1890" s="12"/>
    </row>
    <row r="1891" spans="1:21" ht="60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  <c r="U1891" s="12"/>
    </row>
    <row r="1892" spans="1:21" ht="4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  <c r="U1892" s="12"/>
    </row>
    <row r="1893" spans="1:21" ht="60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  <c r="U1893" s="12"/>
    </row>
    <row r="1894" spans="1:21" ht="4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  <c r="U1894" s="12"/>
    </row>
    <row r="1895" spans="1:21" ht="4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  <c r="U1895" s="12"/>
    </row>
    <row r="1896" spans="1:21" ht="30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  <c r="U1896" s="12"/>
    </row>
    <row r="1897" spans="1:21" ht="60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  <c r="U1897" s="12"/>
    </row>
    <row r="1898" spans="1:21" ht="4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  <c r="U1898" s="12"/>
    </row>
    <row r="1899" spans="1:21" ht="60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  <c r="U1899" s="12"/>
    </row>
    <row r="1900" spans="1:21" ht="4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  <c r="U1900" s="12"/>
    </row>
    <row r="1901" spans="1:21" ht="60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  <c r="U1901" s="12"/>
    </row>
    <row r="1902" spans="1:21" ht="60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  <c r="U1902" s="12"/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  <c r="U1903" s="12"/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  <c r="U1904" s="12"/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  <c r="U1905" s="12"/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  <c r="U1906" s="12"/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  <c r="U1907" s="12"/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  <c r="U1908" s="12"/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  <c r="U1909" s="12"/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  <c r="U1910" s="12"/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  <c r="U1911" s="12"/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  <c r="U1912" s="12"/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  <c r="U1913" s="12"/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  <c r="U1914" s="12"/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  <c r="U1915" s="12"/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  <c r="U1916" s="12"/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  <c r="U1917" s="12"/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  <c r="U1918" s="12"/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  <c r="U1919" s="12"/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  <c r="U1920" s="12"/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  <c r="U1921" s="12"/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IFERROR(E:E/D:D,0)</f>
        <v>0.43030000000000002</v>
      </c>
      <c r="P1922" s="7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  <c r="U1922" s="12"/>
    </row>
    <row r="1923" spans="1:21" ht="30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ref="P1923:P1986" si="181">IFERROR(E:E/L:L,0)</f>
        <v>54</v>
      </c>
      <c r="Q1923" s="6" t="str">
        <f t="shared" ref="Q1923:Q1986" si="182">LEFT(N1923,SEARCH("/",N1923,1)-1)</f>
        <v>music</v>
      </c>
      <c r="R1923" s="6" t="str">
        <f t="shared" ref="R1923:R1986" si="183">RIGHT(N1923,LEN(N1923)-SEARCH("/",N1923,1))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  <c r="U1923" s="12"/>
    </row>
    <row r="1924" spans="1:21" ht="4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  <c r="U1924" s="12"/>
    </row>
    <row r="1925" spans="1:21" ht="4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  <c r="U1925" s="12"/>
    </row>
    <row r="1926" spans="1:21" ht="7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  <c r="U1926" s="12"/>
    </row>
    <row r="1927" spans="1:21" ht="4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8">
        <f t="shared" si="184"/>
        <v>41535.90148148148</v>
      </c>
      <c r="T1927" s="8">
        <f t="shared" si="185"/>
        <v>41558</v>
      </c>
      <c r="U1927" s="12"/>
    </row>
    <row r="1928" spans="1:21" ht="60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  <c r="U1928" s="12"/>
    </row>
    <row r="1929" spans="1:21" ht="1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  <c r="U1929" s="12"/>
    </row>
    <row r="1930" spans="1:21" ht="30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  <c r="U1930" s="12"/>
    </row>
    <row r="1931" spans="1:21" ht="4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  <c r="U1931" s="12"/>
    </row>
    <row r="1932" spans="1:21" ht="30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  <c r="U1932" s="12"/>
    </row>
    <row r="1933" spans="1:21" ht="4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  <c r="U1933" s="12"/>
    </row>
    <row r="1934" spans="1:21" ht="60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  <c r="U1934" s="12"/>
    </row>
    <row r="1935" spans="1:21" ht="60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  <c r="U1935" s="12"/>
    </row>
    <row r="1936" spans="1:21" ht="60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  <c r="U1936" s="12"/>
    </row>
    <row r="1937" spans="1:21" ht="60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  <c r="U1937" s="12"/>
    </row>
    <row r="1938" spans="1:21" ht="60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  <c r="U1938" s="12"/>
    </row>
    <row r="1939" spans="1:21" ht="4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  <c r="U1939" s="12"/>
    </row>
    <row r="1940" spans="1:21" ht="60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  <c r="U1940" s="12"/>
    </row>
    <row r="1941" spans="1:21" ht="60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  <c r="U1941" s="12"/>
    </row>
    <row r="1942" spans="1:21" ht="4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  <c r="U1942" s="12"/>
    </row>
    <row r="1943" spans="1:21" ht="60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  <c r="U1943" s="12"/>
    </row>
    <row r="1944" spans="1:21" ht="60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  <c r="U1944" s="12"/>
    </row>
    <row r="1945" spans="1:21" ht="4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  <c r="U1945" s="12"/>
    </row>
    <row r="1946" spans="1:21" ht="60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  <c r="U1946" s="12"/>
    </row>
    <row r="1947" spans="1:21" ht="4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  <c r="U1947" s="12"/>
    </row>
    <row r="1948" spans="1:21" ht="60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  <c r="U1948" s="12"/>
    </row>
    <row r="1949" spans="1:21" ht="60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  <c r="U1949" s="12"/>
    </row>
    <row r="1950" spans="1:21" ht="30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  <c r="U1950" s="12"/>
    </row>
    <row r="1951" spans="1:21" ht="4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  <c r="U1951" s="12"/>
    </row>
    <row r="1952" spans="1:21" ht="4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  <c r="U1952" s="12"/>
    </row>
    <row r="1953" spans="1:21" ht="60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  <c r="U1953" s="12"/>
    </row>
    <row r="1954" spans="1:21" ht="60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  <c r="U1954" s="12"/>
    </row>
    <row r="1955" spans="1:21" ht="4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  <c r="U1955" s="12"/>
    </row>
    <row r="1956" spans="1:21" ht="30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  <c r="U1956" s="12"/>
    </row>
    <row r="1957" spans="1:21" ht="60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  <c r="U1957" s="12"/>
    </row>
    <row r="1958" spans="1:21" ht="60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  <c r="U1958" s="12"/>
    </row>
    <row r="1959" spans="1:21" ht="30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  <c r="U1959" s="12"/>
    </row>
    <row r="1960" spans="1:21" ht="60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  <c r="U1960" s="12"/>
    </row>
    <row r="1961" spans="1:21" ht="60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8">
        <f t="shared" si="184"/>
        <v>41871.845601851855</v>
      </c>
      <c r="T1961" s="8">
        <f t="shared" si="185"/>
        <v>41913</v>
      </c>
      <c r="U1961" s="12"/>
    </row>
    <row r="1962" spans="1:21" ht="60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  <c r="U1962" s="12"/>
    </row>
    <row r="1963" spans="1:21" ht="4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  <c r="U1963" s="12"/>
    </row>
    <row r="1964" spans="1:21" ht="60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  <c r="U1964" s="12"/>
    </row>
    <row r="1965" spans="1:21" ht="60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  <c r="U1965" s="12"/>
    </row>
    <row r="1966" spans="1:21" ht="4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  <c r="U1966" s="12"/>
    </row>
    <row r="1967" spans="1:21" ht="4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  <c r="U1967" s="12"/>
    </row>
    <row r="1968" spans="1:21" ht="60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  <c r="U1968" s="12"/>
    </row>
    <row r="1969" spans="1:21" ht="60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  <c r="U1969" s="12"/>
    </row>
    <row r="1970" spans="1:21" ht="30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  <c r="U1970" s="12"/>
    </row>
    <row r="1971" spans="1:21" ht="60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  <c r="U1971" s="12"/>
    </row>
    <row r="1972" spans="1:21" ht="4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  <c r="U1972" s="12"/>
    </row>
    <row r="1973" spans="1:21" ht="60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  <c r="U1973" s="12"/>
    </row>
    <row r="1974" spans="1:21" ht="60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  <c r="U1974" s="12"/>
    </row>
    <row r="1975" spans="1:21" ht="60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  <c r="U1975" s="12"/>
    </row>
    <row r="1976" spans="1:21" ht="60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  <c r="U1976" s="12"/>
    </row>
    <row r="1977" spans="1:21" ht="30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  <c r="U1977" s="12"/>
    </row>
    <row r="1978" spans="1:21" ht="30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  <c r="U1978" s="12"/>
    </row>
    <row r="1979" spans="1:21" ht="4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  <c r="U1979" s="12"/>
    </row>
    <row r="1980" spans="1:21" ht="60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  <c r="U1980" s="12"/>
    </row>
    <row r="1981" spans="1:21" ht="4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  <c r="U1981" s="12"/>
    </row>
    <row r="1982" spans="1:21" ht="30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  <c r="U1982" s="12"/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  <c r="U1983" s="12"/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s="6" t="str">
        <f t="shared" si="182"/>
        <v>photography</v>
      </c>
      <c r="R1984" s="6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  <c r="U1984" s="12"/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  <c r="U1985" s="12"/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IFERROR(E:E/D:D,0)</f>
        <v>0.21146666666666666</v>
      </c>
      <c r="P1986" s="7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  <c r="U1986" s="12"/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ref="P1987:P2050" si="187">IFERROR(E:E/L:L,0)</f>
        <v>12.75</v>
      </c>
      <c r="Q1987" s="6" t="str">
        <f t="shared" ref="Q1987:Q2050" si="188">LEFT(N1987,SEARCH("/",N1987,1)-1)</f>
        <v>photography</v>
      </c>
      <c r="R1987" s="6" t="str">
        <f t="shared" ref="R1987:R2050" si="189">RIGHT(N1987,LEN(N1987)-SEARCH("/",N1987,1))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  <c r="U1987" s="12"/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  <c r="U1988" s="12"/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  <c r="U1989" s="12"/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  <c r="U1990" s="12"/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  <c r="U1991" s="12"/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  <c r="U1992" s="12"/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  <c r="U1993" s="12"/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  <c r="U1994" s="12"/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s="6" t="str">
        <f t="shared" si="188"/>
        <v>photography</v>
      </c>
      <c r="R1995" s="6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  <c r="U1995" s="12"/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s="6" t="str">
        <f t="shared" si="188"/>
        <v>photography</v>
      </c>
      <c r="R1996" s="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  <c r="U1996" s="12"/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  <c r="U1997" s="12"/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s="6" t="str">
        <f t="shared" si="188"/>
        <v>photography</v>
      </c>
      <c r="R1998" s="6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  <c r="U1998" s="12"/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s="6" t="str">
        <f t="shared" si="188"/>
        <v>photography</v>
      </c>
      <c r="R1999" s="6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  <c r="U1999" s="12"/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  <c r="U2000" s="12"/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  <c r="U2001" s="12"/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  <c r="U2002" s="12"/>
    </row>
    <row r="2003" spans="1:21" ht="4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  <c r="U2003" s="12"/>
    </row>
    <row r="2004" spans="1:21" ht="4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  <c r="U2004" s="12"/>
    </row>
    <row r="2005" spans="1:21" ht="60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  <c r="U2005" s="12"/>
    </row>
    <row r="2006" spans="1:21" ht="60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  <c r="U2006" s="12"/>
    </row>
    <row r="2007" spans="1:21" ht="60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  <c r="U2007" s="12"/>
    </row>
    <row r="2008" spans="1:21" ht="60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  <c r="U2008" s="12"/>
    </row>
    <row r="2009" spans="1:21" ht="60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  <c r="U2009" s="12"/>
    </row>
    <row r="2010" spans="1:21" ht="60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  <c r="U2010" s="12"/>
    </row>
    <row r="2011" spans="1:21" ht="60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  <c r="U2011" s="12"/>
    </row>
    <row r="2012" spans="1:21" ht="30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  <c r="U2012" s="12"/>
    </row>
    <row r="2013" spans="1:21" ht="4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  <c r="U2013" s="12"/>
    </row>
    <row r="2014" spans="1:21" ht="4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  <c r="U2014" s="12"/>
    </row>
    <row r="2015" spans="1:21" ht="60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  <c r="U2015" s="12"/>
    </row>
    <row r="2016" spans="1:21" ht="4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  <c r="U2016" s="12"/>
    </row>
    <row r="2017" spans="1:21" ht="4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  <c r="U2017" s="12"/>
    </row>
    <row r="2018" spans="1:21" ht="30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  <c r="U2018" s="12"/>
    </row>
    <row r="2019" spans="1:21" ht="60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  <c r="U2019" s="12"/>
    </row>
    <row r="2020" spans="1:21" ht="60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  <c r="U2020" s="12"/>
    </row>
    <row r="2021" spans="1:21" ht="60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  <c r="U2021" s="12"/>
    </row>
    <row r="2022" spans="1:21" ht="60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  <c r="U2022" s="12"/>
    </row>
    <row r="2023" spans="1:21" ht="60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  <c r="U2023" s="12"/>
    </row>
    <row r="2024" spans="1:21" ht="60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  <c r="U2024" s="12"/>
    </row>
    <row r="2025" spans="1:21" ht="60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  <c r="U2025" s="12"/>
    </row>
    <row r="2026" spans="1:21" ht="60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  <c r="U2026" s="12"/>
    </row>
    <row r="2027" spans="1:21" ht="60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  <c r="U2027" s="12"/>
    </row>
    <row r="2028" spans="1:21" ht="30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  <c r="U2028" s="12"/>
    </row>
    <row r="2029" spans="1:21" ht="4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  <c r="U2029" s="12"/>
    </row>
    <row r="2030" spans="1:21" ht="30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  <c r="U2030" s="12"/>
    </row>
    <row r="2031" spans="1:21" ht="4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  <c r="U2031" s="12"/>
    </row>
    <row r="2032" spans="1:21" ht="4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  <c r="U2032" s="12"/>
    </row>
    <row r="2033" spans="1:21" ht="4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  <c r="U2033" s="12"/>
    </row>
    <row r="2034" spans="1:21" ht="60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  <c r="U2034" s="12"/>
    </row>
    <row r="2035" spans="1:21" ht="60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  <c r="U2035" s="12"/>
    </row>
    <row r="2036" spans="1:21" ht="60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  <c r="U2036" s="12"/>
    </row>
    <row r="2037" spans="1:21" ht="60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  <c r="U2037" s="12"/>
    </row>
    <row r="2038" spans="1:21" ht="60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  <c r="U2038" s="12"/>
    </row>
    <row r="2039" spans="1:21" ht="4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  <c r="U2039" s="12"/>
    </row>
    <row r="2040" spans="1:21" ht="60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  <c r="U2040" s="12"/>
    </row>
    <row r="2041" spans="1:21" ht="4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  <c r="U2041" s="12"/>
    </row>
    <row r="2042" spans="1:21" ht="30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  <c r="U2042" s="12"/>
    </row>
    <row r="2043" spans="1:21" ht="60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  <c r="U2043" s="12"/>
    </row>
    <row r="2044" spans="1:21" ht="4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  <c r="U2044" s="12"/>
    </row>
    <row r="2045" spans="1:21" ht="60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  <c r="U2045" s="12"/>
    </row>
    <row r="2046" spans="1:21" ht="60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  <c r="U2046" s="12"/>
    </row>
    <row r="2047" spans="1:21" ht="60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  <c r="U2047" s="12"/>
    </row>
    <row r="2048" spans="1:21" ht="60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  <c r="U2048" s="12"/>
    </row>
    <row r="2049" spans="1:21" ht="60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8">
        <f t="shared" si="190"/>
        <v>42081.903587962966</v>
      </c>
      <c r="T2049" s="8">
        <f t="shared" si="191"/>
        <v>42111</v>
      </c>
      <c r="U2049" s="12"/>
    </row>
    <row r="2050" spans="1:21" ht="60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IFERROR(E:E/D:D,0)</f>
        <v>1.4833229411764706</v>
      </c>
      <c r="P2050" s="7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  <c r="U2050" s="12"/>
    </row>
    <row r="2051" spans="1:21" ht="1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ref="P2051:P2114" si="193">IFERROR(E:E/L:L,0)</f>
        <v>80.991037735849048</v>
      </c>
      <c r="Q2051" s="6" t="str">
        <f t="shared" ref="Q2051:Q2114" si="194">LEFT(N2051,SEARCH("/",N2051,1)-1)</f>
        <v>technology</v>
      </c>
      <c r="R2051" s="6" t="str">
        <f t="shared" ref="R2051:R2114" si="195">RIGHT(N2051,LEN(N2051)-SEARCH("/",N2051,1))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  <c r="U2051" s="12"/>
    </row>
    <row r="2052" spans="1:21" ht="60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  <c r="U2052" s="12"/>
    </row>
    <row r="2053" spans="1:21" ht="60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  <c r="U2053" s="12"/>
    </row>
    <row r="2054" spans="1:21" ht="60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  <c r="U2054" s="12"/>
    </row>
    <row r="2055" spans="1:21" ht="60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  <c r="U2055" s="12"/>
    </row>
    <row r="2056" spans="1:21" ht="60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  <c r="U2056" s="12"/>
    </row>
    <row r="2057" spans="1:21" ht="60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  <c r="U2057" s="12"/>
    </row>
    <row r="2058" spans="1:21" ht="4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  <c r="U2058" s="12"/>
    </row>
    <row r="2059" spans="1:21" ht="60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  <c r="U2059" s="12"/>
    </row>
    <row r="2060" spans="1:21" ht="30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  <c r="U2060" s="12"/>
    </row>
    <row r="2061" spans="1:21" ht="60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  <c r="U2061" s="12"/>
    </row>
    <row r="2062" spans="1:21" ht="60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  <c r="U2062" s="12"/>
    </row>
    <row r="2063" spans="1:21" ht="60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  <c r="U2063" s="12"/>
    </row>
    <row r="2064" spans="1:21" ht="60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  <c r="U2064" s="12"/>
    </row>
    <row r="2065" spans="1:21" ht="4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  <c r="U2065" s="12"/>
    </row>
    <row r="2066" spans="1:21" ht="60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  <c r="U2066" s="12"/>
    </row>
    <row r="2067" spans="1:21" ht="60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  <c r="U2067" s="12"/>
    </row>
    <row r="2068" spans="1:21" ht="4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  <c r="U2068" s="12"/>
    </row>
    <row r="2069" spans="1:21" ht="4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  <c r="U2069" s="12"/>
    </row>
    <row r="2070" spans="1:21" ht="60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  <c r="U2070" s="12"/>
    </row>
    <row r="2071" spans="1:21" ht="60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  <c r="U2071" s="12"/>
    </row>
    <row r="2072" spans="1:21" ht="60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  <c r="U2072" s="12"/>
    </row>
    <row r="2073" spans="1:21" ht="60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  <c r="U2073" s="12"/>
    </row>
    <row r="2074" spans="1:21" ht="60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  <c r="U2074" s="12"/>
    </row>
    <row r="2075" spans="1:21" ht="60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  <c r="U2075" s="12"/>
    </row>
    <row r="2076" spans="1:21" ht="30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  <c r="U2076" s="12"/>
    </row>
    <row r="2077" spans="1:21" ht="4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  <c r="U2077" s="12"/>
    </row>
    <row r="2078" spans="1:21" ht="30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  <c r="U2078" s="12"/>
    </row>
    <row r="2079" spans="1:21" ht="4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  <c r="U2079" s="12"/>
    </row>
    <row r="2080" spans="1:21" ht="4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  <c r="U2080" s="12"/>
    </row>
    <row r="2081" spans="1:21" ht="60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  <c r="U2081" s="12"/>
    </row>
    <row r="2082" spans="1:21" ht="60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  <c r="U2082" s="12"/>
    </row>
    <row r="2083" spans="1:21" ht="60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  <c r="U2083" s="12"/>
    </row>
    <row r="2084" spans="1:21" ht="60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  <c r="U2084" s="12"/>
    </row>
    <row r="2085" spans="1:21" ht="60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  <c r="U2085" s="12"/>
    </row>
    <row r="2086" spans="1:21" ht="4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  <c r="U2086" s="12"/>
    </row>
    <row r="2087" spans="1:21" ht="60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  <c r="U2087" s="12"/>
    </row>
    <row r="2088" spans="1:21" ht="4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  <c r="U2088" s="12"/>
    </row>
    <row r="2089" spans="1:21" ht="60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  <c r="U2089" s="12"/>
    </row>
    <row r="2090" spans="1:21" ht="60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  <c r="U2090" s="12"/>
    </row>
    <row r="2091" spans="1:21" ht="30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  <c r="U2091" s="12"/>
    </row>
    <row r="2092" spans="1:21" ht="60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  <c r="U2092" s="12"/>
    </row>
    <row r="2093" spans="1:21" ht="60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  <c r="U2093" s="12"/>
    </row>
    <row r="2094" spans="1:21" ht="4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  <c r="U2094" s="12"/>
    </row>
    <row r="2095" spans="1:21" ht="4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  <c r="U2095" s="12"/>
    </row>
    <row r="2096" spans="1:21" ht="60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  <c r="U2096" s="12"/>
    </row>
    <row r="2097" spans="1:21" ht="4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  <c r="U2097" s="12"/>
    </row>
    <row r="2098" spans="1:21" ht="4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  <c r="U2098" s="12"/>
    </row>
    <row r="2099" spans="1:21" ht="60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  <c r="U2099" s="12"/>
    </row>
    <row r="2100" spans="1:21" ht="4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  <c r="U2100" s="12"/>
    </row>
    <row r="2101" spans="1:21" ht="1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  <c r="U2101" s="12"/>
    </row>
    <row r="2102" spans="1:21" ht="60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  <c r="U2102" s="12"/>
    </row>
    <row r="2103" spans="1:21" ht="60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  <c r="U2103" s="12"/>
    </row>
    <row r="2104" spans="1:21" ht="60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  <c r="U2104" s="12"/>
    </row>
    <row r="2105" spans="1:21" ht="30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  <c r="U2105" s="12"/>
    </row>
    <row r="2106" spans="1:21" ht="4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  <c r="U2106" s="12"/>
    </row>
    <row r="2107" spans="1:21" ht="4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  <c r="U2107" s="12"/>
    </row>
    <row r="2108" spans="1:21" ht="60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  <c r="U2108" s="12"/>
    </row>
    <row r="2109" spans="1:21" ht="4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  <c r="U2109" s="12"/>
    </row>
    <row r="2110" spans="1:21" ht="60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  <c r="U2110" s="12"/>
    </row>
    <row r="2111" spans="1:21" ht="4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  <c r="U2111" s="12"/>
    </row>
    <row r="2112" spans="1:21" ht="30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  <c r="U2112" s="12"/>
    </row>
    <row r="2113" spans="1:21" ht="60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  <c r="U2113" s="12"/>
    </row>
    <row r="2114" spans="1:21" ht="4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IFERROR(E:E/D:D,0)</f>
        <v>1</v>
      </c>
      <c r="P2114" s="7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  <c r="U2114" s="12"/>
    </row>
    <row r="2115" spans="1:21" ht="30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ref="P2115:P2178" si="199">IFERROR(E:E/L:L,0)</f>
        <v>68.598130841121488</v>
      </c>
      <c r="Q2115" s="6" t="str">
        <f t="shared" ref="Q2115:Q2178" si="200">LEFT(N2115,SEARCH("/",N2115,1)-1)</f>
        <v>music</v>
      </c>
      <c r="R2115" s="6" t="str">
        <f t="shared" ref="R2115:R2178" si="201">RIGHT(N2115,LEN(N2115)-SEARCH("/",N2115,1))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  <c r="U2115" s="12"/>
    </row>
    <row r="2116" spans="1:21" ht="60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  <c r="U2116" s="12"/>
    </row>
    <row r="2117" spans="1:21" ht="4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  <c r="U2117" s="12"/>
    </row>
    <row r="2118" spans="1:21" ht="4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  <c r="U2118" s="12"/>
    </row>
    <row r="2119" spans="1:21" ht="60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  <c r="U2119" s="12"/>
    </row>
    <row r="2120" spans="1:21" ht="30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  <c r="U2120" s="12"/>
    </row>
    <row r="2121" spans="1:21" ht="4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  <c r="U2121" s="12"/>
    </row>
    <row r="2122" spans="1:21" ht="4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  <c r="U2122" s="12"/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  <c r="U2123" s="12"/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  <c r="U2124" s="12"/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  <c r="U2125" s="12"/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  <c r="U2126" s="12"/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  <c r="U2127" s="12"/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  <c r="U2128" s="12"/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  <c r="U2129" s="12"/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  <c r="U2130" s="12"/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  <c r="U2131" s="12"/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  <c r="U2132" s="12"/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  <c r="U2133" s="12"/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  <c r="U2134" s="12"/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  <c r="U2135" s="12"/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  <c r="U2136" s="12"/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  <c r="U2137" s="12"/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  <c r="U2138" s="12"/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  <c r="U2139" s="12"/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  <c r="U2140" s="12"/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  <c r="U2141" s="12"/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  <c r="U2142" s="12"/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s="6" t="str">
        <f t="shared" si="200"/>
        <v>games</v>
      </c>
      <c r="R2143" s="6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  <c r="U2143" s="12"/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  <c r="U2144" s="12"/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  <c r="U2145" s="12"/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  <c r="U2146" s="12"/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  <c r="U2147" s="12"/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  <c r="U2148" s="12"/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  <c r="U2149" s="12"/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  <c r="U2150" s="12"/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s="6" t="str">
        <f t="shared" si="200"/>
        <v>games</v>
      </c>
      <c r="R2151" s="6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  <c r="U2151" s="12"/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  <c r="U2152" s="12"/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  <c r="U2153" s="12"/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  <c r="U2154" s="12"/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  <c r="U2155" s="12"/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  <c r="U2156" s="12"/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  <c r="U2157" s="12"/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  <c r="U2158" s="12"/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  <c r="U2159" s="12"/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  <c r="U2160" s="12"/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  <c r="U2161" s="12"/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  <c r="U2162" s="12"/>
    </row>
    <row r="2163" spans="1:21" ht="30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  <c r="U2163" s="12"/>
    </row>
    <row r="2164" spans="1:21" ht="60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  <c r="U2164" s="12"/>
    </row>
    <row r="2165" spans="1:21" ht="4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  <c r="U2165" s="12"/>
    </row>
    <row r="2166" spans="1:21" ht="30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  <c r="U2166" s="12"/>
    </row>
    <row r="2167" spans="1:21" ht="60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  <c r="U2167" s="12"/>
    </row>
    <row r="2168" spans="1:21" ht="60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  <c r="U2168" s="12"/>
    </row>
    <row r="2169" spans="1:21" ht="30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  <c r="U2169" s="12"/>
    </row>
    <row r="2170" spans="1:21" ht="4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  <c r="U2170" s="12"/>
    </row>
    <row r="2171" spans="1:21" ht="60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  <c r="U2171" s="12"/>
    </row>
    <row r="2172" spans="1:21" ht="4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  <c r="U2172" s="12"/>
    </row>
    <row r="2173" spans="1:21" ht="4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  <c r="U2173" s="12"/>
    </row>
    <row r="2174" spans="1:21" ht="4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  <c r="U2174" s="12"/>
    </row>
    <row r="2175" spans="1:21" ht="60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  <c r="U2175" s="12"/>
    </row>
    <row r="2176" spans="1:21" ht="60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  <c r="U2176" s="12"/>
    </row>
    <row r="2177" spans="1:21" ht="60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  <c r="U2177" s="12"/>
    </row>
    <row r="2178" spans="1:21" ht="4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IFERROR(E:E/D:D,0)</f>
        <v>1.2602</v>
      </c>
      <c r="P2178" s="7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  <c r="U2178" s="12"/>
    </row>
    <row r="2179" spans="1:21" ht="7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ref="P2179:P2242" si="205">IFERROR(E:E/L:L,0)</f>
        <v>65.868421052631575</v>
      </c>
      <c r="Q2179" s="6" t="str">
        <f t="shared" ref="Q2179:Q2242" si="206">LEFT(N2179,SEARCH("/",N2179,1)-1)</f>
        <v>music</v>
      </c>
      <c r="R2179" s="6" t="str">
        <f t="shared" ref="R2179:R2242" si="207">RIGHT(N2179,LEN(N2179)-SEARCH("/",N2179,1))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  <c r="U2179" s="12"/>
    </row>
    <row r="2180" spans="1:21" ht="4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  <c r="U2180" s="12"/>
    </row>
    <row r="2181" spans="1:21" ht="4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  <c r="U2181" s="12"/>
    </row>
    <row r="2182" spans="1:21" ht="4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  <c r="U2182" s="12"/>
    </row>
    <row r="2183" spans="1:21" ht="60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  <c r="U2183" s="12"/>
    </row>
    <row r="2184" spans="1:21" ht="4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  <c r="U2184" s="12"/>
    </row>
    <row r="2185" spans="1:21" ht="60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  <c r="U2185" s="12"/>
    </row>
    <row r="2186" spans="1:21" ht="60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  <c r="U2186" s="12"/>
    </row>
    <row r="2187" spans="1:21" ht="60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  <c r="U2187" s="12"/>
    </row>
    <row r="2188" spans="1:21" ht="4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  <c r="U2188" s="12"/>
    </row>
    <row r="2189" spans="1:21" ht="60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  <c r="U2189" s="12"/>
    </row>
    <row r="2190" spans="1:21" ht="4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  <c r="U2190" s="12"/>
    </row>
    <row r="2191" spans="1:21" ht="60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  <c r="U2191" s="12"/>
    </row>
    <row r="2192" spans="1:21" ht="4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  <c r="U2192" s="12"/>
    </row>
    <row r="2193" spans="1:21" ht="60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  <c r="U2193" s="12"/>
    </row>
    <row r="2194" spans="1:21" ht="60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  <c r="U2194" s="12"/>
    </row>
    <row r="2195" spans="1:21" ht="60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  <c r="U2195" s="12"/>
    </row>
    <row r="2196" spans="1:21" ht="60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  <c r="U2196" s="12"/>
    </row>
    <row r="2197" spans="1:21" ht="30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  <c r="U2197" s="12"/>
    </row>
    <row r="2198" spans="1:21" ht="30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  <c r="U2198" s="12"/>
    </row>
    <row r="2199" spans="1:21" ht="4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  <c r="U2199" s="12"/>
    </row>
    <row r="2200" spans="1:21" ht="60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  <c r="U2200" s="12"/>
    </row>
    <row r="2201" spans="1:21" ht="30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  <c r="U2201" s="12"/>
    </row>
    <row r="2202" spans="1:21" ht="60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  <c r="U2202" s="12"/>
    </row>
    <row r="2203" spans="1:21" ht="60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  <c r="U2203" s="12"/>
    </row>
    <row r="2204" spans="1:21" ht="4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  <c r="U2204" s="12"/>
    </row>
    <row r="2205" spans="1:21" ht="60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  <c r="U2205" s="12"/>
    </row>
    <row r="2206" spans="1:21" ht="4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  <c r="U2206" s="12"/>
    </row>
    <row r="2207" spans="1:21" ht="4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  <c r="U2207" s="12"/>
    </row>
    <row r="2208" spans="1:21" ht="60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  <c r="U2208" s="12"/>
    </row>
    <row r="2209" spans="1:21" ht="4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  <c r="U2209" s="12"/>
    </row>
    <row r="2210" spans="1:21" ht="60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  <c r="U2210" s="12"/>
    </row>
    <row r="2211" spans="1:21" ht="4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  <c r="U2211" s="12"/>
    </row>
    <row r="2212" spans="1:21" ht="60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  <c r="U2212" s="12"/>
    </row>
    <row r="2213" spans="1:21" ht="60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  <c r="U2213" s="12"/>
    </row>
    <row r="2214" spans="1:21" ht="60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  <c r="U2214" s="12"/>
    </row>
    <row r="2215" spans="1:21" ht="7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  <c r="U2215" s="12"/>
    </row>
    <row r="2216" spans="1:21" ht="4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  <c r="U2216" s="12"/>
    </row>
    <row r="2217" spans="1:21" ht="30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  <c r="U2217" s="12"/>
    </row>
    <row r="2218" spans="1:21" ht="60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  <c r="U2218" s="12"/>
    </row>
    <row r="2219" spans="1:21" ht="60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  <c r="U2219" s="12"/>
    </row>
    <row r="2220" spans="1:21" ht="4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  <c r="U2220" s="12"/>
    </row>
    <row r="2221" spans="1:21" ht="4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  <c r="U2221" s="12"/>
    </row>
    <row r="2222" spans="1:21" ht="4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  <c r="U2222" s="12"/>
    </row>
    <row r="2223" spans="1:21" ht="4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  <c r="U2223" s="12"/>
    </row>
    <row r="2224" spans="1:21" ht="60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  <c r="U2224" s="12"/>
    </row>
    <row r="2225" spans="1:21" ht="60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  <c r="U2225" s="12"/>
    </row>
    <row r="2226" spans="1:21" ht="60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  <c r="U2226" s="12"/>
    </row>
    <row r="2227" spans="1:21" ht="60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  <c r="U2227" s="12"/>
    </row>
    <row r="2228" spans="1:21" ht="60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  <c r="U2228" s="12"/>
    </row>
    <row r="2229" spans="1:21" ht="60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  <c r="U2229" s="12"/>
    </row>
    <row r="2230" spans="1:21" ht="60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  <c r="U2230" s="12"/>
    </row>
    <row r="2231" spans="1:21" ht="60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  <c r="U2231" s="12"/>
    </row>
    <row r="2232" spans="1:21" ht="60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  <c r="U2232" s="12"/>
    </row>
    <row r="2233" spans="1:21" ht="60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  <c r="U2233" s="12"/>
    </row>
    <row r="2234" spans="1:21" ht="4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  <c r="U2234" s="12"/>
    </row>
    <row r="2235" spans="1:21" ht="4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  <c r="U2235" s="12"/>
    </row>
    <row r="2236" spans="1:21" ht="4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  <c r="U2236" s="12"/>
    </row>
    <row r="2237" spans="1:21" ht="4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  <c r="U2237" s="12"/>
    </row>
    <row r="2238" spans="1:21" ht="4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  <c r="U2238" s="12"/>
    </row>
    <row r="2239" spans="1:21" ht="60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  <c r="U2239" s="12"/>
    </row>
    <row r="2240" spans="1:21" ht="30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  <c r="U2240" s="12"/>
    </row>
    <row r="2241" spans="1:21" ht="30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  <c r="U2241" s="12"/>
    </row>
    <row r="2242" spans="1:21" ht="4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IFERROR(E:E/D:D,0)</f>
        <v>2.7067999999999999</v>
      </c>
      <c r="P2242" s="7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  <c r="U2242" s="12"/>
    </row>
    <row r="2243" spans="1:21" ht="60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ref="P2243:P2306" si="211">IFERROR(E:E/L:L,0)</f>
        <v>49.472392638036808</v>
      </c>
      <c r="Q2243" s="6" t="str">
        <f t="shared" ref="Q2243:Q2306" si="212">LEFT(N2243,SEARCH("/",N2243,1)-1)</f>
        <v>games</v>
      </c>
      <c r="R2243" s="6" t="str">
        <f t="shared" ref="R2243:R2306" si="213">RIGHT(N2243,LEN(N2243)-SEARCH("/",N2243,1))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  <c r="U2243" s="12"/>
    </row>
    <row r="2244" spans="1:21" ht="30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  <c r="U2244" s="12"/>
    </row>
    <row r="2245" spans="1:21" ht="60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  <c r="U2245" s="12"/>
    </row>
    <row r="2246" spans="1:21" ht="4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  <c r="U2246" s="12"/>
    </row>
    <row r="2247" spans="1:21" ht="4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  <c r="U2247" s="12"/>
    </row>
    <row r="2248" spans="1:21" ht="60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  <c r="U2248" s="12"/>
    </row>
    <row r="2249" spans="1:21" ht="4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  <c r="U2249" s="12"/>
    </row>
    <row r="2250" spans="1:21" ht="60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  <c r="U2250" s="12"/>
    </row>
    <row r="2251" spans="1:21" ht="4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  <c r="U2251" s="12"/>
    </row>
    <row r="2252" spans="1:21" ht="4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  <c r="U2252" s="12"/>
    </row>
    <row r="2253" spans="1:21" ht="4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  <c r="U2253" s="12"/>
    </row>
    <row r="2254" spans="1:21" ht="60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  <c r="U2254" s="12"/>
    </row>
    <row r="2255" spans="1:21" ht="60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  <c r="U2255" s="12"/>
    </row>
    <row r="2256" spans="1:21" ht="4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  <c r="U2256" s="12"/>
    </row>
    <row r="2257" spans="1:21" ht="30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  <c r="U2257" s="12"/>
    </row>
    <row r="2258" spans="1:21" ht="4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  <c r="U2258" s="12"/>
    </row>
    <row r="2259" spans="1:21" ht="60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  <c r="U2259" s="12"/>
    </row>
    <row r="2260" spans="1:21" ht="30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  <c r="U2260" s="12"/>
    </row>
    <row r="2261" spans="1:21" ht="60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  <c r="U2261" s="12"/>
    </row>
    <row r="2262" spans="1:21" ht="60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  <c r="U2262" s="12"/>
    </row>
    <row r="2263" spans="1:21" ht="60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  <c r="U2263" s="12"/>
    </row>
    <row r="2264" spans="1:21" ht="4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  <c r="U2264" s="12"/>
    </row>
    <row r="2265" spans="1:21" ht="4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  <c r="U2265" s="12"/>
    </row>
    <row r="2266" spans="1:21" ht="60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  <c r="U2266" s="12"/>
    </row>
    <row r="2267" spans="1:21" ht="60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  <c r="U2267" s="12"/>
    </row>
    <row r="2268" spans="1:21" ht="4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  <c r="U2268" s="12"/>
    </row>
    <row r="2269" spans="1:21" ht="60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  <c r="U2269" s="12"/>
    </row>
    <row r="2270" spans="1:21" ht="60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  <c r="U2270" s="12"/>
    </row>
    <row r="2271" spans="1:21" ht="4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  <c r="U2271" s="12"/>
    </row>
    <row r="2272" spans="1:21" ht="4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  <c r="U2272" s="12"/>
    </row>
    <row r="2273" spans="1:21" ht="60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  <c r="U2273" s="12"/>
    </row>
    <row r="2274" spans="1:21" ht="4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  <c r="U2274" s="12"/>
    </row>
    <row r="2275" spans="1:21" ht="60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  <c r="U2275" s="12"/>
    </row>
    <row r="2276" spans="1:21" ht="60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  <c r="U2276" s="12"/>
    </row>
    <row r="2277" spans="1:21" ht="4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  <c r="U2277" s="12"/>
    </row>
    <row r="2278" spans="1:21" ht="60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  <c r="U2278" s="12"/>
    </row>
    <row r="2279" spans="1:21" ht="60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  <c r="U2279" s="12"/>
    </row>
    <row r="2280" spans="1:21" ht="4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  <c r="U2280" s="12"/>
    </row>
    <row r="2281" spans="1:21" ht="60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  <c r="U2281" s="12"/>
    </row>
    <row r="2282" spans="1:21" ht="60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  <c r="U2282" s="12"/>
    </row>
    <row r="2283" spans="1:21" ht="60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  <c r="U2283" s="12"/>
    </row>
    <row r="2284" spans="1:21" ht="4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  <c r="U2284" s="12"/>
    </row>
    <row r="2285" spans="1:21" ht="60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  <c r="U2285" s="12"/>
    </row>
    <row r="2286" spans="1:21" ht="30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  <c r="U2286" s="12"/>
    </row>
    <row r="2287" spans="1:21" ht="60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  <c r="U2287" s="12"/>
    </row>
    <row r="2288" spans="1:21" ht="4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  <c r="U2288" s="12"/>
    </row>
    <row r="2289" spans="1:21" ht="4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  <c r="U2289" s="12"/>
    </row>
    <row r="2290" spans="1:21" ht="60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8">
        <f t="shared" si="214"/>
        <v>41067.827418981484</v>
      </c>
      <c r="T2290" s="8">
        <f t="shared" si="215"/>
        <v>41086.75</v>
      </c>
      <c r="U2290" s="12"/>
    </row>
    <row r="2291" spans="1:21" ht="60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  <c r="U2291" s="12"/>
    </row>
    <row r="2292" spans="1:21" ht="4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  <c r="U2292" s="12"/>
    </row>
    <row r="2293" spans="1:21" ht="60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  <c r="U2293" s="12"/>
    </row>
    <row r="2294" spans="1:21" ht="60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  <c r="U2294" s="12"/>
    </row>
    <row r="2295" spans="1:21" ht="30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  <c r="U2295" s="12"/>
    </row>
    <row r="2296" spans="1:21" ht="60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  <c r="U2296" s="12"/>
    </row>
    <row r="2297" spans="1:21" ht="60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  <c r="U2297" s="12"/>
    </row>
    <row r="2298" spans="1:21" ht="4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  <c r="U2298" s="12"/>
    </row>
    <row r="2299" spans="1:21" ht="30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  <c r="U2299" s="12"/>
    </row>
    <row r="2300" spans="1:21" ht="4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  <c r="U2300" s="12"/>
    </row>
    <row r="2301" spans="1:21" ht="4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  <c r="U2301" s="12"/>
    </row>
    <row r="2302" spans="1:21" ht="4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  <c r="U2302" s="12"/>
    </row>
    <row r="2303" spans="1:21" ht="30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  <c r="U2303" s="12"/>
    </row>
    <row r="2304" spans="1:21" ht="4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  <c r="U2304" s="12"/>
    </row>
    <row r="2305" spans="1:21" ht="60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  <c r="U2305" s="12"/>
    </row>
    <row r="2306" spans="1:21" ht="4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IFERROR(E:E/D:D,0)</f>
        <v>1.0070033333333335</v>
      </c>
      <c r="P2306" s="7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  <c r="U2306" s="12"/>
    </row>
    <row r="2307" spans="1:21" ht="60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ref="P2307:P2370" si="217">IFERROR(E:E/L:L,0)</f>
        <v>109.10778443113773</v>
      </c>
      <c r="Q2307" s="6" t="str">
        <f t="shared" ref="Q2307:Q2370" si="218">LEFT(N2307,SEARCH("/",N2307,1)-1)</f>
        <v>music</v>
      </c>
      <c r="R2307" s="6" t="str">
        <f t="shared" ref="R2307:R2370" si="219">RIGHT(N2307,LEN(N2307)-SEARCH("/",N2307,1))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  <c r="U2307" s="12"/>
    </row>
    <row r="2308" spans="1:21" ht="4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  <c r="U2308" s="12"/>
    </row>
    <row r="2309" spans="1:21" ht="4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  <c r="U2309" s="12"/>
    </row>
    <row r="2310" spans="1:21" ht="60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  <c r="U2310" s="12"/>
    </row>
    <row r="2311" spans="1:21" ht="4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  <c r="U2311" s="12"/>
    </row>
    <row r="2312" spans="1:21" ht="60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  <c r="U2312" s="12"/>
    </row>
    <row r="2313" spans="1:21" ht="4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  <c r="U2313" s="12"/>
    </row>
    <row r="2314" spans="1:21" ht="4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  <c r="U2314" s="12"/>
    </row>
    <row r="2315" spans="1:21" ht="30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  <c r="U2315" s="12"/>
    </row>
    <row r="2316" spans="1:21" ht="60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  <c r="U2316" s="12"/>
    </row>
    <row r="2317" spans="1:21" ht="4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  <c r="U2317" s="12"/>
    </row>
    <row r="2318" spans="1:21" ht="60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  <c r="U2318" s="12"/>
    </row>
    <row r="2319" spans="1:21" ht="4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  <c r="U2319" s="12"/>
    </row>
    <row r="2320" spans="1:21" ht="60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  <c r="U2320" s="12"/>
    </row>
    <row r="2321" spans="1:21" ht="4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  <c r="U2321" s="12"/>
    </row>
    <row r="2322" spans="1:21" ht="60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  <c r="U2322" s="12"/>
    </row>
    <row r="2323" spans="1:21" ht="4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  <c r="U2323" s="12"/>
    </row>
    <row r="2324" spans="1:21" ht="4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  <c r="U2324" s="12"/>
    </row>
    <row r="2325" spans="1:21" ht="4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  <c r="U2325" s="12"/>
    </row>
    <row r="2326" spans="1:21" ht="4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  <c r="U2326" s="12"/>
    </row>
    <row r="2327" spans="1:21" ht="60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  <c r="U2327" s="12"/>
    </row>
    <row r="2328" spans="1:21" ht="60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  <c r="U2328" s="12"/>
    </row>
    <row r="2329" spans="1:21" ht="4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  <c r="U2329" s="12"/>
    </row>
    <row r="2330" spans="1:21" ht="60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  <c r="U2330" s="12"/>
    </row>
    <row r="2331" spans="1:21" ht="4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  <c r="U2331" s="12"/>
    </row>
    <row r="2332" spans="1:21" ht="60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  <c r="U2332" s="12"/>
    </row>
    <row r="2333" spans="1:21" ht="4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  <c r="U2333" s="12"/>
    </row>
    <row r="2334" spans="1:21" ht="60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  <c r="U2334" s="12"/>
    </row>
    <row r="2335" spans="1:21" ht="60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  <c r="U2335" s="12"/>
    </row>
    <row r="2336" spans="1:21" ht="4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  <c r="U2336" s="12"/>
    </row>
    <row r="2337" spans="1:21" ht="60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  <c r="U2337" s="12"/>
    </row>
    <row r="2338" spans="1:21" ht="4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  <c r="U2338" s="12"/>
    </row>
    <row r="2339" spans="1:21" ht="4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  <c r="U2339" s="12"/>
    </row>
    <row r="2340" spans="1:21" ht="4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  <c r="U2340" s="12"/>
    </row>
    <row r="2341" spans="1:21" ht="60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  <c r="U2341" s="12"/>
    </row>
    <row r="2342" spans="1:21" ht="4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  <c r="U2342" s="12"/>
    </row>
    <row r="2343" spans="1:21" ht="4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s="6" t="str">
        <f t="shared" si="218"/>
        <v>technology</v>
      </c>
      <c r="R2343" s="6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  <c r="U2343" s="12"/>
    </row>
    <row r="2344" spans="1:21" ht="60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s="6" t="str">
        <f t="shared" si="218"/>
        <v>technology</v>
      </c>
      <c r="R2344" s="6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  <c r="U2344" s="12"/>
    </row>
    <row r="2345" spans="1:21" ht="60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  <c r="U2345" s="12"/>
    </row>
    <row r="2346" spans="1:21" ht="60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  <c r="U2346" s="12"/>
    </row>
    <row r="2347" spans="1:21" ht="60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s="6" t="str">
        <f t="shared" si="218"/>
        <v>technology</v>
      </c>
      <c r="R2347" s="6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  <c r="U2347" s="12"/>
    </row>
    <row r="2348" spans="1:21" ht="4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  <c r="U2348" s="12"/>
    </row>
    <row r="2349" spans="1:21" ht="4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  <c r="U2349" s="12"/>
    </row>
    <row r="2350" spans="1:21" ht="60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  <c r="U2350" s="12"/>
    </row>
    <row r="2351" spans="1:21" ht="4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s="6" t="str">
        <f t="shared" si="218"/>
        <v>technology</v>
      </c>
      <c r="R2351" s="6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  <c r="U2351" s="12"/>
    </row>
    <row r="2352" spans="1:21" ht="4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s="6" t="str">
        <f t="shared" si="218"/>
        <v>technology</v>
      </c>
      <c r="R2352" s="6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  <c r="U2352" s="12"/>
    </row>
    <row r="2353" spans="1:21" ht="30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  <c r="U2353" s="12"/>
    </row>
    <row r="2354" spans="1:21" ht="4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s="6" t="str">
        <f t="shared" si="218"/>
        <v>technology</v>
      </c>
      <c r="R2354" s="6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  <c r="U2354" s="12"/>
    </row>
    <row r="2355" spans="1:21" ht="60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s="6" t="str">
        <f t="shared" si="218"/>
        <v>technology</v>
      </c>
      <c r="R2355" s="6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  <c r="U2355" s="12"/>
    </row>
    <row r="2356" spans="1:21" ht="4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  <c r="U2356" s="12"/>
    </row>
    <row r="2357" spans="1:21" ht="4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  <c r="U2357" s="12"/>
    </row>
    <row r="2358" spans="1:21" ht="30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s="6" t="str">
        <f t="shared" si="218"/>
        <v>technology</v>
      </c>
      <c r="R2358" s="6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  <c r="U2358" s="12"/>
    </row>
    <row r="2359" spans="1:21" ht="4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s="6" t="str">
        <f t="shared" si="218"/>
        <v>technology</v>
      </c>
      <c r="R2359" s="6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  <c r="U2359" s="12"/>
    </row>
    <row r="2360" spans="1:21" ht="4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s="6" t="str">
        <f t="shared" si="218"/>
        <v>technology</v>
      </c>
      <c r="R2360" s="6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  <c r="U2360" s="12"/>
    </row>
    <row r="2361" spans="1:21" ht="4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  <c r="U2361" s="12"/>
    </row>
    <row r="2362" spans="1:21" ht="4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  <c r="U2362" s="12"/>
    </row>
    <row r="2363" spans="1:21" ht="60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s="6" t="str">
        <f t="shared" si="218"/>
        <v>technology</v>
      </c>
      <c r="R2363" s="6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  <c r="U2363" s="12"/>
    </row>
    <row r="2364" spans="1:21" ht="4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  <c r="U2364" s="12"/>
    </row>
    <row r="2365" spans="1:21" ht="60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s="6" t="str">
        <f t="shared" si="218"/>
        <v>technology</v>
      </c>
      <c r="R2365" s="6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  <c r="U2365" s="12"/>
    </row>
    <row r="2366" spans="1:21" ht="4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s="6" t="str">
        <f t="shared" si="218"/>
        <v>technology</v>
      </c>
      <c r="R2366" s="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  <c r="U2366" s="12"/>
    </row>
    <row r="2367" spans="1:21" ht="60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s="6" t="str">
        <f t="shared" si="218"/>
        <v>technology</v>
      </c>
      <c r="R2367" s="6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  <c r="U2367" s="12"/>
    </row>
    <row r="2368" spans="1:21" ht="4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  <c r="U2368" s="12"/>
    </row>
    <row r="2369" spans="1:21" ht="60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  <c r="U2369" s="12"/>
    </row>
    <row r="2370" spans="1:21" ht="60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IFERROR(E:E/D:D,0)</f>
        <v>2.5000000000000001E-3</v>
      </c>
      <c r="P2370" s="7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  <c r="U2370" s="12"/>
    </row>
    <row r="2371" spans="1:21" ht="60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ref="P2371:P2434" si="223">IFERROR(E:E/L:L,0)</f>
        <v>0</v>
      </c>
      <c r="Q2371" s="6" t="str">
        <f t="shared" ref="Q2371:Q2434" si="224">LEFT(N2371,SEARCH("/",N2371,1)-1)</f>
        <v>technology</v>
      </c>
      <c r="R2371" s="6" t="str">
        <f t="shared" ref="R2371:R2434" si="225">RIGHT(N2371,LEN(N2371)-SEARCH("/",N2371,1))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  <c r="U2371" s="12"/>
    </row>
    <row r="2372" spans="1:21" ht="60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  <c r="U2372" s="12"/>
    </row>
    <row r="2373" spans="1:21" ht="60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s="6" t="str">
        <f t="shared" si="224"/>
        <v>technology</v>
      </c>
      <c r="R2373" s="6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  <c r="U2373" s="12"/>
    </row>
    <row r="2374" spans="1:21" ht="60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  <c r="U2374" s="12"/>
    </row>
    <row r="2375" spans="1:21" ht="30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  <c r="U2375" s="12"/>
    </row>
    <row r="2376" spans="1:21" ht="60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  <c r="U2376" s="12"/>
    </row>
    <row r="2377" spans="1:21" ht="60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s="6" t="str">
        <f t="shared" si="224"/>
        <v>technology</v>
      </c>
      <c r="R2377" s="6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  <c r="U2377" s="12"/>
    </row>
    <row r="2378" spans="1:21" ht="4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  <c r="U2378" s="12"/>
    </row>
    <row r="2379" spans="1:21" ht="4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s="6" t="str">
        <f t="shared" si="224"/>
        <v>technology</v>
      </c>
      <c r="R2379" s="6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  <c r="U2379" s="12"/>
    </row>
    <row r="2380" spans="1:21" ht="4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s="6" t="str">
        <f t="shared" si="224"/>
        <v>technology</v>
      </c>
      <c r="R2380" s="6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  <c r="U2380" s="12"/>
    </row>
    <row r="2381" spans="1:21" ht="4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s="6" t="str">
        <f t="shared" si="224"/>
        <v>technology</v>
      </c>
      <c r="R2381" s="6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  <c r="U2381" s="12"/>
    </row>
    <row r="2382" spans="1:21" ht="4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  <c r="U2382" s="12"/>
    </row>
    <row r="2383" spans="1:21" ht="4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  <c r="U2383" s="12"/>
    </row>
    <row r="2384" spans="1:21" ht="60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  <c r="U2384" s="12"/>
    </row>
    <row r="2385" spans="1:21" ht="60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  <c r="U2385" s="12"/>
    </row>
    <row r="2386" spans="1:21" ht="60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  <c r="U2386" s="12"/>
    </row>
    <row r="2387" spans="1:21" ht="60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  <c r="U2387" s="12"/>
    </row>
    <row r="2388" spans="1:21" ht="4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s="6" t="str">
        <f t="shared" si="224"/>
        <v>technology</v>
      </c>
      <c r="R2388" s="6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  <c r="U2388" s="12"/>
    </row>
    <row r="2389" spans="1:21" ht="60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  <c r="U2389" s="12"/>
    </row>
    <row r="2390" spans="1:21" ht="60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  <c r="U2390" s="12"/>
    </row>
    <row r="2391" spans="1:21" ht="60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  <c r="U2391" s="12"/>
    </row>
    <row r="2392" spans="1:21" ht="60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s="6" t="str">
        <f t="shared" si="224"/>
        <v>technology</v>
      </c>
      <c r="R2392" s="6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  <c r="U2392" s="12"/>
    </row>
    <row r="2393" spans="1:21" ht="30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  <c r="U2393" s="12"/>
    </row>
    <row r="2394" spans="1:21" ht="60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s="6" t="str">
        <f t="shared" si="224"/>
        <v>technology</v>
      </c>
      <c r="R2394" s="6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  <c r="U2394" s="12"/>
    </row>
    <row r="2395" spans="1:21" ht="60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  <c r="U2395" s="12"/>
    </row>
    <row r="2396" spans="1:21" ht="60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  <c r="U2396" s="12"/>
    </row>
    <row r="2397" spans="1:21" ht="4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s="6" t="str">
        <f t="shared" si="224"/>
        <v>technology</v>
      </c>
      <c r="R2397" s="6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  <c r="U2397" s="12"/>
    </row>
    <row r="2398" spans="1:21" ht="4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  <c r="U2398" s="12"/>
    </row>
    <row r="2399" spans="1:21" ht="60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s="6" t="str">
        <f t="shared" si="224"/>
        <v>technology</v>
      </c>
      <c r="R2399" s="6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  <c r="U2399" s="12"/>
    </row>
    <row r="2400" spans="1:21" ht="60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s="6" t="str">
        <f t="shared" si="224"/>
        <v>technology</v>
      </c>
      <c r="R2400" s="6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  <c r="U2400" s="12"/>
    </row>
    <row r="2401" spans="1:21" ht="4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s="6" t="str">
        <f t="shared" si="224"/>
        <v>technology</v>
      </c>
      <c r="R2401" s="6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  <c r="U2401" s="12"/>
    </row>
    <row r="2402" spans="1:21" ht="60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s="6" t="str">
        <f t="shared" si="224"/>
        <v>technology</v>
      </c>
      <c r="R2402" s="6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  <c r="U2402" s="12"/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  <c r="U2403" s="12"/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  <c r="U2404" s="12"/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  <c r="U2405" s="12"/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s="6" t="str">
        <f t="shared" si="224"/>
        <v>food</v>
      </c>
      <c r="R2406" s="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  <c r="U2406" s="12"/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  <c r="U2407" s="12"/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  <c r="U2408" s="12"/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  <c r="U2409" s="12"/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  <c r="U2410" s="12"/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  <c r="U2411" s="12"/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s="6" t="str">
        <f t="shared" si="224"/>
        <v>food</v>
      </c>
      <c r="R2412" s="6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  <c r="U2412" s="12"/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  <c r="U2413" s="12"/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s="6" t="str">
        <f t="shared" si="224"/>
        <v>food</v>
      </c>
      <c r="R2414" s="6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  <c r="U2414" s="12"/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  <c r="U2415" s="12"/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  <c r="U2416" s="12"/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  <c r="U2417" s="12"/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  <c r="U2418" s="12"/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s="6" t="str">
        <f t="shared" si="224"/>
        <v>food</v>
      </c>
      <c r="R2419" s="6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  <c r="U2419" s="12"/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  <c r="U2420" s="12"/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s="6" t="str">
        <f t="shared" si="224"/>
        <v>food</v>
      </c>
      <c r="R2421" s="6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  <c r="U2421" s="12"/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  <c r="U2422" s="12"/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  <c r="U2423" s="12"/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  <c r="U2424" s="12"/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  <c r="U2425" s="12"/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  <c r="U2426" s="12"/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  <c r="U2427" s="12"/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s="6" t="str">
        <f t="shared" si="224"/>
        <v>food</v>
      </c>
      <c r="R2428" s="6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  <c r="U2428" s="12"/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  <c r="U2429" s="12"/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  <c r="U2430" s="12"/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  <c r="U2431" s="12"/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  <c r="U2432" s="12"/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  <c r="U2433" s="12"/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IFERROR(E:E/D:D,0)</f>
        <v>1.4285714285714287E-4</v>
      </c>
      <c r="P2434" s="7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  <c r="U2434" s="12"/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ref="P2435:P2498" si="229">IFERROR(E:E/L:L,0)</f>
        <v>0</v>
      </c>
      <c r="Q2435" s="6" t="str">
        <f t="shared" ref="Q2435:Q2498" si="230">LEFT(N2435,SEARCH("/",N2435,1)-1)</f>
        <v>food</v>
      </c>
      <c r="R2435" s="6" t="str">
        <f t="shared" ref="R2435:R2498" si="231">RIGHT(N2435,LEN(N2435)-SEARCH("/",N2435,1))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  <c r="U2435" s="12"/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  <c r="U2436" s="12"/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  <c r="U2437" s="12"/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  <c r="U2438" s="12"/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s="6" t="str">
        <f t="shared" si="230"/>
        <v>food</v>
      </c>
      <c r="R2439" s="6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  <c r="U2439" s="12"/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  <c r="U2440" s="12"/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s="6" t="str">
        <f t="shared" si="230"/>
        <v>food</v>
      </c>
      <c r="R2441" s="6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  <c r="U2441" s="12"/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  <c r="U2442" s="12"/>
    </row>
    <row r="2443" spans="1:21" ht="30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  <c r="U2443" s="12"/>
    </row>
    <row r="2444" spans="1:21" ht="30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  <c r="U2444" s="12"/>
    </row>
    <row r="2445" spans="1:21" ht="60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  <c r="U2445" s="12"/>
    </row>
    <row r="2446" spans="1:21" ht="60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  <c r="U2446" s="12"/>
    </row>
    <row r="2447" spans="1:21" ht="60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  <c r="U2447" s="12"/>
    </row>
    <row r="2448" spans="1:21" ht="60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  <c r="U2448" s="12"/>
    </row>
    <row r="2449" spans="1:21" ht="60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  <c r="U2449" s="12"/>
    </row>
    <row r="2450" spans="1:21" ht="60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  <c r="U2450" s="12"/>
    </row>
    <row r="2451" spans="1:21" ht="4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  <c r="U2451" s="12"/>
    </row>
    <row r="2452" spans="1:21" ht="60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  <c r="U2452" s="12"/>
    </row>
    <row r="2453" spans="1:21" ht="60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  <c r="U2453" s="12"/>
    </row>
    <row r="2454" spans="1:21" ht="60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  <c r="U2454" s="12"/>
    </row>
    <row r="2455" spans="1:21" ht="60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  <c r="U2455" s="12"/>
    </row>
    <row r="2456" spans="1:21" ht="4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  <c r="U2456" s="12"/>
    </row>
    <row r="2457" spans="1:21" ht="4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  <c r="U2457" s="12"/>
    </row>
    <row r="2458" spans="1:21" ht="4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  <c r="U2458" s="12"/>
    </row>
    <row r="2459" spans="1:21" ht="4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  <c r="U2459" s="12"/>
    </row>
    <row r="2460" spans="1:21" ht="60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  <c r="U2460" s="12"/>
    </row>
    <row r="2461" spans="1:21" ht="60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  <c r="U2461" s="12"/>
    </row>
    <row r="2462" spans="1:21" ht="60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  <c r="U2462" s="12"/>
    </row>
    <row r="2463" spans="1:21" ht="60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  <c r="U2463" s="12"/>
    </row>
    <row r="2464" spans="1:21" ht="60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  <c r="U2464" s="12"/>
    </row>
    <row r="2465" spans="1:21" ht="30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  <c r="U2465" s="12"/>
    </row>
    <row r="2466" spans="1:21" ht="4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  <c r="U2466" s="12"/>
    </row>
    <row r="2467" spans="1:21" ht="4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  <c r="U2467" s="12"/>
    </row>
    <row r="2468" spans="1:21" ht="4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  <c r="U2468" s="12"/>
    </row>
    <row r="2469" spans="1:21" ht="4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  <c r="U2469" s="12"/>
    </row>
    <row r="2470" spans="1:21" ht="4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  <c r="U2470" s="12"/>
    </row>
    <row r="2471" spans="1:21" ht="60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  <c r="U2471" s="12"/>
    </row>
    <row r="2472" spans="1:21" ht="4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  <c r="U2472" s="12"/>
    </row>
    <row r="2473" spans="1:21" ht="60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  <c r="U2473" s="12"/>
    </row>
    <row r="2474" spans="1:21" ht="60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  <c r="U2474" s="12"/>
    </row>
    <row r="2475" spans="1:21" ht="4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  <c r="U2475" s="12"/>
    </row>
    <row r="2476" spans="1:21" ht="60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  <c r="U2476" s="12"/>
    </row>
    <row r="2477" spans="1:21" ht="30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  <c r="U2477" s="12"/>
    </row>
    <row r="2478" spans="1:21" ht="4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  <c r="U2478" s="12"/>
    </row>
    <row r="2479" spans="1:21" ht="30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  <c r="U2479" s="12"/>
    </row>
    <row r="2480" spans="1:21" ht="60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  <c r="U2480" s="12"/>
    </row>
    <row r="2481" spans="1:21" ht="4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  <c r="U2481" s="12"/>
    </row>
    <row r="2482" spans="1:21" ht="60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  <c r="U2482" s="12"/>
    </row>
    <row r="2483" spans="1:21" ht="60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  <c r="U2483" s="12"/>
    </row>
    <row r="2484" spans="1:21" ht="60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  <c r="U2484" s="12"/>
    </row>
    <row r="2485" spans="1:21" ht="4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  <c r="U2485" s="12"/>
    </row>
    <row r="2486" spans="1:21" ht="60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  <c r="U2486" s="12"/>
    </row>
    <row r="2487" spans="1:21" ht="60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  <c r="U2487" s="12"/>
    </row>
    <row r="2488" spans="1:21" ht="60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  <c r="U2488" s="12"/>
    </row>
    <row r="2489" spans="1:21" ht="4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  <c r="U2489" s="12"/>
    </row>
    <row r="2490" spans="1:21" ht="60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  <c r="U2490" s="12"/>
    </row>
    <row r="2491" spans="1:21" ht="60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  <c r="U2491" s="12"/>
    </row>
    <row r="2492" spans="1:21" ht="4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  <c r="U2492" s="12"/>
    </row>
    <row r="2493" spans="1:21" ht="60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  <c r="U2493" s="12"/>
    </row>
    <row r="2494" spans="1:21" ht="30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  <c r="U2494" s="12"/>
    </row>
    <row r="2495" spans="1:21" ht="60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  <c r="U2495" s="12"/>
    </row>
    <row r="2496" spans="1:21" ht="4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  <c r="U2496" s="12"/>
    </row>
    <row r="2497" spans="1:21" ht="4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  <c r="U2497" s="12"/>
    </row>
    <row r="2498" spans="1:21" ht="30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IFERROR(E:E/D:D,0)</f>
        <v>1</v>
      </c>
      <c r="P2498" s="7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  <c r="U2498" s="12"/>
    </row>
    <row r="2499" spans="1:21" ht="4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ref="P2499:P2562" si="235">IFERROR(E:E/L:L,0)</f>
        <v>80.551071428571419</v>
      </c>
      <c r="Q2499" s="6" t="str">
        <f t="shared" ref="Q2499:Q2562" si="236">LEFT(N2499,SEARCH("/",N2499,1)-1)</f>
        <v>music</v>
      </c>
      <c r="R2499" s="6" t="str">
        <f t="shared" ref="R2499:R2562" si="237">RIGHT(N2499,LEN(N2499)-SEARCH("/",N2499,1))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  <c r="U2499" s="12"/>
    </row>
    <row r="2500" spans="1:21" ht="4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  <c r="U2500" s="12"/>
    </row>
    <row r="2501" spans="1:21" ht="60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  <c r="U2501" s="12"/>
    </row>
    <row r="2502" spans="1:21" ht="4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  <c r="U2502" s="12"/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  <c r="U2503" s="12"/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  <c r="U2504" s="12"/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s="6" t="str">
        <f t="shared" si="236"/>
        <v>food</v>
      </c>
      <c r="R2505" s="6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  <c r="U2505" s="12"/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s="6" t="str">
        <f t="shared" si="236"/>
        <v>food</v>
      </c>
      <c r="R2506" s="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  <c r="U2506" s="12"/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s="6" t="str">
        <f t="shared" si="236"/>
        <v>food</v>
      </c>
      <c r="R2507" s="6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  <c r="U2507" s="12"/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  <c r="U2508" s="12"/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s="6" t="str">
        <f t="shared" si="236"/>
        <v>food</v>
      </c>
      <c r="R2509" s="6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  <c r="U2509" s="12"/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s="6" t="str">
        <f t="shared" si="236"/>
        <v>food</v>
      </c>
      <c r="R2510" s="6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  <c r="U2510" s="12"/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  <c r="U2511" s="12"/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  <c r="U2512" s="12"/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s="6" t="str">
        <f t="shared" si="236"/>
        <v>food</v>
      </c>
      <c r="R2513" s="6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  <c r="U2513" s="12"/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s="6" t="str">
        <f t="shared" si="236"/>
        <v>food</v>
      </c>
      <c r="R2514" s="6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  <c r="U2514" s="12"/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s="6" t="str">
        <f t="shared" si="236"/>
        <v>food</v>
      </c>
      <c r="R2515" s="6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  <c r="U2515" s="12"/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  <c r="U2516" s="12"/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  <c r="U2517" s="12"/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s="6" t="str">
        <f t="shared" si="236"/>
        <v>food</v>
      </c>
      <c r="R2518" s="6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  <c r="U2518" s="12"/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  <c r="U2519" s="12"/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s="6" t="str">
        <f t="shared" si="236"/>
        <v>food</v>
      </c>
      <c r="R2520" s="6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  <c r="U2520" s="12"/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  <c r="U2521" s="12"/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s="6" t="str">
        <f t="shared" si="236"/>
        <v>food</v>
      </c>
      <c r="R2522" s="6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  <c r="U2522" s="12"/>
    </row>
    <row r="2523" spans="1:21" ht="60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  <c r="U2523" s="12"/>
    </row>
    <row r="2524" spans="1:21" ht="60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  <c r="U2524" s="12"/>
    </row>
    <row r="2525" spans="1:21" ht="4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  <c r="U2525" s="12"/>
    </row>
    <row r="2526" spans="1:21" ht="4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  <c r="U2526" s="12"/>
    </row>
    <row r="2527" spans="1:21" ht="4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  <c r="U2527" s="12"/>
    </row>
    <row r="2528" spans="1:21" ht="4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  <c r="U2528" s="12"/>
    </row>
    <row r="2529" spans="1:21" ht="4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  <c r="U2529" s="12"/>
    </row>
    <row r="2530" spans="1:21" ht="60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  <c r="U2530" s="12"/>
    </row>
    <row r="2531" spans="1:21" ht="30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  <c r="U2531" s="12"/>
    </row>
    <row r="2532" spans="1:21" ht="4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  <c r="U2532" s="12"/>
    </row>
    <row r="2533" spans="1:21" ht="60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  <c r="U2533" s="12"/>
    </row>
    <row r="2534" spans="1:21" ht="60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  <c r="U2534" s="12"/>
    </row>
    <row r="2535" spans="1:21" ht="60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  <c r="U2535" s="12"/>
    </row>
    <row r="2536" spans="1:21" ht="7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  <c r="U2536" s="12"/>
    </row>
    <row r="2537" spans="1:21" ht="1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  <c r="U2537" s="12"/>
    </row>
    <row r="2538" spans="1:21" ht="60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  <c r="U2538" s="12"/>
    </row>
    <row r="2539" spans="1:21" ht="4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  <c r="U2539" s="12"/>
    </row>
    <row r="2540" spans="1:21" ht="4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  <c r="U2540" s="12"/>
    </row>
    <row r="2541" spans="1:21" ht="60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  <c r="U2541" s="12"/>
    </row>
    <row r="2542" spans="1:21" ht="60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  <c r="U2542" s="12"/>
    </row>
    <row r="2543" spans="1:21" ht="60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  <c r="U2543" s="12"/>
    </row>
    <row r="2544" spans="1:21" ht="4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  <c r="U2544" s="12"/>
    </row>
    <row r="2545" spans="1:21" ht="60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  <c r="U2545" s="12"/>
    </row>
    <row r="2546" spans="1:21" ht="4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  <c r="U2546" s="12"/>
    </row>
    <row r="2547" spans="1:21" ht="4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  <c r="U2547" s="12"/>
    </row>
    <row r="2548" spans="1:21" ht="4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  <c r="U2548" s="12"/>
    </row>
    <row r="2549" spans="1:21" ht="60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  <c r="U2549" s="12"/>
    </row>
    <row r="2550" spans="1:21" ht="60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  <c r="U2550" s="12"/>
    </row>
    <row r="2551" spans="1:21" ht="4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  <c r="U2551" s="12"/>
    </row>
    <row r="2552" spans="1:21" ht="60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  <c r="U2552" s="12"/>
    </row>
    <row r="2553" spans="1:21" ht="4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  <c r="U2553" s="12"/>
    </row>
    <row r="2554" spans="1:21" ht="60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  <c r="U2554" s="12"/>
    </row>
    <row r="2555" spans="1:21" ht="4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  <c r="U2555" s="12"/>
    </row>
    <row r="2556" spans="1:21" ht="60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  <c r="U2556" s="12"/>
    </row>
    <row r="2557" spans="1:21" ht="60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  <c r="U2557" s="12"/>
    </row>
    <row r="2558" spans="1:21" ht="60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  <c r="U2558" s="12"/>
    </row>
    <row r="2559" spans="1:21" ht="30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  <c r="U2559" s="12"/>
    </row>
    <row r="2560" spans="1:21" ht="4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  <c r="U2560" s="12"/>
    </row>
    <row r="2561" spans="1:21" ht="60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  <c r="U2561" s="12"/>
    </row>
    <row r="2562" spans="1:21" ht="60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IFERROR(E:E/D:D,0)</f>
        <v>1.0009999999999999</v>
      </c>
      <c r="P2562" s="7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  <c r="U2562" s="12"/>
    </row>
    <row r="2563" spans="1:21" ht="60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ref="P2563:P2626" si="241">IFERROR(E:E/L:L,0)</f>
        <v>0</v>
      </c>
      <c r="Q2563" s="6" t="str">
        <f t="shared" ref="Q2563:Q2626" si="242">LEFT(N2563,SEARCH("/",N2563,1)-1)</f>
        <v>food</v>
      </c>
      <c r="R2563" s="6" t="str">
        <f t="shared" ref="R2563:R2626" si="243">RIGHT(N2563,LEN(N2563)-SEARCH("/",N2563,1))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  <c r="U2563" s="12"/>
    </row>
    <row r="2564" spans="1:21" ht="60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  <c r="U2564" s="12"/>
    </row>
    <row r="2565" spans="1:21" ht="30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s="6" t="str">
        <f t="shared" si="242"/>
        <v>food</v>
      </c>
      <c r="R2565" s="6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  <c r="U2565" s="12"/>
    </row>
    <row r="2566" spans="1:21" ht="4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s="6" t="str">
        <f t="shared" si="242"/>
        <v>food</v>
      </c>
      <c r="R2566" s="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  <c r="U2566" s="12"/>
    </row>
    <row r="2567" spans="1:21" ht="4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  <c r="U2567" s="12"/>
    </row>
    <row r="2568" spans="1:21" ht="4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s="6" t="str">
        <f t="shared" si="242"/>
        <v>food</v>
      </c>
      <c r="R2568" s="6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  <c r="U2568" s="12"/>
    </row>
    <row r="2569" spans="1:21" ht="4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  <c r="U2569" s="12"/>
    </row>
    <row r="2570" spans="1:21" ht="60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  <c r="U2570" s="12"/>
    </row>
    <row r="2571" spans="1:21" ht="4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  <c r="U2571" s="12"/>
    </row>
    <row r="2572" spans="1:21" ht="4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  <c r="U2572" s="12"/>
    </row>
    <row r="2573" spans="1:21" ht="4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  <c r="U2573" s="12"/>
    </row>
    <row r="2574" spans="1:21" ht="4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s="6" t="str">
        <f t="shared" si="242"/>
        <v>food</v>
      </c>
      <c r="R2574" s="6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  <c r="U2574" s="12"/>
    </row>
    <row r="2575" spans="1:21" ht="60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s="6" t="str">
        <f t="shared" si="242"/>
        <v>food</v>
      </c>
      <c r="R2575" s="6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  <c r="U2575" s="12"/>
    </row>
    <row r="2576" spans="1:21" ht="60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s="6" t="str">
        <f t="shared" si="242"/>
        <v>food</v>
      </c>
      <c r="R2576" s="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  <c r="U2576" s="12"/>
    </row>
    <row r="2577" spans="1:21" ht="60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s="6" t="str">
        <f t="shared" si="242"/>
        <v>food</v>
      </c>
      <c r="R2577" s="6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  <c r="U2577" s="12"/>
    </row>
    <row r="2578" spans="1:21" ht="30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s="6" t="str">
        <f t="shared" si="242"/>
        <v>food</v>
      </c>
      <c r="R2578" s="6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  <c r="U2578" s="12"/>
    </row>
    <row r="2579" spans="1:21" ht="60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s="6" t="str">
        <f t="shared" si="242"/>
        <v>food</v>
      </c>
      <c r="R2579" s="6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  <c r="U2579" s="12"/>
    </row>
    <row r="2580" spans="1:21" ht="60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s="6" t="str">
        <f t="shared" si="242"/>
        <v>food</v>
      </c>
      <c r="R2580" s="6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  <c r="U2580" s="12"/>
    </row>
    <row r="2581" spans="1:21" ht="4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  <c r="U2581" s="12"/>
    </row>
    <row r="2582" spans="1:21" ht="4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  <c r="U2582" s="12"/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  <c r="U2583" s="12"/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  <c r="U2584" s="12"/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  <c r="U2585" s="12"/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s="6" t="str">
        <f t="shared" si="242"/>
        <v>food</v>
      </c>
      <c r="R2586" s="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  <c r="U2586" s="12"/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  <c r="U2587" s="12"/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  <c r="U2588" s="12"/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  <c r="U2589" s="12"/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  <c r="U2590" s="12"/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  <c r="U2591" s="12"/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s="6" t="str">
        <f t="shared" si="242"/>
        <v>food</v>
      </c>
      <c r="R2592" s="6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  <c r="U2592" s="12"/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  <c r="U2593" s="12"/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  <c r="U2594" s="12"/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s="6" t="str">
        <f t="shared" si="242"/>
        <v>food</v>
      </c>
      <c r="R2595" s="6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  <c r="U2595" s="12"/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  <c r="U2596" s="12"/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  <c r="U2597" s="12"/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  <c r="U2598" s="12"/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  <c r="U2599" s="12"/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  <c r="U2600" s="12"/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  <c r="U2601" s="12"/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  <c r="U2602" s="12"/>
    </row>
    <row r="2603" spans="1:21" ht="60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  <c r="U2603" s="12"/>
    </row>
    <row r="2604" spans="1:21" ht="4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  <c r="U2604" s="12"/>
    </row>
    <row r="2605" spans="1:21" ht="30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  <c r="U2605" s="12"/>
    </row>
    <row r="2606" spans="1:21" ht="4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  <c r="U2606" s="12"/>
    </row>
    <row r="2607" spans="1:21" ht="60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  <c r="U2607" s="12"/>
    </row>
    <row r="2608" spans="1:21" ht="7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  <c r="U2608" s="12"/>
    </row>
    <row r="2609" spans="1:21" ht="60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  <c r="U2609" s="12"/>
    </row>
    <row r="2610" spans="1:21" ht="4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  <c r="U2610" s="12"/>
    </row>
    <row r="2611" spans="1:21" ht="60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  <c r="U2611" s="12"/>
    </row>
    <row r="2612" spans="1:21" ht="4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  <c r="U2612" s="12"/>
    </row>
    <row r="2613" spans="1:21" ht="60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  <c r="U2613" s="12"/>
    </row>
    <row r="2614" spans="1:21" ht="4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  <c r="U2614" s="12"/>
    </row>
    <row r="2615" spans="1:21" ht="60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  <c r="U2615" s="12"/>
    </row>
    <row r="2616" spans="1:21" ht="60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  <c r="U2616" s="12"/>
    </row>
    <row r="2617" spans="1:21" ht="60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  <c r="U2617" s="12"/>
    </row>
    <row r="2618" spans="1:21" ht="4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  <c r="U2618" s="12"/>
    </row>
    <row r="2619" spans="1:21" ht="60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  <c r="U2619" s="12"/>
    </row>
    <row r="2620" spans="1:21" ht="30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  <c r="U2620" s="12"/>
    </row>
    <row r="2621" spans="1:21" ht="60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  <c r="U2621" s="12"/>
    </row>
    <row r="2622" spans="1:21" ht="60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  <c r="U2622" s="12"/>
    </row>
    <row r="2623" spans="1:21" ht="60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  <c r="U2623" s="12"/>
    </row>
    <row r="2624" spans="1:21" ht="60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  <c r="U2624" s="12"/>
    </row>
    <row r="2625" spans="1:21" ht="60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  <c r="U2625" s="12"/>
    </row>
    <row r="2626" spans="1:21" ht="60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IFERROR(E:E/D:D,0)</f>
        <v>13.794206249999998</v>
      </c>
      <c r="P2626" s="7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  <c r="U2626" s="12"/>
    </row>
    <row r="2627" spans="1:21" ht="60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ref="P2627:P2690" si="247">IFERROR(E:E/L:L,0)</f>
        <v>27.576923076923077</v>
      </c>
      <c r="Q2627" s="6" t="str">
        <f t="shared" ref="Q2627:Q2690" si="248">LEFT(N2627,SEARCH("/",N2627,1)-1)</f>
        <v>technology</v>
      </c>
      <c r="R2627" s="6" t="str">
        <f t="shared" ref="R2627:R2690" si="249">RIGHT(N2627,LEN(N2627)-SEARCH("/",N2627,1))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  <c r="U2627" s="12"/>
    </row>
    <row r="2628" spans="1:21" ht="4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  <c r="U2628" s="12"/>
    </row>
    <row r="2629" spans="1:21" ht="60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  <c r="U2629" s="12"/>
    </row>
    <row r="2630" spans="1:21" ht="4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  <c r="U2630" s="12"/>
    </row>
    <row r="2631" spans="1:21" ht="4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  <c r="U2631" s="12"/>
    </row>
    <row r="2632" spans="1:21" ht="60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  <c r="U2632" s="12"/>
    </row>
    <row r="2633" spans="1:21" ht="4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  <c r="U2633" s="12"/>
    </row>
    <row r="2634" spans="1:21" ht="4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  <c r="U2634" s="12"/>
    </row>
    <row r="2635" spans="1:21" ht="60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  <c r="U2635" s="12"/>
    </row>
    <row r="2636" spans="1:21" ht="4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  <c r="U2636" s="12"/>
    </row>
    <row r="2637" spans="1:21" ht="60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  <c r="U2637" s="12"/>
    </row>
    <row r="2638" spans="1:21" ht="60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  <c r="U2638" s="12"/>
    </row>
    <row r="2639" spans="1:21" ht="4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  <c r="U2639" s="12"/>
    </row>
    <row r="2640" spans="1:21" ht="4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  <c r="U2640" s="12"/>
    </row>
    <row r="2641" spans="1:21" ht="60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  <c r="U2641" s="12"/>
    </row>
    <row r="2642" spans="1:21" ht="7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  <c r="U2642" s="12"/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  <c r="U2643" s="12"/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s="6" t="str">
        <f t="shared" si="248"/>
        <v>technology</v>
      </c>
      <c r="R2644" s="6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  <c r="U2644" s="12"/>
    </row>
    <row r="2645" spans="1:21" ht="60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  <c r="U2645" s="12"/>
    </row>
    <row r="2646" spans="1:21" ht="4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  <c r="U2646" s="12"/>
    </row>
    <row r="2647" spans="1:21" ht="60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  <c r="U2647" s="12"/>
    </row>
    <row r="2648" spans="1:21" ht="4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  <c r="U2648" s="12"/>
    </row>
    <row r="2649" spans="1:21" ht="60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  <c r="U2649" s="12"/>
    </row>
    <row r="2650" spans="1:21" ht="60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  <c r="U2650" s="12"/>
    </row>
    <row r="2651" spans="1:21" ht="30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  <c r="U2651" s="12"/>
    </row>
    <row r="2652" spans="1:21" ht="60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  <c r="U2652" s="12"/>
    </row>
    <row r="2653" spans="1:21" ht="60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  <c r="U2653" s="12"/>
    </row>
    <row r="2654" spans="1:21" ht="60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  <c r="U2654" s="12"/>
    </row>
    <row r="2655" spans="1:21" ht="4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  <c r="U2655" s="12"/>
    </row>
    <row r="2656" spans="1:21" ht="60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  <c r="U2656" s="12"/>
    </row>
    <row r="2657" spans="1:21" ht="1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  <c r="U2657" s="12"/>
    </row>
    <row r="2658" spans="1:21" ht="30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  <c r="U2658" s="12"/>
    </row>
    <row r="2659" spans="1:21" ht="60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  <c r="U2659" s="12"/>
    </row>
    <row r="2660" spans="1:21" ht="4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  <c r="U2660" s="12"/>
    </row>
    <row r="2661" spans="1:21" ht="1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  <c r="U2661" s="12"/>
    </row>
    <row r="2662" spans="1:21" ht="60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  <c r="U2662" s="12"/>
    </row>
    <row r="2663" spans="1:21" ht="4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  <c r="U2663" s="12"/>
    </row>
    <row r="2664" spans="1:21" ht="4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  <c r="U2664" s="12"/>
    </row>
    <row r="2665" spans="1:21" ht="60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  <c r="U2665" s="12"/>
    </row>
    <row r="2666" spans="1:21" ht="60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  <c r="U2666" s="12"/>
    </row>
    <row r="2667" spans="1:21" ht="60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  <c r="U2667" s="12"/>
    </row>
    <row r="2668" spans="1:21" ht="60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  <c r="U2668" s="12"/>
    </row>
    <row r="2669" spans="1:21" ht="60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  <c r="U2669" s="12"/>
    </row>
    <row r="2670" spans="1:21" ht="30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  <c r="U2670" s="12"/>
    </row>
    <row r="2671" spans="1:21" ht="60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  <c r="U2671" s="12"/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  <c r="U2672" s="12"/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  <c r="U2673" s="12"/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  <c r="U2674" s="12"/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  <c r="U2675" s="12"/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  <c r="U2676" s="12"/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  <c r="U2677" s="12"/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  <c r="U2678" s="12"/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  <c r="U2679" s="12"/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  <c r="U2680" s="12"/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  <c r="U2681" s="12"/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  <c r="U2682" s="12"/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  <c r="U2683" s="12"/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  <c r="U2684" s="12"/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  <c r="U2685" s="12"/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  <c r="U2686" s="12"/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  <c r="U2687" s="12"/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s="6" t="str">
        <f t="shared" si="248"/>
        <v>food</v>
      </c>
      <c r="R2688" s="6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  <c r="U2688" s="12"/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s="6" t="str">
        <f t="shared" si="248"/>
        <v>food</v>
      </c>
      <c r="R2689" s="6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  <c r="U2689" s="12"/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IFERROR(E:E/D:D,0)</f>
        <v>1.48E-3</v>
      </c>
      <c r="P2690" s="7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  <c r="U2690" s="12"/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ref="P2691:P2754" si="253">IFERROR(E:E/L:L,0)</f>
        <v>1</v>
      </c>
      <c r="Q2691" s="6" t="str">
        <f t="shared" ref="Q2691:Q2754" si="254">LEFT(N2691,SEARCH("/",N2691,1)-1)</f>
        <v>food</v>
      </c>
      <c r="R2691" s="6" t="str">
        <f t="shared" ref="R2691:R2754" si="255">RIGHT(N2691,LEN(N2691)-SEARCH("/",N2691,1))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  <c r="U2691" s="12"/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  <c r="U2692" s="12"/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  <c r="U2693" s="12"/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  <c r="U2694" s="12"/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  <c r="U2695" s="12"/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  <c r="U2696" s="12"/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  <c r="U2697" s="12"/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  <c r="U2698" s="12"/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  <c r="U2699" s="12"/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  <c r="U2700" s="12"/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s="6" t="str">
        <f t="shared" si="254"/>
        <v>food</v>
      </c>
      <c r="R2701" s="6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  <c r="U2701" s="12"/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  <c r="U2702" s="12"/>
    </row>
    <row r="2703" spans="1:21" ht="60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  <c r="U2703" s="12"/>
    </row>
    <row r="2704" spans="1:21" ht="60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  <c r="U2704" s="12"/>
    </row>
    <row r="2705" spans="1:21" ht="4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  <c r="U2705" s="12"/>
    </row>
    <row r="2706" spans="1:21" ht="60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  <c r="U2706" s="12"/>
    </row>
    <row r="2707" spans="1:21" ht="30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  <c r="U2707" s="12"/>
    </row>
    <row r="2708" spans="1:21" ht="4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  <c r="U2708" s="12"/>
    </row>
    <row r="2709" spans="1:21" ht="4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  <c r="U2709" s="12"/>
    </row>
    <row r="2710" spans="1:21" ht="4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  <c r="U2710" s="12"/>
    </row>
    <row r="2711" spans="1:21" ht="4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  <c r="U2711" s="12"/>
    </row>
    <row r="2712" spans="1:21" ht="30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  <c r="U2712" s="12"/>
    </row>
    <row r="2713" spans="1:21" ht="60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  <c r="U2713" s="12"/>
    </row>
    <row r="2714" spans="1:21" ht="60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8">
        <f t="shared" si="256"/>
        <v>41432.062037037038</v>
      </c>
      <c r="T2714" s="8">
        <f t="shared" si="257"/>
        <v>41468.75</v>
      </c>
      <c r="U2714" s="12"/>
    </row>
    <row r="2715" spans="1:21" ht="60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  <c r="U2715" s="12"/>
    </row>
    <row r="2716" spans="1:21" ht="4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  <c r="U2716" s="12"/>
    </row>
    <row r="2717" spans="1:21" ht="60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  <c r="U2717" s="12"/>
    </row>
    <row r="2718" spans="1:21" ht="7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  <c r="U2718" s="12"/>
    </row>
    <row r="2719" spans="1:21" ht="4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  <c r="U2719" s="12"/>
    </row>
    <row r="2720" spans="1:21" ht="60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  <c r="U2720" s="12"/>
    </row>
    <row r="2721" spans="1:21" ht="60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  <c r="U2721" s="12"/>
    </row>
    <row r="2722" spans="1:21" ht="4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  <c r="U2722" s="12"/>
    </row>
    <row r="2723" spans="1:21" ht="60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  <c r="U2723" s="12"/>
    </row>
    <row r="2724" spans="1:21" ht="60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  <c r="U2724" s="12"/>
    </row>
    <row r="2725" spans="1:21" ht="60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  <c r="U2725" s="12"/>
    </row>
    <row r="2726" spans="1:21" ht="60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  <c r="U2726" s="12"/>
    </row>
    <row r="2727" spans="1:21" ht="4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  <c r="U2727" s="12"/>
    </row>
    <row r="2728" spans="1:21" ht="1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  <c r="U2728" s="12"/>
    </row>
    <row r="2729" spans="1:21" ht="4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  <c r="U2729" s="12"/>
    </row>
    <row r="2730" spans="1:21" ht="30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  <c r="U2730" s="12"/>
    </row>
    <row r="2731" spans="1:21" ht="30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  <c r="U2731" s="12"/>
    </row>
    <row r="2732" spans="1:21" ht="4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  <c r="U2732" s="12"/>
    </row>
    <row r="2733" spans="1:21" ht="60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  <c r="U2733" s="12"/>
    </row>
    <row r="2734" spans="1:21" ht="60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8">
        <f t="shared" si="256"/>
        <v>41389.808194444442</v>
      </c>
      <c r="T2734" s="8">
        <f t="shared" si="257"/>
        <v>41422</v>
      </c>
      <c r="U2734" s="12"/>
    </row>
    <row r="2735" spans="1:21" ht="60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  <c r="U2735" s="12"/>
    </row>
    <row r="2736" spans="1:21" ht="60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  <c r="U2736" s="12"/>
    </row>
    <row r="2737" spans="1:21" ht="60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  <c r="U2737" s="12"/>
    </row>
    <row r="2738" spans="1:21" ht="7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  <c r="U2738" s="12"/>
    </row>
    <row r="2739" spans="1:21" ht="60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  <c r="U2739" s="12"/>
    </row>
    <row r="2740" spans="1:21" ht="4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  <c r="U2740" s="12"/>
    </row>
    <row r="2741" spans="1:21" ht="60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  <c r="U2741" s="12"/>
    </row>
    <row r="2742" spans="1:21" ht="4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  <c r="U2742" s="12"/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  <c r="U2743" s="12"/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  <c r="U2744" s="12"/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s="6" t="str">
        <f t="shared" si="254"/>
        <v>publishing</v>
      </c>
      <c r="R2745" s="6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  <c r="U2745" s="12"/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  <c r="U2746" s="12"/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  <c r="U2747" s="12"/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  <c r="U2748" s="12"/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  <c r="U2749" s="12"/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  <c r="U2750" s="12"/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  <c r="U2751" s="12"/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s="6" t="str">
        <f t="shared" si="254"/>
        <v>publishing</v>
      </c>
      <c r="R2752" s="6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  <c r="U2752" s="12"/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s="6" t="str">
        <f t="shared" si="254"/>
        <v>publishing</v>
      </c>
      <c r="R2753" s="6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  <c r="U2753" s="12"/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IFERROR(E:E/D:D,0)</f>
        <v>0.11458333333333333</v>
      </c>
      <c r="P2754" s="7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  <c r="U2754" s="12"/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ref="P2755:P2818" si="259">IFERROR(E:E/L:L,0)</f>
        <v>47.5</v>
      </c>
      <c r="Q2755" s="6" t="str">
        <f t="shared" ref="Q2755:Q2818" si="260">LEFT(N2755,SEARCH("/",N2755,1)-1)</f>
        <v>publishing</v>
      </c>
      <c r="R2755" s="6" t="str">
        <f t="shared" ref="R2755:R2818" si="261">RIGHT(N2755,LEN(N2755)-SEARCH("/",N2755,1))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  <c r="U2755" s="12"/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s="6" t="str">
        <f t="shared" si="260"/>
        <v>publishing</v>
      </c>
      <c r="R2756" s="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  <c r="U2756" s="12"/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  <c r="U2757" s="12"/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  <c r="U2758" s="12"/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  <c r="U2759" s="12"/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  <c r="U2760" s="12"/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  <c r="U2761" s="12"/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s="6" t="str">
        <f t="shared" si="260"/>
        <v>publishing</v>
      </c>
      <c r="R2762" s="6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  <c r="U2762" s="12"/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  <c r="U2763" s="12"/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  <c r="U2764" s="12"/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  <c r="U2765" s="12"/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  <c r="U2766" s="12"/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s="6" t="str">
        <f t="shared" si="260"/>
        <v>publishing</v>
      </c>
      <c r="R2767" s="6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  <c r="U2767" s="12"/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  <c r="U2768" s="12"/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  <c r="U2769" s="12"/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  <c r="U2770" s="12"/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  <c r="U2771" s="12"/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  <c r="U2772" s="12"/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s="6" t="str">
        <f t="shared" si="260"/>
        <v>publishing</v>
      </c>
      <c r="R2773" s="6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  <c r="U2773" s="12"/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s="6" t="str">
        <f t="shared" si="260"/>
        <v>publishing</v>
      </c>
      <c r="R2774" s="6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  <c r="U2774" s="12"/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  <c r="U2775" s="12"/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  <c r="U2776" s="12"/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  <c r="U2777" s="12"/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  <c r="U2778" s="12"/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  <c r="U2779" s="12"/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  <c r="U2780" s="12"/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  <c r="U2781" s="12"/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s="6" t="str">
        <f t="shared" si="260"/>
        <v>publishing</v>
      </c>
      <c r="R2782" s="6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  <c r="U2782" s="12"/>
    </row>
    <row r="2783" spans="1:21" ht="4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  <c r="U2783" s="12"/>
    </row>
    <row r="2784" spans="1:21" ht="4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  <c r="U2784" s="12"/>
    </row>
    <row r="2785" spans="1:21" ht="60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  <c r="U2785" s="12"/>
    </row>
    <row r="2786" spans="1:21" ht="4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  <c r="U2786" s="12"/>
    </row>
    <row r="2787" spans="1:21" ht="4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8">
        <f t="shared" si="262"/>
        <v>42558.189432870371</v>
      </c>
      <c r="T2787" s="8">
        <f t="shared" si="263"/>
        <v>42587.875</v>
      </c>
      <c r="U2787" s="12"/>
    </row>
    <row r="2788" spans="1:21" ht="30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  <c r="U2788" s="12"/>
    </row>
    <row r="2789" spans="1:21" ht="60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  <c r="U2789" s="12"/>
    </row>
    <row r="2790" spans="1:21" ht="4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  <c r="U2790" s="12"/>
    </row>
    <row r="2791" spans="1:21" ht="30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  <c r="U2791" s="12"/>
    </row>
    <row r="2792" spans="1:21" ht="60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  <c r="U2792" s="12"/>
    </row>
    <row r="2793" spans="1:21" ht="60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  <c r="U2793" s="12"/>
    </row>
    <row r="2794" spans="1:21" ht="4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  <c r="U2794" s="12"/>
    </row>
    <row r="2795" spans="1:21" ht="60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  <c r="U2795" s="12"/>
    </row>
    <row r="2796" spans="1:21" ht="60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  <c r="U2796" s="12"/>
    </row>
    <row r="2797" spans="1:21" ht="4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  <c r="U2797" s="12"/>
    </row>
    <row r="2798" spans="1:21" ht="4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  <c r="U2798" s="12"/>
    </row>
    <row r="2799" spans="1:21" ht="4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  <c r="U2799" s="12"/>
    </row>
    <row r="2800" spans="1:21" ht="60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  <c r="U2800" s="12"/>
    </row>
    <row r="2801" spans="1:21" ht="60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  <c r="U2801" s="12"/>
    </row>
    <row r="2802" spans="1:21" ht="4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  <c r="U2802" s="12"/>
    </row>
    <row r="2803" spans="1:21" ht="4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  <c r="U2803" s="12"/>
    </row>
    <row r="2804" spans="1:21" ht="60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  <c r="U2804" s="12"/>
    </row>
    <row r="2805" spans="1:21" ht="60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8">
        <f t="shared" si="262"/>
        <v>42158.065694444449</v>
      </c>
      <c r="T2805" s="8">
        <f t="shared" si="263"/>
        <v>42201</v>
      </c>
      <c r="U2805" s="12"/>
    </row>
    <row r="2806" spans="1:21" ht="60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  <c r="U2806" s="12"/>
    </row>
    <row r="2807" spans="1:21" ht="60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  <c r="U2807" s="12"/>
    </row>
    <row r="2808" spans="1:21" ht="4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  <c r="U2808" s="12"/>
    </row>
    <row r="2809" spans="1:21" ht="30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  <c r="U2809" s="12"/>
    </row>
    <row r="2810" spans="1:21" ht="60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  <c r="U2810" s="12"/>
    </row>
    <row r="2811" spans="1:21" ht="60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  <c r="U2811" s="12"/>
    </row>
    <row r="2812" spans="1:21" ht="4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  <c r="U2812" s="12"/>
    </row>
    <row r="2813" spans="1:21" ht="4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  <c r="U2813" s="12"/>
    </row>
    <row r="2814" spans="1:21" ht="4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  <c r="U2814" s="12"/>
    </row>
    <row r="2815" spans="1:21" ht="4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  <c r="U2815" s="12"/>
    </row>
    <row r="2816" spans="1:21" ht="4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  <c r="U2816" s="12"/>
    </row>
    <row r="2817" spans="1:21" ht="4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  <c r="U2817" s="12"/>
    </row>
    <row r="2818" spans="1:21" ht="4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IFERROR(E:E/D:D,0)</f>
        <v>1.4156666666666666</v>
      </c>
      <c r="P2818" s="7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  <c r="U2818" s="12"/>
    </row>
    <row r="2819" spans="1:21" ht="60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ref="P2819:P2882" si="265">IFERROR(E:E/L:L,0)</f>
        <v>23.636363636363637</v>
      </c>
      <c r="Q2819" s="6" t="str">
        <f t="shared" ref="Q2819:Q2882" si="266">LEFT(N2819,SEARCH("/",N2819,1)-1)</f>
        <v>theater</v>
      </c>
      <c r="R2819" s="6" t="str">
        <f t="shared" ref="R2819:R2882" si="267">RIGHT(N2819,LEN(N2819)-SEARCH("/",N2819,1))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  <c r="U2819" s="12"/>
    </row>
    <row r="2820" spans="1:21" ht="4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  <c r="U2820" s="12"/>
    </row>
    <row r="2821" spans="1:21" ht="60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  <c r="U2821" s="12"/>
    </row>
    <row r="2822" spans="1:21" ht="60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8">
        <f t="shared" si="268"/>
        <v>42401.610983796301</v>
      </c>
      <c r="T2822" s="8">
        <f t="shared" si="269"/>
        <v>42426</v>
      </c>
      <c r="U2822" s="12"/>
    </row>
    <row r="2823" spans="1:21" ht="60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  <c r="U2823" s="12"/>
    </row>
    <row r="2824" spans="1:21" ht="60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  <c r="U2824" s="12"/>
    </row>
    <row r="2825" spans="1:21" ht="60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  <c r="U2825" s="12"/>
    </row>
    <row r="2826" spans="1:21" ht="4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  <c r="U2826" s="12"/>
    </row>
    <row r="2827" spans="1:21" ht="60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  <c r="U2827" s="12"/>
    </row>
    <row r="2828" spans="1:21" ht="60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  <c r="U2828" s="12"/>
    </row>
    <row r="2829" spans="1:21" ht="60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  <c r="U2829" s="12"/>
    </row>
    <row r="2830" spans="1:21" ht="60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  <c r="U2830" s="12"/>
    </row>
    <row r="2831" spans="1:21" ht="60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  <c r="U2831" s="12"/>
    </row>
    <row r="2832" spans="1:21" ht="4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  <c r="U2832" s="12"/>
    </row>
    <row r="2833" spans="1:21" ht="4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  <c r="U2833" s="12"/>
    </row>
    <row r="2834" spans="1:21" ht="60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  <c r="U2834" s="12"/>
    </row>
    <row r="2835" spans="1:21" ht="1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  <c r="U2835" s="12"/>
    </row>
    <row r="2836" spans="1:21" ht="4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  <c r="U2836" s="12"/>
    </row>
    <row r="2837" spans="1:21" ht="4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8">
        <f t="shared" si="268"/>
        <v>42313.703900462962</v>
      </c>
      <c r="T2837" s="8">
        <f t="shared" si="269"/>
        <v>42343</v>
      </c>
      <c r="U2837" s="12"/>
    </row>
    <row r="2838" spans="1:21" ht="60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  <c r="U2838" s="12"/>
    </row>
    <row r="2839" spans="1:21" ht="60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  <c r="U2839" s="12"/>
    </row>
    <row r="2840" spans="1:21" ht="4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  <c r="U2840" s="12"/>
    </row>
    <row r="2841" spans="1:21" ht="60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  <c r="U2841" s="12"/>
    </row>
    <row r="2842" spans="1:21" ht="60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  <c r="U2842" s="12"/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  <c r="U2843" s="12"/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s="6" t="str">
        <f t="shared" si="266"/>
        <v>theater</v>
      </c>
      <c r="R2844" s="6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  <c r="U2844" s="12"/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s="6" t="str">
        <f t="shared" si="266"/>
        <v>theater</v>
      </c>
      <c r="R2845" s="6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  <c r="U2845" s="12"/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  <c r="U2846" s="12"/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  <c r="U2847" s="12"/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s="6" t="str">
        <f t="shared" si="266"/>
        <v>theater</v>
      </c>
      <c r="R2848" s="6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  <c r="U2848" s="12"/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s="6" t="str">
        <f t="shared" si="266"/>
        <v>theater</v>
      </c>
      <c r="R2849" s="6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  <c r="U2849" s="12"/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  <c r="U2850" s="12"/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  <c r="U2851" s="12"/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  <c r="U2852" s="12"/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s="6" t="str">
        <f t="shared" si="266"/>
        <v>theater</v>
      </c>
      <c r="R2853" s="6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  <c r="U2853" s="12"/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  <c r="U2854" s="12"/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s="6" t="str">
        <f t="shared" si="266"/>
        <v>theater</v>
      </c>
      <c r="R2855" s="6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  <c r="U2855" s="12"/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  <c r="U2856" s="12"/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  <c r="U2857" s="12"/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  <c r="U2858" s="12"/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8">
        <f t="shared" si="268"/>
        <v>42726.920081018514</v>
      </c>
      <c r="T2859" s="8">
        <f t="shared" si="269"/>
        <v>42786.75</v>
      </c>
      <c r="U2859" s="12"/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s="6" t="str">
        <f t="shared" si="266"/>
        <v>theater</v>
      </c>
      <c r="R2860" s="6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  <c r="U2860" s="12"/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  <c r="U2861" s="12"/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  <c r="U2862" s="12"/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  <c r="U2863" s="12"/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  <c r="U2864" s="12"/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  <c r="U2865" s="12"/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  <c r="U2866" s="12"/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s="6" t="str">
        <f t="shared" si="266"/>
        <v>theater</v>
      </c>
      <c r="R2867" s="6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  <c r="U2867" s="12"/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  <c r="U2868" s="12"/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  <c r="U2869" s="12"/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  <c r="U2870" s="12"/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  <c r="U2871" s="12"/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  <c r="U2872" s="12"/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  <c r="U2873" s="12"/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s="6" t="str">
        <f t="shared" si="266"/>
        <v>theater</v>
      </c>
      <c r="R2874" s="6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  <c r="U2874" s="12"/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  <c r="U2875" s="12"/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  <c r="U2876" s="12"/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  <c r="U2877" s="12"/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s="6" t="str">
        <f t="shared" si="266"/>
        <v>theater</v>
      </c>
      <c r="R2878" s="6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  <c r="U2878" s="12"/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  <c r="U2879" s="12"/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  <c r="U2880" s="12"/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  <c r="U2881" s="12"/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IFERROR(E:E/D:D,0)</f>
        <v>0.23333333333333334</v>
      </c>
      <c r="P2882" s="7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  <c r="U2882" s="12"/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ref="P2883:P2946" si="271">IFERROR(E:E/L:L,0)</f>
        <v>0</v>
      </c>
      <c r="Q2883" s="6" t="str">
        <f t="shared" ref="Q2883:Q2946" si="272">LEFT(N2883,SEARCH("/",N2883,1)-1)</f>
        <v>theater</v>
      </c>
      <c r="R2883" s="6" t="str">
        <f t="shared" ref="R2883:R2946" si="273">RIGHT(N2883,LEN(N2883)-SEARCH("/",N2883,1))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  <c r="U2883" s="12"/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  <c r="U2884" s="12"/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  <c r="U2885" s="12"/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  <c r="U2886" s="12"/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  <c r="U2887" s="12"/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  <c r="U2888" s="12"/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  <c r="U2889" s="12"/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s="6" t="str">
        <f t="shared" si="272"/>
        <v>theater</v>
      </c>
      <c r="R2890" s="6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  <c r="U2890" s="12"/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  <c r="U2891" s="12"/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8">
        <f t="shared" si="274"/>
        <v>41831.742962962962</v>
      </c>
      <c r="T2892" s="8">
        <f t="shared" si="275"/>
        <v>41860.125</v>
      </c>
      <c r="U2892" s="12"/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  <c r="U2893" s="12"/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8">
        <f t="shared" si="274"/>
        <v>41869.714166666665</v>
      </c>
      <c r="T2894" s="8">
        <f t="shared" si="275"/>
        <v>41876.875</v>
      </c>
      <c r="U2894" s="12"/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  <c r="U2895" s="12"/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s="6" t="str">
        <f t="shared" si="272"/>
        <v>theater</v>
      </c>
      <c r="R2896" s="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  <c r="U2896" s="12"/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8">
        <f t="shared" si="274"/>
        <v>41811.555462962962</v>
      </c>
      <c r="T2897" s="8">
        <f t="shared" si="275"/>
        <v>41812.875</v>
      </c>
      <c r="U2897" s="12"/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8">
        <f t="shared" si="274"/>
        <v>42701.908807870372</v>
      </c>
      <c r="T2898" s="8">
        <f t="shared" si="275"/>
        <v>42716.25</v>
      </c>
      <c r="U2898" s="12"/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  <c r="U2899" s="12"/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  <c r="U2900" s="12"/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s="6" t="str">
        <f t="shared" si="272"/>
        <v>theater</v>
      </c>
      <c r="R2901" s="6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  <c r="U2901" s="12"/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  <c r="U2902" s="12"/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  <c r="U2903" s="12"/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  <c r="U2904" s="12"/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  <c r="U2905" s="12"/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8">
        <f t="shared" si="274"/>
        <v>41940.967951388891</v>
      </c>
      <c r="T2906" s="8">
        <f t="shared" si="275"/>
        <v>41952.5</v>
      </c>
      <c r="U2906" s="12"/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  <c r="U2907" s="12"/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  <c r="U2908" s="12"/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  <c r="U2909" s="12"/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  <c r="U2910" s="12"/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  <c r="U2911" s="12"/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  <c r="U2912" s="12"/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  <c r="U2913" s="12"/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  <c r="U2914" s="12"/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  <c r="U2915" s="12"/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  <c r="U2916" s="12"/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  <c r="U2917" s="12"/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  <c r="U2918" s="12"/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  <c r="U2919" s="12"/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  <c r="U2920" s="12"/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  <c r="U2921" s="12"/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  <c r="U2922" s="12"/>
    </row>
    <row r="2923" spans="1:21" ht="4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  <c r="U2923" s="12"/>
    </row>
    <row r="2924" spans="1:21" ht="60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  <c r="U2924" s="12"/>
    </row>
    <row r="2925" spans="1:21" ht="4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  <c r="U2925" s="12"/>
    </row>
    <row r="2926" spans="1:21" ht="60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  <c r="U2926" s="12"/>
    </row>
    <row r="2927" spans="1:21" ht="4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  <c r="U2927" s="12"/>
    </row>
    <row r="2928" spans="1:21" ht="60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  <c r="U2928" s="12"/>
    </row>
    <row r="2929" spans="1:21" ht="60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  <c r="U2929" s="12"/>
    </row>
    <row r="2930" spans="1:21" ht="30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  <c r="U2930" s="12"/>
    </row>
    <row r="2931" spans="1:21" ht="60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  <c r="U2931" s="12"/>
    </row>
    <row r="2932" spans="1:21" ht="60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  <c r="U2932" s="12"/>
    </row>
    <row r="2933" spans="1:21" ht="60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  <c r="U2933" s="12"/>
    </row>
    <row r="2934" spans="1:21" ht="60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  <c r="U2934" s="12"/>
    </row>
    <row r="2935" spans="1:21" ht="60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  <c r="U2935" s="12"/>
    </row>
    <row r="2936" spans="1:21" ht="4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  <c r="U2936" s="12"/>
    </row>
    <row r="2937" spans="1:21" ht="4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  <c r="U2937" s="12"/>
    </row>
    <row r="2938" spans="1:21" ht="60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  <c r="U2938" s="12"/>
    </row>
    <row r="2939" spans="1:21" ht="30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  <c r="U2939" s="12"/>
    </row>
    <row r="2940" spans="1:21" ht="60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  <c r="U2940" s="12"/>
    </row>
    <row r="2941" spans="1:21" ht="60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  <c r="U2941" s="12"/>
    </row>
    <row r="2942" spans="1:21" ht="4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  <c r="U2942" s="12"/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  <c r="U2943" s="12"/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  <c r="U2944" s="12"/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s="6" t="str">
        <f t="shared" si="272"/>
        <v>theater</v>
      </c>
      <c r="R2945" s="6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  <c r="U2945" s="12"/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IFERROR(E:E/D:D,0)</f>
        <v>0.01</v>
      </c>
      <c r="P2946" s="7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  <c r="U2946" s="12"/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ref="P2947:P3010" si="277">IFERROR(E:E/L:L,0)</f>
        <v>0</v>
      </c>
      <c r="Q2947" s="6" t="str">
        <f t="shared" ref="Q2947:Q3010" si="278">LEFT(N2947,SEARCH("/",N2947,1)-1)</f>
        <v>theater</v>
      </c>
      <c r="R2947" s="6" t="str">
        <f t="shared" ref="R2947:R3010" si="279">RIGHT(N2947,LEN(N2947)-SEARCH("/",N2947,1))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  <c r="U2947" s="12"/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  <c r="U2948" s="12"/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  <c r="U2949" s="12"/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  <c r="U2950" s="12"/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  <c r="U2951" s="12"/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s="6" t="str">
        <f t="shared" si="278"/>
        <v>theater</v>
      </c>
      <c r="R2952" s="6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  <c r="U2952" s="12"/>
    </row>
    <row r="2953" spans="1:21" ht="60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  <c r="U2953" s="12"/>
    </row>
    <row r="2954" spans="1:21" ht="60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  <c r="U2954" s="12"/>
    </row>
    <row r="2955" spans="1:21" ht="4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  <c r="U2955" s="12"/>
    </row>
    <row r="2956" spans="1:21" ht="4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s="6" t="str">
        <f t="shared" si="278"/>
        <v>theater</v>
      </c>
      <c r="R2956" s="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  <c r="U2956" s="12"/>
    </row>
    <row r="2957" spans="1:21" ht="4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  <c r="U2957" s="12"/>
    </row>
    <row r="2958" spans="1:21" ht="60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  <c r="U2958" s="12"/>
    </row>
    <row r="2959" spans="1:21" ht="4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  <c r="U2959" s="12"/>
    </row>
    <row r="2960" spans="1:21" ht="4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s="6" t="str">
        <f t="shared" si="278"/>
        <v>theater</v>
      </c>
      <c r="R2960" s="6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  <c r="U2960" s="12"/>
    </row>
    <row r="2961" spans="1:21" ht="60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s="6" t="str">
        <f t="shared" si="278"/>
        <v>theater</v>
      </c>
      <c r="R2961" s="6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  <c r="U2961" s="12"/>
    </row>
    <row r="2962" spans="1:21" ht="4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s="6" t="str">
        <f t="shared" si="278"/>
        <v>theater</v>
      </c>
      <c r="R2962" s="6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  <c r="U2962" s="12"/>
    </row>
    <row r="2963" spans="1:21" ht="60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  <c r="U2963" s="12"/>
    </row>
    <row r="2964" spans="1:21" ht="60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  <c r="U2964" s="12"/>
    </row>
    <row r="2965" spans="1:21" ht="60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  <c r="U2965" s="12"/>
    </row>
    <row r="2966" spans="1:21" ht="60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  <c r="U2966" s="12"/>
    </row>
    <row r="2967" spans="1:21" ht="60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  <c r="U2967" s="12"/>
    </row>
    <row r="2968" spans="1:21" ht="60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  <c r="U2968" s="12"/>
    </row>
    <row r="2969" spans="1:21" ht="4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  <c r="U2969" s="12"/>
    </row>
    <row r="2970" spans="1:21" ht="30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  <c r="U2970" s="12"/>
    </row>
    <row r="2971" spans="1:21" ht="60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  <c r="U2971" s="12"/>
    </row>
    <row r="2972" spans="1:21" ht="4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  <c r="U2972" s="12"/>
    </row>
    <row r="2973" spans="1:21" ht="60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  <c r="U2973" s="12"/>
    </row>
    <row r="2974" spans="1:21" ht="30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  <c r="U2974" s="12"/>
    </row>
    <row r="2975" spans="1:21" ht="60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  <c r="U2975" s="12"/>
    </row>
    <row r="2976" spans="1:21" ht="60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  <c r="U2976" s="12"/>
    </row>
    <row r="2977" spans="1:21" ht="60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8">
        <f t="shared" si="280"/>
        <v>41941.683865740742</v>
      </c>
      <c r="T2977" s="8">
        <f t="shared" si="281"/>
        <v>41970.125</v>
      </c>
      <c r="U2977" s="12"/>
    </row>
    <row r="2978" spans="1:21" ht="4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8">
        <f t="shared" si="280"/>
        <v>42425.730671296296</v>
      </c>
      <c r="T2978" s="8">
        <f t="shared" si="281"/>
        <v>42442.5</v>
      </c>
      <c r="U2978" s="12"/>
    </row>
    <row r="2979" spans="1:21" ht="60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  <c r="U2979" s="12"/>
    </row>
    <row r="2980" spans="1:21" ht="60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  <c r="U2980" s="12"/>
    </row>
    <row r="2981" spans="1:21" ht="60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8">
        <f t="shared" si="280"/>
        <v>41993.824340277773</v>
      </c>
      <c r="T2981" s="8">
        <f t="shared" si="281"/>
        <v>42010.25</v>
      </c>
      <c r="U2981" s="12"/>
    </row>
    <row r="2982" spans="1:21" ht="4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  <c r="U2982" s="12"/>
    </row>
    <row r="2983" spans="1:21" ht="60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  <c r="U2983" s="12"/>
    </row>
    <row r="2984" spans="1:21" ht="4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  <c r="U2984" s="12"/>
    </row>
    <row r="2985" spans="1:21" ht="4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  <c r="U2985" s="12"/>
    </row>
    <row r="2986" spans="1:21" ht="60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  <c r="U2986" s="12"/>
    </row>
    <row r="2987" spans="1:21" ht="60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  <c r="U2987" s="12"/>
    </row>
    <row r="2988" spans="1:21" ht="4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  <c r="U2988" s="12"/>
    </row>
    <row r="2989" spans="1:21" ht="60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8">
        <f t="shared" si="280"/>
        <v>42627.307303240741</v>
      </c>
      <c r="T2989" s="8">
        <f t="shared" si="281"/>
        <v>42656</v>
      </c>
      <c r="U2989" s="12"/>
    </row>
    <row r="2990" spans="1:21" ht="60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  <c r="U2990" s="12"/>
    </row>
    <row r="2991" spans="1:21" ht="1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  <c r="U2991" s="12"/>
    </row>
    <row r="2992" spans="1:21" ht="60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  <c r="U2992" s="12"/>
    </row>
    <row r="2993" spans="1:21" ht="60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  <c r="U2993" s="12"/>
    </row>
    <row r="2994" spans="1:21" ht="4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  <c r="U2994" s="12"/>
    </row>
    <row r="2995" spans="1:21" ht="1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  <c r="U2995" s="12"/>
    </row>
    <row r="2996" spans="1:21" ht="4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  <c r="U2996" s="12"/>
    </row>
    <row r="2997" spans="1:21" ht="60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  <c r="U2997" s="12"/>
    </row>
    <row r="2998" spans="1:21" ht="4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  <c r="U2998" s="12"/>
    </row>
    <row r="2999" spans="1:21" ht="60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  <c r="U2999" s="12"/>
    </row>
    <row r="3000" spans="1:21" ht="60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  <c r="U3000" s="12"/>
    </row>
    <row r="3001" spans="1:21" ht="60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  <c r="U3001" s="12"/>
    </row>
    <row r="3002" spans="1:21" ht="60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8">
        <f t="shared" si="280"/>
        <v>42752.827199074076</v>
      </c>
      <c r="T3002" s="8">
        <f t="shared" si="281"/>
        <v>42766.75</v>
      </c>
      <c r="U3002" s="12"/>
    </row>
    <row r="3003" spans="1:21" ht="4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  <c r="U3003" s="12"/>
    </row>
    <row r="3004" spans="1:21" ht="30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8">
        <f t="shared" si="280"/>
        <v>41239.83625</v>
      </c>
      <c r="T3004" s="8">
        <f t="shared" si="281"/>
        <v>41269.83625</v>
      </c>
      <c r="U3004" s="12"/>
    </row>
    <row r="3005" spans="1:21" ht="60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  <c r="U3005" s="12"/>
    </row>
    <row r="3006" spans="1:21" ht="60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  <c r="U3006" s="12"/>
    </row>
    <row r="3007" spans="1:21" ht="60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  <c r="U3007" s="12"/>
    </row>
    <row r="3008" spans="1:21" ht="4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  <c r="U3008" s="12"/>
    </row>
    <row r="3009" spans="1:21" ht="30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  <c r="U3009" s="12"/>
    </row>
    <row r="3010" spans="1:21" ht="4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IFERROR(E:E/D:D,0)</f>
        <v>1.0116666666666667</v>
      </c>
      <c r="P3010" s="7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  <c r="U3010" s="12"/>
    </row>
    <row r="3011" spans="1:21" ht="60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ref="P3011:P3074" si="283">IFERROR(E:E/L:L,0)</f>
        <v>233.8984375</v>
      </c>
      <c r="Q3011" s="6" t="str">
        <f t="shared" ref="Q3011:Q3074" si="284">LEFT(N3011,SEARCH("/",N3011,1)-1)</f>
        <v>theater</v>
      </c>
      <c r="R3011" s="6" t="str">
        <f t="shared" ref="R3011:R3074" si="285">RIGHT(N3011,LEN(N3011)-SEARCH("/",N3011,1))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  <c r="U3011" s="12"/>
    </row>
    <row r="3012" spans="1:21" ht="60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  <c r="U3012" s="12"/>
    </row>
    <row r="3013" spans="1:21" ht="4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  <c r="U3013" s="12"/>
    </row>
    <row r="3014" spans="1:21" ht="4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  <c r="U3014" s="12"/>
    </row>
    <row r="3015" spans="1:21" ht="4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  <c r="U3015" s="12"/>
    </row>
    <row r="3016" spans="1:21" ht="60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  <c r="U3016" s="12"/>
    </row>
    <row r="3017" spans="1:21" ht="4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  <c r="U3017" s="12"/>
    </row>
    <row r="3018" spans="1:21" ht="60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  <c r="U3018" s="12"/>
    </row>
    <row r="3019" spans="1:21" ht="60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  <c r="U3019" s="12"/>
    </row>
    <row r="3020" spans="1:21" ht="60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  <c r="U3020" s="12"/>
    </row>
    <row r="3021" spans="1:21" ht="60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  <c r="U3021" s="12"/>
    </row>
    <row r="3022" spans="1:21" ht="60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  <c r="U3022" s="12"/>
    </row>
    <row r="3023" spans="1:21" ht="4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  <c r="U3023" s="12"/>
    </row>
    <row r="3024" spans="1:21" ht="60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  <c r="U3024" s="12"/>
    </row>
    <row r="3025" spans="1:21" ht="60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  <c r="U3025" s="12"/>
    </row>
    <row r="3026" spans="1:21" ht="60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  <c r="U3026" s="12"/>
    </row>
    <row r="3027" spans="1:21" ht="4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  <c r="U3027" s="12"/>
    </row>
    <row r="3028" spans="1:21" ht="60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  <c r="U3028" s="12"/>
    </row>
    <row r="3029" spans="1:21" ht="4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  <c r="U3029" s="12"/>
    </row>
    <row r="3030" spans="1:21" ht="30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  <c r="U3030" s="12"/>
    </row>
    <row r="3031" spans="1:21" ht="60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  <c r="U3031" s="12"/>
    </row>
    <row r="3032" spans="1:21" ht="60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  <c r="U3032" s="12"/>
    </row>
    <row r="3033" spans="1:21" ht="7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  <c r="U3033" s="12"/>
    </row>
    <row r="3034" spans="1:21" ht="60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  <c r="U3034" s="12"/>
    </row>
    <row r="3035" spans="1:21" ht="4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  <c r="U3035" s="12"/>
    </row>
    <row r="3036" spans="1:21" ht="7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  <c r="U3036" s="12"/>
    </row>
    <row r="3037" spans="1:21" ht="4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  <c r="U3037" s="12"/>
    </row>
    <row r="3038" spans="1:21" ht="60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  <c r="U3038" s="12"/>
    </row>
    <row r="3039" spans="1:21" ht="60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  <c r="U3039" s="12"/>
    </row>
    <row r="3040" spans="1:21" ht="4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  <c r="U3040" s="12"/>
    </row>
    <row r="3041" spans="1:21" ht="4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  <c r="U3041" s="12"/>
    </row>
    <row r="3042" spans="1:21" ht="4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  <c r="U3042" s="12"/>
    </row>
    <row r="3043" spans="1:21" ht="30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  <c r="U3043" s="12"/>
    </row>
    <row r="3044" spans="1:21" ht="60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  <c r="U3044" s="12"/>
    </row>
    <row r="3045" spans="1:21" ht="4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  <c r="U3045" s="12"/>
    </row>
    <row r="3046" spans="1:21" ht="4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  <c r="U3046" s="12"/>
    </row>
    <row r="3047" spans="1:21" ht="60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  <c r="U3047" s="12"/>
    </row>
    <row r="3048" spans="1:21" ht="60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  <c r="U3048" s="12"/>
    </row>
    <row r="3049" spans="1:21" ht="4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  <c r="U3049" s="12"/>
    </row>
    <row r="3050" spans="1:21" ht="60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  <c r="U3050" s="12"/>
    </row>
    <row r="3051" spans="1:21" ht="60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  <c r="U3051" s="12"/>
    </row>
    <row r="3052" spans="1:21" ht="30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  <c r="U3052" s="12"/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  <c r="U3053" s="12"/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  <c r="U3054" s="12"/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  <c r="U3055" s="12"/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s="6" t="str">
        <f t="shared" si="284"/>
        <v>theater</v>
      </c>
      <c r="R3056" s="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  <c r="U3056" s="12"/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  <c r="U3057" s="12"/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s="6" t="str">
        <f t="shared" si="284"/>
        <v>theater</v>
      </c>
      <c r="R3058" s="6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  <c r="U3058" s="12"/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s="6" t="str">
        <f t="shared" si="284"/>
        <v>theater</v>
      </c>
      <c r="R3059" s="6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  <c r="U3059" s="12"/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  <c r="U3060" s="12"/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  <c r="U3061" s="12"/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  <c r="U3062" s="12"/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s="6" t="str">
        <f t="shared" si="284"/>
        <v>theater</v>
      </c>
      <c r="R3063" s="6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  <c r="U3063" s="12"/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8">
        <f t="shared" si="286"/>
        <v>42248.535787037035</v>
      </c>
      <c r="T3064" s="8">
        <f t="shared" si="287"/>
        <v>42277.75</v>
      </c>
      <c r="U3064" s="12"/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  <c r="U3065" s="12"/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  <c r="U3066" s="12"/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  <c r="U3067" s="12"/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  <c r="U3068" s="12"/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  <c r="U3069" s="12"/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  <c r="U3070" s="12"/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  <c r="U3071" s="12"/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  <c r="U3072" s="12"/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  <c r="U3073" s="12"/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IFERROR(E:E/D:D,0)</f>
        <v>1.6666666666666666E-4</v>
      </c>
      <c r="P3074" s="7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  <c r="U3074" s="12"/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ref="P3075:P3138" si="289">IFERROR(E:E/L:L,0)</f>
        <v>92.142857142857139</v>
      </c>
      <c r="Q3075" s="6" t="str">
        <f t="shared" ref="Q3075:Q3138" si="290">LEFT(N3075,SEARCH("/",N3075,1)-1)</f>
        <v>theater</v>
      </c>
      <c r="R3075" s="6" t="str">
        <f t="shared" ref="R3075:R3138" si="291">RIGHT(N3075,LEN(N3075)-SEARCH("/",N3075,1))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  <c r="U3075" s="12"/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  <c r="U3076" s="12"/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  <c r="U3077" s="12"/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  <c r="U3078" s="12"/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  <c r="U3079" s="12"/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  <c r="U3080" s="12"/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  <c r="U3081" s="12"/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  <c r="U3082" s="12"/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  <c r="U3083" s="12"/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s="6" t="str">
        <f t="shared" si="290"/>
        <v>theater</v>
      </c>
      <c r="R3084" s="6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  <c r="U3084" s="12"/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  <c r="U3085" s="12"/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  <c r="U3086" s="12"/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  <c r="U3087" s="12"/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  <c r="U3088" s="12"/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  <c r="U3089" s="12"/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  <c r="U3090" s="12"/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  <c r="U3091" s="12"/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  <c r="U3092" s="12"/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  <c r="U3093" s="12"/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  <c r="U3094" s="12"/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  <c r="U3095" s="12"/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  <c r="U3096" s="12"/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  <c r="U3097" s="12"/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  <c r="U3098" s="12"/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  <c r="U3099" s="12"/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  <c r="U3100" s="12"/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  <c r="U3101" s="12"/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  <c r="U3102" s="12"/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  <c r="U3103" s="12"/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  <c r="U3104" s="12"/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  <c r="U3105" s="12"/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  <c r="U3106" s="12"/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  <c r="U3107" s="12"/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  <c r="U3108" s="12"/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  <c r="U3109" s="12"/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  <c r="U3110" s="12"/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  <c r="U3111" s="12"/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  <c r="U3112" s="12"/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  <c r="U3113" s="12"/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  <c r="U3114" s="12"/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  <c r="U3115" s="12"/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s="6" t="str">
        <f t="shared" si="290"/>
        <v>theater</v>
      </c>
      <c r="R3116" s="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  <c r="U3116" s="12"/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  <c r="U3117" s="12"/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  <c r="U3118" s="12"/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8">
        <f t="shared" si="292"/>
        <v>42509.374537037031</v>
      </c>
      <c r="T3119" s="8">
        <f t="shared" si="293"/>
        <v>42517.55</v>
      </c>
      <c r="U3119" s="12"/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  <c r="U3120" s="12"/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  <c r="U3121" s="12"/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  <c r="U3122" s="12"/>
    </row>
    <row r="3123" spans="1:21" ht="4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  <c r="U3123" s="12"/>
    </row>
    <row r="3124" spans="1:21" ht="1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  <c r="U3124" s="12"/>
    </row>
    <row r="3125" spans="1:21" ht="60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  <c r="U3125" s="12"/>
    </row>
    <row r="3126" spans="1:21" ht="4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  <c r="U3126" s="12"/>
    </row>
    <row r="3127" spans="1:21" ht="1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s="6" t="str">
        <f t="shared" si="290"/>
        <v>theater</v>
      </c>
      <c r="R3127" s="6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  <c r="U3127" s="12"/>
    </row>
    <row r="3128" spans="1:21" ht="90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  <c r="U3128" s="12"/>
    </row>
    <row r="3129" spans="1:21" ht="60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s="6" t="str">
        <f t="shared" si="290"/>
        <v>theater</v>
      </c>
      <c r="R3129" s="6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  <c r="U3129" s="12"/>
    </row>
    <row r="3130" spans="1:21" ht="60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  <c r="U3130" s="12"/>
    </row>
    <row r="3131" spans="1:21" ht="60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  <c r="U3131" s="12"/>
    </row>
    <row r="3132" spans="1:21" ht="4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  <c r="U3132" s="12"/>
    </row>
    <row r="3133" spans="1:21" ht="30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  <c r="U3133" s="12"/>
    </row>
    <row r="3134" spans="1:21" ht="30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  <c r="U3134" s="12"/>
    </row>
    <row r="3135" spans="1:21" ht="60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  <c r="U3135" s="12"/>
    </row>
    <row r="3136" spans="1:21" ht="60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  <c r="U3136" s="12"/>
    </row>
    <row r="3137" spans="1:21" ht="60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  <c r="U3137" s="12"/>
    </row>
    <row r="3138" spans="1:21" ht="60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IFERROR(E:E/D:D,0)</f>
        <v>1.278</v>
      </c>
      <c r="P3138" s="7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  <c r="U3138" s="12"/>
    </row>
    <row r="3139" spans="1:21" ht="4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ref="P3139:P3202" si="295">IFERROR(E:E/L:L,0)</f>
        <v>50</v>
      </c>
      <c r="Q3139" s="6" t="str">
        <f t="shared" ref="Q3139:Q3202" si="296">LEFT(N3139,SEARCH("/",N3139,1)-1)</f>
        <v>theater</v>
      </c>
      <c r="R3139" s="6" t="str">
        <f t="shared" ref="R3139:R3202" si="297">RIGHT(N3139,LEN(N3139)-SEARCH("/",N3139,1))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  <c r="U3139" s="12"/>
    </row>
    <row r="3140" spans="1:21" ht="60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s="6" t="str">
        <f t="shared" si="296"/>
        <v>theater</v>
      </c>
      <c r="R3140" s="6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  <c r="U3140" s="12"/>
    </row>
    <row r="3141" spans="1:21" ht="60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  <c r="U3141" s="12"/>
    </row>
    <row r="3142" spans="1:21" ht="60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  <c r="U3142" s="12"/>
    </row>
    <row r="3143" spans="1:21" ht="60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  <c r="U3143" s="12"/>
    </row>
    <row r="3144" spans="1:21" ht="4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  <c r="U3144" s="12"/>
    </row>
    <row r="3145" spans="1:21" ht="60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s="6" t="str">
        <f t="shared" si="296"/>
        <v>theater</v>
      </c>
      <c r="R3145" s="6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  <c r="U3145" s="12"/>
    </row>
    <row r="3146" spans="1:21" ht="60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8">
        <f t="shared" si="298"/>
        <v>42796.538275462968</v>
      </c>
      <c r="T3146" s="8">
        <f t="shared" si="299"/>
        <v>42813.25</v>
      </c>
      <c r="U3146" s="12"/>
    </row>
    <row r="3147" spans="1:21" ht="4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s="6" t="str">
        <f t="shared" si="296"/>
        <v>theater</v>
      </c>
      <c r="R3147" s="6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  <c r="U3147" s="12"/>
    </row>
    <row r="3148" spans="1:21" ht="4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  <c r="U3148" s="12"/>
    </row>
    <row r="3149" spans="1:21" ht="60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  <c r="U3149" s="12"/>
    </row>
    <row r="3150" spans="1:21" ht="30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  <c r="U3150" s="12"/>
    </row>
    <row r="3151" spans="1:21" ht="60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  <c r="U3151" s="12"/>
    </row>
    <row r="3152" spans="1:21" ht="60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  <c r="U3152" s="12"/>
    </row>
    <row r="3153" spans="1:21" ht="4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  <c r="U3153" s="12"/>
    </row>
    <row r="3154" spans="1:21" ht="4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  <c r="U3154" s="12"/>
    </row>
    <row r="3155" spans="1:21" ht="4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  <c r="U3155" s="12"/>
    </row>
    <row r="3156" spans="1:21" ht="60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  <c r="U3156" s="12"/>
    </row>
    <row r="3157" spans="1:21" ht="4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  <c r="U3157" s="12"/>
    </row>
    <row r="3158" spans="1:21" ht="60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  <c r="U3158" s="12"/>
    </row>
    <row r="3159" spans="1:21" ht="30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  <c r="U3159" s="12"/>
    </row>
    <row r="3160" spans="1:21" ht="30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  <c r="U3160" s="12"/>
    </row>
    <row r="3161" spans="1:21" ht="4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  <c r="U3161" s="12"/>
    </row>
    <row r="3162" spans="1:21" ht="4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  <c r="U3162" s="12"/>
    </row>
    <row r="3163" spans="1:21" ht="60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  <c r="U3163" s="12"/>
    </row>
    <row r="3164" spans="1:21" ht="60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  <c r="U3164" s="12"/>
    </row>
    <row r="3165" spans="1:21" ht="4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  <c r="U3165" s="12"/>
    </row>
    <row r="3166" spans="1:21" ht="60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  <c r="U3166" s="12"/>
    </row>
    <row r="3167" spans="1:21" ht="60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  <c r="U3167" s="12"/>
    </row>
    <row r="3168" spans="1:21" ht="60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  <c r="U3168" s="12"/>
    </row>
    <row r="3169" spans="1:21" ht="30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  <c r="U3169" s="12"/>
    </row>
    <row r="3170" spans="1:21" ht="4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  <c r="U3170" s="12"/>
    </row>
    <row r="3171" spans="1:21" ht="30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  <c r="U3171" s="12"/>
    </row>
    <row r="3172" spans="1:21" ht="4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  <c r="U3172" s="12"/>
    </row>
    <row r="3173" spans="1:21" ht="60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  <c r="U3173" s="12"/>
    </row>
    <row r="3174" spans="1:21" ht="4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  <c r="U3174" s="12"/>
    </row>
    <row r="3175" spans="1:21" ht="60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  <c r="U3175" s="12"/>
    </row>
    <row r="3176" spans="1:21" ht="60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  <c r="U3176" s="12"/>
    </row>
    <row r="3177" spans="1:21" ht="60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  <c r="U3177" s="12"/>
    </row>
    <row r="3178" spans="1:21" ht="60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8">
        <f t="shared" si="298"/>
        <v>41477.930914351848</v>
      </c>
      <c r="T3178" s="8">
        <f t="shared" si="299"/>
        <v>41504.625</v>
      </c>
      <c r="U3178" s="12"/>
    </row>
    <row r="3179" spans="1:21" ht="4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  <c r="U3179" s="12"/>
    </row>
    <row r="3180" spans="1:21" ht="60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  <c r="U3180" s="12"/>
    </row>
    <row r="3181" spans="1:21" ht="4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  <c r="U3181" s="12"/>
    </row>
    <row r="3182" spans="1:21" ht="4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  <c r="U3182" s="12"/>
    </row>
    <row r="3183" spans="1:21" ht="60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  <c r="U3183" s="12"/>
    </row>
    <row r="3184" spans="1:21" ht="60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  <c r="U3184" s="12"/>
    </row>
    <row r="3185" spans="1:21" ht="4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  <c r="U3185" s="12"/>
    </row>
    <row r="3186" spans="1:21" ht="4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  <c r="U3186" s="12"/>
    </row>
    <row r="3187" spans="1:21" ht="60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  <c r="U3187" s="12"/>
    </row>
    <row r="3188" spans="1:21" ht="60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8">
        <f t="shared" si="298"/>
        <v>41868.924050925925</v>
      </c>
      <c r="T3188" s="8">
        <f t="shared" si="299"/>
        <v>41898.875</v>
      </c>
      <c r="U3188" s="12"/>
    </row>
    <row r="3189" spans="1:21" ht="60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  <c r="U3189" s="12"/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  <c r="U3190" s="12"/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  <c r="U3191" s="12"/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s="6" t="str">
        <f t="shared" si="296"/>
        <v>theater</v>
      </c>
      <c r="R3192" s="6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  <c r="U3192" s="12"/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  <c r="U3193" s="12"/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  <c r="U3194" s="12"/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  <c r="U3195" s="12"/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s="6" t="str">
        <f t="shared" si="296"/>
        <v>theater</v>
      </c>
      <c r="R3196" s="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  <c r="U3196" s="12"/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  <c r="U3197" s="12"/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  <c r="U3198" s="12"/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  <c r="U3199" s="12"/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  <c r="U3200" s="12"/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  <c r="U3201" s="12"/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IFERROR(E:E/D:D,0)</f>
        <v>2.0000000000000002E-5</v>
      </c>
      <c r="P3202" s="7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  <c r="U3202" s="12"/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ref="P3203:P3266" si="301">IFERROR(E:E/L:L,0)</f>
        <v>12.5</v>
      </c>
      <c r="Q3203" s="6" t="str">
        <f t="shared" ref="Q3203:Q3266" si="302">LEFT(N3203,SEARCH("/",N3203,1)-1)</f>
        <v>theater</v>
      </c>
      <c r="R3203" s="6" t="str">
        <f t="shared" ref="R3203:R3266" si="303">RIGHT(N3203,LEN(N3203)-SEARCH("/",N3203,1))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  <c r="U3203" s="12"/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  <c r="U3204" s="12"/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  <c r="U3205" s="12"/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s="6" t="str">
        <f t="shared" si="302"/>
        <v>theater</v>
      </c>
      <c r="R3206" s="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  <c r="U3206" s="12"/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  <c r="U3207" s="12"/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s="6" t="str">
        <f t="shared" si="302"/>
        <v>theater</v>
      </c>
      <c r="R3208" s="6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  <c r="U3208" s="12"/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  <c r="U3209" s="12"/>
    </row>
    <row r="3210" spans="1:21" ht="4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  <c r="U3210" s="12"/>
    </row>
    <row r="3211" spans="1:21" ht="4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  <c r="U3211" s="12"/>
    </row>
    <row r="3212" spans="1:21" ht="60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  <c r="U3212" s="12"/>
    </row>
    <row r="3213" spans="1:21" ht="60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  <c r="U3213" s="12"/>
    </row>
    <row r="3214" spans="1:21" ht="30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  <c r="U3214" s="12"/>
    </row>
    <row r="3215" spans="1:21" ht="60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  <c r="U3215" s="12"/>
    </row>
    <row r="3216" spans="1:21" ht="60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  <c r="U3216" s="12"/>
    </row>
    <row r="3217" spans="1:21" ht="60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  <c r="U3217" s="12"/>
    </row>
    <row r="3218" spans="1:21" ht="60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  <c r="U3218" s="12"/>
    </row>
    <row r="3219" spans="1:21" ht="4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  <c r="U3219" s="12"/>
    </row>
    <row r="3220" spans="1:21" ht="60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8">
        <f t="shared" si="304"/>
        <v>41971.002152777779</v>
      </c>
      <c r="T3220" s="8">
        <f t="shared" si="305"/>
        <v>42004</v>
      </c>
      <c r="U3220" s="12"/>
    </row>
    <row r="3221" spans="1:21" ht="4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  <c r="U3221" s="12"/>
    </row>
    <row r="3222" spans="1:21" ht="30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8">
        <f t="shared" si="304"/>
        <v>42772.833379629628</v>
      </c>
      <c r="T3222" s="8">
        <f t="shared" si="305"/>
        <v>42806.875</v>
      </c>
      <c r="U3222" s="12"/>
    </row>
    <row r="3223" spans="1:21" ht="60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  <c r="U3223" s="12"/>
    </row>
    <row r="3224" spans="1:21" ht="4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  <c r="U3224" s="12"/>
    </row>
    <row r="3225" spans="1:21" ht="30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  <c r="U3225" s="12"/>
    </row>
    <row r="3226" spans="1:21" ht="60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  <c r="U3226" s="12"/>
    </row>
    <row r="3227" spans="1:21" ht="4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8">
        <f t="shared" si="304"/>
        <v>42503.559467592597</v>
      </c>
      <c r="T3227" s="8">
        <f t="shared" si="305"/>
        <v>42524.875</v>
      </c>
      <c r="U3227" s="12"/>
    </row>
    <row r="3228" spans="1:21" ht="4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  <c r="U3228" s="12"/>
    </row>
    <row r="3229" spans="1:21" ht="60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  <c r="U3229" s="12"/>
    </row>
    <row r="3230" spans="1:21" ht="30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  <c r="U3230" s="12"/>
    </row>
    <row r="3231" spans="1:21" ht="4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  <c r="U3231" s="12"/>
    </row>
    <row r="3232" spans="1:21" ht="60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  <c r="U3232" s="12"/>
    </row>
    <row r="3233" spans="1:21" ht="4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  <c r="U3233" s="12"/>
    </row>
    <row r="3234" spans="1:21" ht="4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  <c r="U3234" s="12"/>
    </row>
    <row r="3235" spans="1:21" ht="4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  <c r="U3235" s="12"/>
    </row>
    <row r="3236" spans="1:21" ht="60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  <c r="U3236" s="12"/>
    </row>
    <row r="3237" spans="1:21" ht="60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  <c r="U3237" s="12"/>
    </row>
    <row r="3238" spans="1:21" ht="60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  <c r="U3238" s="12"/>
    </row>
    <row r="3239" spans="1:21" ht="30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  <c r="U3239" s="12"/>
    </row>
    <row r="3240" spans="1:21" ht="60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  <c r="U3240" s="12"/>
    </row>
    <row r="3241" spans="1:21" ht="60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  <c r="U3241" s="12"/>
    </row>
    <row r="3242" spans="1:21" ht="60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  <c r="U3242" s="12"/>
    </row>
    <row r="3243" spans="1:21" ht="60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  <c r="U3243" s="12"/>
    </row>
    <row r="3244" spans="1:21" ht="4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  <c r="U3244" s="12"/>
    </row>
    <row r="3245" spans="1:21" ht="4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8">
        <f t="shared" si="304"/>
        <v>42262.096782407403</v>
      </c>
      <c r="T3245" s="8">
        <f t="shared" si="305"/>
        <v>42286</v>
      </c>
      <c r="U3245" s="12"/>
    </row>
    <row r="3246" spans="1:21" ht="4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  <c r="U3246" s="12"/>
    </row>
    <row r="3247" spans="1:21" ht="4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  <c r="U3247" s="12"/>
    </row>
    <row r="3248" spans="1:21" ht="4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  <c r="U3248" s="12"/>
    </row>
    <row r="3249" spans="1:21" ht="60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  <c r="U3249" s="12"/>
    </row>
    <row r="3250" spans="1:21" ht="30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  <c r="U3250" s="12"/>
    </row>
    <row r="3251" spans="1:21" ht="60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  <c r="U3251" s="12"/>
    </row>
    <row r="3252" spans="1:21" ht="60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  <c r="U3252" s="12"/>
    </row>
    <row r="3253" spans="1:21" ht="60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  <c r="U3253" s="12"/>
    </row>
    <row r="3254" spans="1:21" ht="4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  <c r="U3254" s="12"/>
    </row>
    <row r="3255" spans="1:21" ht="4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  <c r="U3255" s="12"/>
    </row>
    <row r="3256" spans="1:21" ht="60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  <c r="U3256" s="12"/>
    </row>
    <row r="3257" spans="1:21" ht="60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  <c r="U3257" s="12"/>
    </row>
    <row r="3258" spans="1:21" ht="4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  <c r="U3258" s="12"/>
    </row>
    <row r="3259" spans="1:21" ht="60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  <c r="U3259" s="12"/>
    </row>
    <row r="3260" spans="1:21" ht="4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  <c r="U3260" s="12"/>
    </row>
    <row r="3261" spans="1:21" ht="60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  <c r="U3261" s="12"/>
    </row>
    <row r="3262" spans="1:21" ht="4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  <c r="U3262" s="12"/>
    </row>
    <row r="3263" spans="1:21" ht="4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  <c r="U3263" s="12"/>
    </row>
    <row r="3264" spans="1:21" ht="30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  <c r="U3264" s="12"/>
    </row>
    <row r="3265" spans="1:21" ht="4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8">
        <f t="shared" si="304"/>
        <v>42284.516064814816</v>
      </c>
      <c r="T3265" s="8">
        <f t="shared" si="305"/>
        <v>42307.875</v>
      </c>
      <c r="U3265" s="12"/>
    </row>
    <row r="3266" spans="1:21" ht="4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IFERROR(E:E/D:D,0)</f>
        <v>1.03</v>
      </c>
      <c r="P3266" s="7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  <c r="U3266" s="12"/>
    </row>
    <row r="3267" spans="1:21" ht="4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ref="P3267:P3330" si="307">IFERROR(E:E/L:L,0)</f>
        <v>70.285714285714292</v>
      </c>
      <c r="Q3267" s="6" t="str">
        <f t="shared" ref="Q3267:Q3330" si="308">LEFT(N3267,SEARCH("/",N3267,1)-1)</f>
        <v>theater</v>
      </c>
      <c r="R3267" s="6" t="str">
        <f t="shared" ref="R3267:R3330" si="309">RIGHT(N3267,LEN(N3267)-SEARCH("/",N3267,1))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  <c r="U3267" s="12"/>
    </row>
    <row r="3268" spans="1:21" ht="4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8">
        <f t="shared" si="310"/>
        <v>42136.536134259266</v>
      </c>
      <c r="T3268" s="8">
        <f t="shared" si="311"/>
        <v>42167.875</v>
      </c>
      <c r="U3268" s="12"/>
    </row>
    <row r="3269" spans="1:21" ht="60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  <c r="U3269" s="12"/>
    </row>
    <row r="3270" spans="1:21" ht="4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  <c r="U3270" s="12"/>
    </row>
    <row r="3271" spans="1:21" ht="4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  <c r="U3271" s="12"/>
    </row>
    <row r="3272" spans="1:21" ht="60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  <c r="U3272" s="12"/>
    </row>
    <row r="3273" spans="1:21" ht="30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  <c r="U3273" s="12"/>
    </row>
    <row r="3274" spans="1:21" ht="4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  <c r="U3274" s="12"/>
    </row>
    <row r="3275" spans="1:21" ht="60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  <c r="U3275" s="12"/>
    </row>
    <row r="3276" spans="1:21" ht="4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  <c r="U3276" s="12"/>
    </row>
    <row r="3277" spans="1:21" ht="60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8">
        <f t="shared" si="310"/>
        <v>42017.88045138889</v>
      </c>
      <c r="T3277" s="8">
        <f t="shared" si="311"/>
        <v>42044.1875</v>
      </c>
      <c r="U3277" s="12"/>
    </row>
    <row r="3278" spans="1:21" ht="60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  <c r="U3278" s="12"/>
    </row>
    <row r="3279" spans="1:21" ht="60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  <c r="U3279" s="12"/>
    </row>
    <row r="3280" spans="1:21" ht="60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  <c r="U3280" s="12"/>
    </row>
    <row r="3281" spans="1:21" ht="60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  <c r="U3281" s="12"/>
    </row>
    <row r="3282" spans="1:21" ht="60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  <c r="U3282" s="12"/>
    </row>
    <row r="3283" spans="1:21" ht="4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  <c r="U3283" s="12"/>
    </row>
    <row r="3284" spans="1:21" ht="60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  <c r="U3284" s="12"/>
    </row>
    <row r="3285" spans="1:21" ht="60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8">
        <f t="shared" si="310"/>
        <v>42379.74418981481</v>
      </c>
      <c r="T3285" s="8">
        <f t="shared" si="311"/>
        <v>42410.875</v>
      </c>
      <c r="U3285" s="12"/>
    </row>
    <row r="3286" spans="1:21" ht="4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  <c r="U3286" s="12"/>
    </row>
    <row r="3287" spans="1:21" ht="1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  <c r="U3287" s="12"/>
    </row>
    <row r="3288" spans="1:21" ht="60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  <c r="U3288" s="12"/>
    </row>
    <row r="3289" spans="1:21" ht="30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  <c r="U3289" s="12"/>
    </row>
    <row r="3290" spans="1:21" ht="60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  <c r="U3290" s="12"/>
    </row>
    <row r="3291" spans="1:21" ht="60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  <c r="U3291" s="12"/>
    </row>
    <row r="3292" spans="1:21" ht="7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  <c r="U3292" s="12"/>
    </row>
    <row r="3293" spans="1:21" ht="60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  <c r="U3293" s="12"/>
    </row>
    <row r="3294" spans="1:21" ht="4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  <c r="U3294" s="12"/>
    </row>
    <row r="3295" spans="1:21" ht="60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  <c r="U3295" s="12"/>
    </row>
    <row r="3296" spans="1:21" ht="60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  <c r="U3296" s="12"/>
    </row>
    <row r="3297" spans="1:21" ht="60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  <c r="U3297" s="12"/>
    </row>
    <row r="3298" spans="1:21" ht="60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  <c r="U3298" s="12"/>
    </row>
    <row r="3299" spans="1:21" ht="4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  <c r="U3299" s="12"/>
    </row>
    <row r="3300" spans="1:21" ht="60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8">
        <f t="shared" si="310"/>
        <v>42239.957962962959</v>
      </c>
      <c r="T3300" s="8">
        <f t="shared" si="311"/>
        <v>42260</v>
      </c>
      <c r="U3300" s="12"/>
    </row>
    <row r="3301" spans="1:21" ht="60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  <c r="U3301" s="12"/>
    </row>
    <row r="3302" spans="1:21" ht="4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  <c r="U3302" s="12"/>
    </row>
    <row r="3303" spans="1:21" ht="60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  <c r="U3303" s="12"/>
    </row>
    <row r="3304" spans="1:21" ht="1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  <c r="U3304" s="12"/>
    </row>
    <row r="3305" spans="1:21" ht="60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  <c r="U3305" s="12"/>
    </row>
    <row r="3306" spans="1:21" ht="4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  <c r="U3306" s="12"/>
    </row>
    <row r="3307" spans="1:21" ht="60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  <c r="U3307" s="12"/>
    </row>
    <row r="3308" spans="1:21" ht="60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8">
        <f t="shared" si="310"/>
        <v>42493.219236111108</v>
      </c>
      <c r="T3308" s="8">
        <f t="shared" si="311"/>
        <v>42531.125</v>
      </c>
      <c r="U3308" s="12"/>
    </row>
    <row r="3309" spans="1:21" ht="60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  <c r="U3309" s="12"/>
    </row>
    <row r="3310" spans="1:21" ht="4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  <c r="U3310" s="12"/>
    </row>
    <row r="3311" spans="1:21" ht="30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  <c r="U3311" s="12"/>
    </row>
    <row r="3312" spans="1:21" ht="4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  <c r="U3312" s="12"/>
    </row>
    <row r="3313" spans="1:21" ht="4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  <c r="U3313" s="12"/>
    </row>
    <row r="3314" spans="1:21" ht="60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  <c r="U3314" s="12"/>
    </row>
    <row r="3315" spans="1:21" ht="4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  <c r="U3315" s="12"/>
    </row>
    <row r="3316" spans="1:21" ht="60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  <c r="U3316" s="12"/>
    </row>
    <row r="3317" spans="1:21" ht="4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  <c r="U3317" s="12"/>
    </row>
    <row r="3318" spans="1:21" ht="7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  <c r="U3318" s="12"/>
    </row>
    <row r="3319" spans="1:21" ht="4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  <c r="U3319" s="12"/>
    </row>
    <row r="3320" spans="1:21" ht="30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  <c r="U3320" s="12"/>
    </row>
    <row r="3321" spans="1:21" ht="60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  <c r="U3321" s="12"/>
    </row>
    <row r="3322" spans="1:21" ht="4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  <c r="U3322" s="12"/>
    </row>
    <row r="3323" spans="1:21" ht="60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  <c r="U3323" s="12"/>
    </row>
    <row r="3324" spans="1:21" ht="60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  <c r="U3324" s="12"/>
    </row>
    <row r="3325" spans="1:21" ht="60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  <c r="U3325" s="12"/>
    </row>
    <row r="3326" spans="1:21" ht="4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  <c r="U3326" s="12"/>
    </row>
    <row r="3327" spans="1:21" ht="60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  <c r="U3327" s="12"/>
    </row>
    <row r="3328" spans="1:21" ht="60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  <c r="U3328" s="12"/>
    </row>
    <row r="3329" spans="1:21" ht="60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  <c r="U3329" s="12"/>
    </row>
    <row r="3330" spans="1:21" ht="4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IFERROR(E:E/D:D,0)</f>
        <v>1.4638888888888888</v>
      </c>
      <c r="P3330" s="7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  <c r="U3330" s="12"/>
    </row>
    <row r="3331" spans="1:21" ht="4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ref="P3331:P3394" si="313">IFERROR(E:E/L:L,0)</f>
        <v>44.92307692307692</v>
      </c>
      <c r="Q3331" s="6" t="str">
        <f t="shared" ref="Q3331:Q3394" si="314">LEFT(N3331,SEARCH("/",N3331,1)-1)</f>
        <v>theater</v>
      </c>
      <c r="R3331" s="6" t="str">
        <f t="shared" ref="R3331:R3394" si="315">RIGHT(N3331,LEN(N3331)-SEARCH("/",N3331,1))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  <c r="U3331" s="12"/>
    </row>
    <row r="3332" spans="1:21" ht="4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  <c r="U3332" s="12"/>
    </row>
    <row r="3333" spans="1:21" ht="60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  <c r="U3333" s="12"/>
    </row>
    <row r="3334" spans="1:21" ht="4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  <c r="U3334" s="12"/>
    </row>
    <row r="3335" spans="1:21" ht="60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  <c r="U3335" s="12"/>
    </row>
    <row r="3336" spans="1:21" ht="4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  <c r="U3336" s="12"/>
    </row>
    <row r="3337" spans="1:21" ht="60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  <c r="U3337" s="12"/>
    </row>
    <row r="3338" spans="1:21" ht="4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  <c r="U3338" s="12"/>
    </row>
    <row r="3339" spans="1:21" ht="4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8">
        <f t="shared" si="316"/>
        <v>41901.282025462962</v>
      </c>
      <c r="T3339" s="8">
        <f t="shared" si="317"/>
        <v>41922.875</v>
      </c>
      <c r="U3339" s="12"/>
    </row>
    <row r="3340" spans="1:21" ht="30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  <c r="U3340" s="12"/>
    </row>
    <row r="3341" spans="1:21" ht="4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  <c r="U3341" s="12"/>
    </row>
    <row r="3342" spans="1:21" ht="60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  <c r="U3342" s="12"/>
    </row>
    <row r="3343" spans="1:21" ht="60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  <c r="U3343" s="12"/>
    </row>
    <row r="3344" spans="1:21" ht="4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  <c r="U3344" s="12"/>
    </row>
    <row r="3345" spans="1:21" ht="4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  <c r="U3345" s="12"/>
    </row>
    <row r="3346" spans="1:21" ht="60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  <c r="U3346" s="12"/>
    </row>
    <row r="3347" spans="1:21" ht="60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  <c r="U3347" s="12"/>
    </row>
    <row r="3348" spans="1:21" ht="60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  <c r="U3348" s="12"/>
    </row>
    <row r="3349" spans="1:21" ht="60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8">
        <f t="shared" si="316"/>
        <v>42484.551550925928</v>
      </c>
      <c r="T3349" s="8">
        <f t="shared" si="317"/>
        <v>42498.875</v>
      </c>
      <c r="U3349" s="12"/>
    </row>
    <row r="3350" spans="1:21" ht="60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  <c r="U3350" s="12"/>
    </row>
    <row r="3351" spans="1:21" ht="60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  <c r="U3351" s="12"/>
    </row>
    <row r="3352" spans="1:21" ht="60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  <c r="U3352" s="12"/>
    </row>
    <row r="3353" spans="1:21" ht="60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  <c r="U3353" s="12"/>
    </row>
    <row r="3354" spans="1:21" ht="60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  <c r="U3354" s="12"/>
    </row>
    <row r="3355" spans="1:21" ht="60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  <c r="U3355" s="12"/>
    </row>
    <row r="3356" spans="1:21" ht="4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  <c r="U3356" s="12"/>
    </row>
    <row r="3357" spans="1:21" ht="4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  <c r="U3357" s="12"/>
    </row>
    <row r="3358" spans="1:21" ht="60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  <c r="U3358" s="12"/>
    </row>
    <row r="3359" spans="1:21" ht="60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  <c r="U3359" s="12"/>
    </row>
    <row r="3360" spans="1:21" ht="4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  <c r="U3360" s="12"/>
    </row>
    <row r="3361" spans="1:21" ht="4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  <c r="U3361" s="12"/>
    </row>
    <row r="3362" spans="1:21" ht="30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  <c r="U3362" s="12"/>
    </row>
    <row r="3363" spans="1:21" ht="60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  <c r="U3363" s="12"/>
    </row>
    <row r="3364" spans="1:21" ht="4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  <c r="U3364" s="12"/>
    </row>
    <row r="3365" spans="1:21" ht="60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  <c r="U3365" s="12"/>
    </row>
    <row r="3366" spans="1:21" ht="60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  <c r="U3366" s="12"/>
    </row>
    <row r="3367" spans="1:21" ht="60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  <c r="U3367" s="12"/>
    </row>
    <row r="3368" spans="1:21" ht="4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  <c r="U3368" s="12"/>
    </row>
    <row r="3369" spans="1:21" ht="60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  <c r="U3369" s="12"/>
    </row>
    <row r="3370" spans="1:21" ht="4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  <c r="U3370" s="12"/>
    </row>
    <row r="3371" spans="1:21" ht="4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  <c r="U3371" s="12"/>
    </row>
    <row r="3372" spans="1:21" ht="30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  <c r="U3372" s="12"/>
    </row>
    <row r="3373" spans="1:21" ht="4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  <c r="U3373" s="12"/>
    </row>
    <row r="3374" spans="1:21" ht="4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  <c r="U3374" s="12"/>
    </row>
    <row r="3375" spans="1:21" ht="60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  <c r="U3375" s="12"/>
    </row>
    <row r="3376" spans="1:21" ht="4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  <c r="U3376" s="12"/>
    </row>
    <row r="3377" spans="1:21" ht="4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  <c r="U3377" s="12"/>
    </row>
    <row r="3378" spans="1:21" ht="60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  <c r="U3378" s="12"/>
    </row>
    <row r="3379" spans="1:21" ht="60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  <c r="U3379" s="12"/>
    </row>
    <row r="3380" spans="1:21" ht="60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  <c r="U3380" s="12"/>
    </row>
    <row r="3381" spans="1:21" ht="60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  <c r="U3381" s="12"/>
    </row>
    <row r="3382" spans="1:21" ht="60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  <c r="U3382" s="12"/>
    </row>
    <row r="3383" spans="1:21" ht="60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  <c r="U3383" s="12"/>
    </row>
    <row r="3384" spans="1:21" ht="60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  <c r="U3384" s="12"/>
    </row>
    <row r="3385" spans="1:21" ht="60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  <c r="U3385" s="12"/>
    </row>
    <row r="3386" spans="1:21" ht="60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  <c r="U3386" s="12"/>
    </row>
    <row r="3387" spans="1:21" ht="60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8">
        <f t="shared" si="316"/>
        <v>41953.8675</v>
      </c>
      <c r="T3387" s="8">
        <f t="shared" si="317"/>
        <v>41983.8675</v>
      </c>
      <c r="U3387" s="12"/>
    </row>
    <row r="3388" spans="1:21" ht="60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  <c r="U3388" s="12"/>
    </row>
    <row r="3389" spans="1:21" ht="60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  <c r="U3389" s="12"/>
    </row>
    <row r="3390" spans="1:21" ht="60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  <c r="U3390" s="12"/>
    </row>
    <row r="3391" spans="1:21" ht="4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  <c r="U3391" s="12"/>
    </row>
    <row r="3392" spans="1:21" ht="60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  <c r="U3392" s="12"/>
    </row>
    <row r="3393" spans="1:21" ht="60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  <c r="U3393" s="12"/>
    </row>
    <row r="3394" spans="1:21" ht="60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IFERROR(E:E/D:D,0)</f>
        <v>1</v>
      </c>
      <c r="P3394" s="7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  <c r="U3394" s="12"/>
    </row>
    <row r="3395" spans="1:21" ht="4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ref="P3395:P3458" si="319">IFERROR(E:E/L:L,0)</f>
        <v>36.06818181818182</v>
      </c>
      <c r="Q3395" s="6" t="str">
        <f t="shared" ref="Q3395:Q3458" si="320">LEFT(N3395,SEARCH("/",N3395,1)-1)</f>
        <v>theater</v>
      </c>
      <c r="R3395" s="6" t="str">
        <f t="shared" ref="R3395:R3458" si="321">RIGHT(N3395,LEN(N3395)-SEARCH("/",N3395,1))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  <c r="U3395" s="12"/>
    </row>
    <row r="3396" spans="1:21" ht="60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  <c r="U3396" s="12"/>
    </row>
    <row r="3397" spans="1:21" ht="30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  <c r="U3397" s="12"/>
    </row>
    <row r="3398" spans="1:21" ht="4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  <c r="U3398" s="12"/>
    </row>
    <row r="3399" spans="1:21" ht="30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  <c r="U3399" s="12"/>
    </row>
    <row r="3400" spans="1:21" ht="60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  <c r="U3400" s="12"/>
    </row>
    <row r="3401" spans="1:21" ht="4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  <c r="U3401" s="12"/>
    </row>
    <row r="3402" spans="1:21" ht="60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  <c r="U3402" s="12"/>
    </row>
    <row r="3403" spans="1:21" ht="60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  <c r="U3403" s="12"/>
    </row>
    <row r="3404" spans="1:21" ht="4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  <c r="U3404" s="12"/>
    </row>
    <row r="3405" spans="1:21" ht="4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  <c r="U3405" s="12"/>
    </row>
    <row r="3406" spans="1:21" ht="60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  <c r="U3406" s="12"/>
    </row>
    <row r="3407" spans="1:21" ht="4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  <c r="U3407" s="12"/>
    </row>
    <row r="3408" spans="1:21" ht="4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  <c r="U3408" s="12"/>
    </row>
    <row r="3409" spans="1:21" ht="60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  <c r="U3409" s="12"/>
    </row>
    <row r="3410" spans="1:21" ht="4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  <c r="U3410" s="12"/>
    </row>
    <row r="3411" spans="1:21" ht="4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  <c r="U3411" s="12"/>
    </row>
    <row r="3412" spans="1:21" ht="60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  <c r="U3412" s="12"/>
    </row>
    <row r="3413" spans="1:21" ht="60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  <c r="U3413" s="12"/>
    </row>
    <row r="3414" spans="1:21" ht="4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  <c r="U3414" s="12"/>
    </row>
    <row r="3415" spans="1:21" ht="60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  <c r="U3415" s="12"/>
    </row>
    <row r="3416" spans="1:21" ht="4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  <c r="U3416" s="12"/>
    </row>
    <row r="3417" spans="1:21" ht="4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  <c r="U3417" s="12"/>
    </row>
    <row r="3418" spans="1:21" ht="60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  <c r="U3418" s="12"/>
    </row>
    <row r="3419" spans="1:21" ht="4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  <c r="U3419" s="12"/>
    </row>
    <row r="3420" spans="1:21" ht="60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  <c r="U3420" s="12"/>
    </row>
    <row r="3421" spans="1:21" ht="60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  <c r="U3421" s="12"/>
    </row>
    <row r="3422" spans="1:21" ht="4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8">
        <f t="shared" si="322"/>
        <v>42405.090300925927</v>
      </c>
      <c r="T3422" s="8">
        <f t="shared" si="323"/>
        <v>42414</v>
      </c>
      <c r="U3422" s="12"/>
    </row>
    <row r="3423" spans="1:21" ht="4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  <c r="U3423" s="12"/>
    </row>
    <row r="3424" spans="1:21" ht="60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8">
        <f t="shared" si="322"/>
        <v>42323.562222222223</v>
      </c>
      <c r="T3424" s="8">
        <f t="shared" si="323"/>
        <v>42352</v>
      </c>
      <c r="U3424" s="12"/>
    </row>
    <row r="3425" spans="1:21" ht="4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  <c r="U3425" s="12"/>
    </row>
    <row r="3426" spans="1:21" ht="60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  <c r="U3426" s="12"/>
    </row>
    <row r="3427" spans="1:21" ht="60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  <c r="U3427" s="12"/>
    </row>
    <row r="3428" spans="1:21" ht="4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  <c r="U3428" s="12"/>
    </row>
    <row r="3429" spans="1:21" ht="60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  <c r="U3429" s="12"/>
    </row>
    <row r="3430" spans="1:21" ht="60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  <c r="U3430" s="12"/>
    </row>
    <row r="3431" spans="1:21" ht="60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  <c r="U3431" s="12"/>
    </row>
    <row r="3432" spans="1:21" ht="60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  <c r="U3432" s="12"/>
    </row>
    <row r="3433" spans="1:21" ht="4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  <c r="U3433" s="12"/>
    </row>
    <row r="3434" spans="1:21" ht="4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  <c r="U3434" s="12"/>
    </row>
    <row r="3435" spans="1:21" ht="4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8">
        <f t="shared" si="322"/>
        <v>41776.063136574077</v>
      </c>
      <c r="T3435" s="8">
        <f t="shared" si="323"/>
        <v>41807.125</v>
      </c>
      <c r="U3435" s="12"/>
    </row>
    <row r="3436" spans="1:21" ht="60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  <c r="U3436" s="12"/>
    </row>
    <row r="3437" spans="1:21" ht="60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8">
        <f t="shared" si="322"/>
        <v>42572.61681712963</v>
      </c>
      <c r="T3437" s="8">
        <f t="shared" si="323"/>
        <v>42589.125</v>
      </c>
      <c r="U3437" s="12"/>
    </row>
    <row r="3438" spans="1:21" ht="60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  <c r="U3438" s="12"/>
    </row>
    <row r="3439" spans="1:21" ht="60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  <c r="U3439" s="12"/>
    </row>
    <row r="3440" spans="1:21" ht="60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8">
        <f t="shared" si="322"/>
        <v>42100.927858796291</v>
      </c>
      <c r="T3440" s="8">
        <f t="shared" si="323"/>
        <v>42126.875</v>
      </c>
      <c r="U3440" s="12"/>
    </row>
    <row r="3441" spans="1:21" ht="30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  <c r="U3441" s="12"/>
    </row>
    <row r="3442" spans="1:21" ht="60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  <c r="U3442" s="12"/>
    </row>
    <row r="3443" spans="1:21" ht="60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  <c r="U3443" s="12"/>
    </row>
    <row r="3444" spans="1:21" ht="60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  <c r="U3444" s="12"/>
    </row>
    <row r="3445" spans="1:21" ht="60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  <c r="U3445" s="12"/>
    </row>
    <row r="3446" spans="1:21" ht="60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  <c r="U3446" s="12"/>
    </row>
    <row r="3447" spans="1:21" ht="4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  <c r="U3447" s="12"/>
    </row>
    <row r="3448" spans="1:21" ht="60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  <c r="U3448" s="12"/>
    </row>
    <row r="3449" spans="1:21" ht="30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  <c r="U3449" s="12"/>
    </row>
    <row r="3450" spans="1:21" ht="4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  <c r="U3450" s="12"/>
    </row>
    <row r="3451" spans="1:21" ht="4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  <c r="U3451" s="12"/>
    </row>
    <row r="3452" spans="1:21" ht="60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  <c r="U3452" s="12"/>
    </row>
    <row r="3453" spans="1:21" ht="60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  <c r="U3453" s="12"/>
    </row>
    <row r="3454" spans="1:21" ht="60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  <c r="U3454" s="12"/>
    </row>
    <row r="3455" spans="1:21" ht="4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  <c r="U3455" s="12"/>
    </row>
    <row r="3456" spans="1:21" ht="60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  <c r="U3456" s="12"/>
    </row>
    <row r="3457" spans="1:21" ht="60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8">
        <f t="shared" si="322"/>
        <v>42626.7503125</v>
      </c>
      <c r="T3457" s="8">
        <f t="shared" si="323"/>
        <v>42656.7503125</v>
      </c>
      <c r="U3457" s="12"/>
    </row>
    <row r="3458" spans="1:21" ht="60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IFERROR(E:E/D:D,0)</f>
        <v>1.913</v>
      </c>
      <c r="P3458" s="7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  <c r="U3458" s="12"/>
    </row>
    <row r="3459" spans="1:21" ht="30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ref="P3459:P3522" si="325">IFERROR(E:E/L:L,0)</f>
        <v>50.981818181818184</v>
      </c>
      <c r="Q3459" s="6" t="str">
        <f t="shared" ref="Q3459:Q3522" si="326">LEFT(N3459,SEARCH("/",N3459,1)-1)</f>
        <v>theater</v>
      </c>
      <c r="R3459" s="6" t="str">
        <f t="shared" ref="R3459:R3522" si="327">RIGHT(N3459,LEN(N3459)-SEARCH("/",N3459,1))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  <c r="U3459" s="12"/>
    </row>
    <row r="3460" spans="1:21" ht="60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  <c r="U3460" s="12"/>
    </row>
    <row r="3461" spans="1:21" ht="60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  <c r="U3461" s="12"/>
    </row>
    <row r="3462" spans="1:21" ht="4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  <c r="U3462" s="12"/>
    </row>
    <row r="3463" spans="1:21" ht="60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8">
        <f t="shared" si="328"/>
        <v>42643.632858796293</v>
      </c>
      <c r="T3463" s="8">
        <f t="shared" si="329"/>
        <v>42672.125</v>
      </c>
      <c r="U3463" s="12"/>
    </row>
    <row r="3464" spans="1:21" ht="4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8">
        <f t="shared" si="328"/>
        <v>42179.898472222223</v>
      </c>
      <c r="T3464" s="8">
        <f t="shared" si="329"/>
        <v>42195.75</v>
      </c>
      <c r="U3464" s="12"/>
    </row>
    <row r="3465" spans="1:21" ht="4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  <c r="U3465" s="12"/>
    </row>
    <row r="3466" spans="1:21" ht="60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  <c r="U3466" s="12"/>
    </row>
    <row r="3467" spans="1:21" ht="4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  <c r="U3467" s="12"/>
    </row>
    <row r="3468" spans="1:21" ht="4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  <c r="U3468" s="12"/>
    </row>
    <row r="3469" spans="1:21" ht="1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  <c r="U3469" s="12"/>
    </row>
    <row r="3470" spans="1:21" ht="4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8">
        <f t="shared" si="328"/>
        <v>42605.765381944439</v>
      </c>
      <c r="T3470" s="8">
        <f t="shared" si="329"/>
        <v>42634.125</v>
      </c>
      <c r="U3470" s="12"/>
    </row>
    <row r="3471" spans="1:21" ht="60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  <c r="U3471" s="12"/>
    </row>
    <row r="3472" spans="1:21" ht="4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  <c r="U3472" s="12"/>
    </row>
    <row r="3473" spans="1:21" ht="60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  <c r="U3473" s="12"/>
    </row>
    <row r="3474" spans="1:21" ht="60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  <c r="U3474" s="12"/>
    </row>
    <row r="3475" spans="1:21" ht="60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  <c r="U3475" s="12"/>
    </row>
    <row r="3476" spans="1:21" ht="60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  <c r="U3476" s="12"/>
    </row>
    <row r="3477" spans="1:21" ht="4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8">
        <f t="shared" si="328"/>
        <v>41918.880833333329</v>
      </c>
      <c r="T3477" s="8">
        <f t="shared" si="329"/>
        <v>41946</v>
      </c>
      <c r="U3477" s="12"/>
    </row>
    <row r="3478" spans="1:21" ht="60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8">
        <f t="shared" si="328"/>
        <v>41921.279976851853</v>
      </c>
      <c r="T3478" s="8">
        <f t="shared" si="329"/>
        <v>41939.125</v>
      </c>
      <c r="U3478" s="12"/>
    </row>
    <row r="3479" spans="1:21" ht="4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8">
        <f t="shared" si="328"/>
        <v>42128.736608796295</v>
      </c>
      <c r="T3479" s="8">
        <f t="shared" si="329"/>
        <v>42141.125</v>
      </c>
      <c r="U3479" s="12"/>
    </row>
    <row r="3480" spans="1:21" ht="4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8">
        <f t="shared" si="328"/>
        <v>42053.916921296302</v>
      </c>
      <c r="T3480" s="8">
        <f t="shared" si="329"/>
        <v>42079.875</v>
      </c>
      <c r="U3480" s="12"/>
    </row>
    <row r="3481" spans="1:21" ht="4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  <c r="U3481" s="12"/>
    </row>
    <row r="3482" spans="1:21" ht="4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8">
        <f t="shared" si="328"/>
        <v>42171.317442129628</v>
      </c>
      <c r="T3482" s="8">
        <f t="shared" si="329"/>
        <v>42195.875</v>
      </c>
      <c r="U3482" s="12"/>
    </row>
    <row r="3483" spans="1:21" ht="60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  <c r="U3483" s="12"/>
    </row>
    <row r="3484" spans="1:21" ht="4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  <c r="U3484" s="12"/>
    </row>
    <row r="3485" spans="1:21" ht="4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  <c r="U3485" s="12"/>
    </row>
    <row r="3486" spans="1:21" ht="60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  <c r="U3486" s="12"/>
    </row>
    <row r="3487" spans="1:21" ht="60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  <c r="U3487" s="12"/>
    </row>
    <row r="3488" spans="1:21" ht="4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  <c r="U3488" s="12"/>
    </row>
    <row r="3489" spans="1:21" ht="60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  <c r="U3489" s="12"/>
    </row>
    <row r="3490" spans="1:21" ht="60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  <c r="U3490" s="12"/>
    </row>
    <row r="3491" spans="1:21" ht="60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8">
        <f t="shared" si="328"/>
        <v>41753.635775462964</v>
      </c>
      <c r="T3491" s="8">
        <f t="shared" si="329"/>
        <v>41783.875</v>
      </c>
      <c r="U3491" s="12"/>
    </row>
    <row r="3492" spans="1:21" ht="60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  <c r="U3492" s="12"/>
    </row>
    <row r="3493" spans="1:21" ht="60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  <c r="U3493" s="12"/>
    </row>
    <row r="3494" spans="1:21" ht="4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  <c r="U3494" s="12"/>
    </row>
    <row r="3495" spans="1:21" ht="60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  <c r="U3495" s="12"/>
    </row>
    <row r="3496" spans="1:21" ht="60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8">
        <f t="shared" si="328"/>
        <v>42689.214988425927</v>
      </c>
      <c r="T3496" s="8">
        <f t="shared" si="329"/>
        <v>42700.25</v>
      </c>
      <c r="U3496" s="12"/>
    </row>
    <row r="3497" spans="1:21" ht="60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  <c r="U3497" s="12"/>
    </row>
    <row r="3498" spans="1:21" ht="60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  <c r="U3498" s="12"/>
    </row>
    <row r="3499" spans="1:21" ht="60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  <c r="U3499" s="12"/>
    </row>
    <row r="3500" spans="1:21" ht="60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  <c r="U3500" s="12"/>
    </row>
    <row r="3501" spans="1:21" ht="60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  <c r="U3501" s="12"/>
    </row>
    <row r="3502" spans="1:21" ht="60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  <c r="U3502" s="12"/>
    </row>
    <row r="3503" spans="1:21" ht="4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  <c r="U3503" s="12"/>
    </row>
    <row r="3504" spans="1:21" ht="60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  <c r="U3504" s="12"/>
    </row>
    <row r="3505" spans="1:21" ht="4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  <c r="U3505" s="12"/>
    </row>
    <row r="3506" spans="1:21" ht="60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  <c r="U3506" s="12"/>
    </row>
    <row r="3507" spans="1:21" ht="90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  <c r="U3507" s="12"/>
    </row>
    <row r="3508" spans="1:21" ht="60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  <c r="U3508" s="12"/>
    </row>
    <row r="3509" spans="1:21" ht="4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  <c r="U3509" s="12"/>
    </row>
    <row r="3510" spans="1:21" ht="60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8">
        <f t="shared" si="328"/>
        <v>42477.729780092588</v>
      </c>
      <c r="T3510" s="8">
        <f t="shared" si="329"/>
        <v>42500.875</v>
      </c>
      <c r="U3510" s="12"/>
    </row>
    <row r="3511" spans="1:21" ht="60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  <c r="U3511" s="12"/>
    </row>
    <row r="3512" spans="1:21" ht="60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  <c r="U3512" s="12"/>
    </row>
    <row r="3513" spans="1:21" ht="4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  <c r="U3513" s="12"/>
    </row>
    <row r="3514" spans="1:21" ht="60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  <c r="U3514" s="12"/>
    </row>
    <row r="3515" spans="1:21" ht="60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  <c r="U3515" s="12"/>
    </row>
    <row r="3516" spans="1:21" ht="4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  <c r="U3516" s="12"/>
    </row>
    <row r="3517" spans="1:21" ht="4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  <c r="U3517" s="12"/>
    </row>
    <row r="3518" spans="1:21" ht="60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8">
        <f t="shared" si="328"/>
        <v>41856.010069444441</v>
      </c>
      <c r="T3518" s="8">
        <f t="shared" si="329"/>
        <v>41890.125</v>
      </c>
      <c r="U3518" s="12"/>
    </row>
    <row r="3519" spans="1:21" ht="4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  <c r="U3519" s="12"/>
    </row>
    <row r="3520" spans="1:21" ht="60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  <c r="U3520" s="12"/>
    </row>
    <row r="3521" spans="1:21" ht="4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  <c r="U3521" s="12"/>
    </row>
    <row r="3522" spans="1:21" ht="4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IFERROR(E:E/D:D,0)</f>
        <v>1.0075000000000001</v>
      </c>
      <c r="P3522" s="7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  <c r="U3522" s="12"/>
    </row>
    <row r="3523" spans="1:21" ht="60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ref="P3523:P3586" si="331">IFERROR(E:E/L:L,0)</f>
        <v>45.615384615384613</v>
      </c>
      <c r="Q3523" s="6" t="str">
        <f t="shared" ref="Q3523:Q3586" si="332">LEFT(N3523,SEARCH("/",N3523,1)-1)</f>
        <v>theater</v>
      </c>
      <c r="R3523" s="6" t="str">
        <f t="shared" ref="R3523:R3586" si="333">RIGHT(N3523,LEN(N3523)-SEARCH("/",N3523,1))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  <c r="U3523" s="12"/>
    </row>
    <row r="3524" spans="1:21" ht="60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  <c r="U3524" s="12"/>
    </row>
    <row r="3525" spans="1:21" ht="4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  <c r="U3525" s="12"/>
    </row>
    <row r="3526" spans="1:21" ht="60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  <c r="U3526" s="12"/>
    </row>
    <row r="3527" spans="1:21" ht="4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  <c r="U3527" s="12"/>
    </row>
    <row r="3528" spans="1:21" ht="60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  <c r="U3528" s="12"/>
    </row>
    <row r="3529" spans="1:21" ht="60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  <c r="U3529" s="12"/>
    </row>
    <row r="3530" spans="1:21" ht="4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  <c r="U3530" s="12"/>
    </row>
    <row r="3531" spans="1:21" ht="60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  <c r="U3531" s="12"/>
    </row>
    <row r="3532" spans="1:21" ht="60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  <c r="U3532" s="12"/>
    </row>
    <row r="3533" spans="1:21" ht="1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  <c r="U3533" s="12"/>
    </row>
    <row r="3534" spans="1:21" ht="60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  <c r="U3534" s="12"/>
    </row>
    <row r="3535" spans="1:21" ht="60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  <c r="U3535" s="12"/>
    </row>
    <row r="3536" spans="1:21" ht="4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  <c r="U3536" s="12"/>
    </row>
    <row r="3537" spans="1:21" ht="4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8">
        <f t="shared" si="334"/>
        <v>42248.640162037031</v>
      </c>
      <c r="T3537" s="8">
        <f t="shared" si="335"/>
        <v>42279.75</v>
      </c>
      <c r="U3537" s="12"/>
    </row>
    <row r="3538" spans="1:21" ht="60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  <c r="U3538" s="12"/>
    </row>
    <row r="3539" spans="1:21" ht="60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  <c r="U3539" s="12"/>
    </row>
    <row r="3540" spans="1:21" ht="60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  <c r="U3540" s="12"/>
    </row>
    <row r="3541" spans="1:21" ht="60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  <c r="U3541" s="12"/>
    </row>
    <row r="3542" spans="1:21" ht="60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  <c r="U3542" s="12"/>
    </row>
    <row r="3543" spans="1:21" ht="60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  <c r="U3543" s="12"/>
    </row>
    <row r="3544" spans="1:21" ht="60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  <c r="U3544" s="12"/>
    </row>
    <row r="3545" spans="1:21" ht="4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  <c r="U3545" s="12"/>
    </row>
    <row r="3546" spans="1:21" ht="4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  <c r="U3546" s="12"/>
    </row>
    <row r="3547" spans="1:21" ht="60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  <c r="U3547" s="12"/>
    </row>
    <row r="3548" spans="1:21" ht="60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  <c r="U3548" s="12"/>
    </row>
    <row r="3549" spans="1:21" ht="4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  <c r="U3549" s="12"/>
    </row>
    <row r="3550" spans="1:21" ht="4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  <c r="U3550" s="12"/>
    </row>
    <row r="3551" spans="1:21" ht="60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  <c r="U3551" s="12"/>
    </row>
    <row r="3552" spans="1:21" ht="60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  <c r="U3552" s="12"/>
    </row>
    <row r="3553" spans="1:21" ht="60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  <c r="U3553" s="12"/>
    </row>
    <row r="3554" spans="1:21" ht="60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  <c r="U3554" s="12"/>
    </row>
    <row r="3555" spans="1:21" ht="60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8">
        <f t="shared" si="334"/>
        <v>42196.028703703705</v>
      </c>
      <c r="T3555" s="8">
        <f t="shared" si="335"/>
        <v>42228</v>
      </c>
      <c r="U3555" s="12"/>
    </row>
    <row r="3556" spans="1:21" ht="4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  <c r="U3556" s="12"/>
    </row>
    <row r="3557" spans="1:21" ht="60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  <c r="U3557" s="12"/>
    </row>
    <row r="3558" spans="1:21" ht="60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  <c r="U3558" s="12"/>
    </row>
    <row r="3559" spans="1:21" ht="60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  <c r="U3559" s="12"/>
    </row>
    <row r="3560" spans="1:21" ht="4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8">
        <f t="shared" si="334"/>
        <v>42139.816840277781</v>
      </c>
      <c r="T3560" s="8">
        <f t="shared" si="335"/>
        <v>42181.875</v>
      </c>
      <c r="U3560" s="12"/>
    </row>
    <row r="3561" spans="1:21" ht="60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  <c r="U3561" s="12"/>
    </row>
    <row r="3562" spans="1:21" ht="60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  <c r="U3562" s="12"/>
    </row>
    <row r="3563" spans="1:21" ht="120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  <c r="U3563" s="12"/>
    </row>
    <row r="3564" spans="1:21" ht="60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  <c r="U3564" s="12"/>
    </row>
    <row r="3565" spans="1:21" ht="60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  <c r="U3565" s="12"/>
    </row>
    <row r="3566" spans="1:21" ht="4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  <c r="U3566" s="12"/>
    </row>
    <row r="3567" spans="1:21" ht="60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  <c r="U3567" s="12"/>
    </row>
    <row r="3568" spans="1:21" ht="60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  <c r="U3568" s="12"/>
    </row>
    <row r="3569" spans="1:21" ht="60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  <c r="U3569" s="12"/>
    </row>
    <row r="3570" spans="1:21" ht="4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  <c r="U3570" s="12"/>
    </row>
    <row r="3571" spans="1:21" ht="4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  <c r="U3571" s="12"/>
    </row>
    <row r="3572" spans="1:21" ht="4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  <c r="U3572" s="12"/>
    </row>
    <row r="3573" spans="1:21" ht="4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  <c r="U3573" s="12"/>
    </row>
    <row r="3574" spans="1:21" ht="30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  <c r="U3574" s="12"/>
    </row>
    <row r="3575" spans="1:21" ht="4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  <c r="U3575" s="12"/>
    </row>
    <row r="3576" spans="1:21" ht="60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  <c r="U3576" s="12"/>
    </row>
    <row r="3577" spans="1:21" ht="60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  <c r="U3577" s="12"/>
    </row>
    <row r="3578" spans="1:21" ht="4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  <c r="U3578" s="12"/>
    </row>
    <row r="3579" spans="1:21" ht="4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  <c r="U3579" s="12"/>
    </row>
    <row r="3580" spans="1:21" ht="4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  <c r="U3580" s="12"/>
    </row>
    <row r="3581" spans="1:21" ht="60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  <c r="U3581" s="12"/>
    </row>
    <row r="3582" spans="1:21" ht="4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  <c r="U3582" s="12"/>
    </row>
    <row r="3583" spans="1:21" ht="60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  <c r="U3583" s="12"/>
    </row>
    <row r="3584" spans="1:21" ht="4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  <c r="U3584" s="12"/>
    </row>
    <row r="3585" spans="1:21" ht="60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  <c r="U3585" s="12"/>
    </row>
    <row r="3586" spans="1:21" ht="90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IFERROR(E:E/D:D,0)</f>
        <v>1.155</v>
      </c>
      <c r="P3586" s="7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  <c r="U3586" s="12"/>
    </row>
    <row r="3587" spans="1:21" ht="4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ref="P3587:P3650" si="337">IFERROR(E:E/L:L,0)</f>
        <v>176.08695652173913</v>
      </c>
      <c r="Q3587" s="6" t="str">
        <f t="shared" ref="Q3587:Q3650" si="338">LEFT(N3587,SEARCH("/",N3587,1)-1)</f>
        <v>theater</v>
      </c>
      <c r="R3587" s="6" t="str">
        <f t="shared" ref="R3587:R3650" si="339">RIGHT(N3587,LEN(N3587)-SEARCH("/",N3587,1))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  <c r="U3587" s="12"/>
    </row>
    <row r="3588" spans="1:21" ht="30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  <c r="U3588" s="12"/>
    </row>
    <row r="3589" spans="1:21" ht="4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  <c r="U3589" s="12"/>
    </row>
    <row r="3590" spans="1:21" ht="4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  <c r="U3590" s="12"/>
    </row>
    <row r="3591" spans="1:21" ht="4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  <c r="U3591" s="12"/>
    </row>
    <row r="3592" spans="1:21" ht="60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  <c r="U3592" s="12"/>
    </row>
    <row r="3593" spans="1:21" ht="60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  <c r="U3593" s="12"/>
    </row>
    <row r="3594" spans="1:21" ht="4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  <c r="U3594" s="12"/>
    </row>
    <row r="3595" spans="1:21" ht="4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  <c r="U3595" s="12"/>
    </row>
    <row r="3596" spans="1:21" ht="60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  <c r="U3596" s="12"/>
    </row>
    <row r="3597" spans="1:21" ht="30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  <c r="U3597" s="12"/>
    </row>
    <row r="3598" spans="1:21" ht="4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  <c r="U3598" s="12"/>
    </row>
    <row r="3599" spans="1:21" ht="30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  <c r="U3599" s="12"/>
    </row>
    <row r="3600" spans="1:21" ht="4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  <c r="U3600" s="12"/>
    </row>
    <row r="3601" spans="1:21" ht="4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8">
        <f t="shared" si="340"/>
        <v>42220.79487268519</v>
      </c>
      <c r="T3601" s="8">
        <f t="shared" si="341"/>
        <v>42246</v>
      </c>
      <c r="U3601" s="12"/>
    </row>
    <row r="3602" spans="1:21" ht="30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  <c r="U3602" s="12"/>
    </row>
    <row r="3603" spans="1:21" ht="4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  <c r="U3603" s="12"/>
    </row>
    <row r="3604" spans="1:21" ht="60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  <c r="U3604" s="12"/>
    </row>
    <row r="3605" spans="1:21" ht="60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  <c r="U3605" s="12"/>
    </row>
    <row r="3606" spans="1:21" ht="60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  <c r="U3606" s="12"/>
    </row>
    <row r="3607" spans="1:21" ht="60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  <c r="U3607" s="12"/>
    </row>
    <row r="3608" spans="1:21" ht="60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  <c r="U3608" s="12"/>
    </row>
    <row r="3609" spans="1:21" ht="30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8">
        <f t="shared" si="340"/>
        <v>42338.963912037041</v>
      </c>
      <c r="T3609" s="8">
        <f t="shared" si="341"/>
        <v>42353</v>
      </c>
      <c r="U3609" s="12"/>
    </row>
    <row r="3610" spans="1:21" ht="60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  <c r="U3610" s="12"/>
    </row>
    <row r="3611" spans="1:21" ht="60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  <c r="U3611" s="12"/>
    </row>
    <row r="3612" spans="1:21" ht="4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  <c r="U3612" s="12"/>
    </row>
    <row r="3613" spans="1:21" ht="60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  <c r="U3613" s="12"/>
    </row>
    <row r="3614" spans="1:21" ht="4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  <c r="U3614" s="12"/>
    </row>
    <row r="3615" spans="1:21" ht="4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  <c r="U3615" s="12"/>
    </row>
    <row r="3616" spans="1:21" ht="4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  <c r="U3616" s="12"/>
    </row>
    <row r="3617" spans="1:21" ht="60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  <c r="U3617" s="12"/>
    </row>
    <row r="3618" spans="1:21" ht="60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  <c r="U3618" s="12"/>
    </row>
    <row r="3619" spans="1:21" ht="60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8">
        <f t="shared" si="340"/>
        <v>42779.610289351855</v>
      </c>
      <c r="T3619" s="8">
        <f t="shared" si="341"/>
        <v>42794</v>
      </c>
      <c r="U3619" s="12"/>
    </row>
    <row r="3620" spans="1:21" ht="60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  <c r="U3620" s="12"/>
    </row>
    <row r="3621" spans="1:21" ht="60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  <c r="U3621" s="12"/>
    </row>
    <row r="3622" spans="1:21" ht="60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  <c r="U3622" s="12"/>
    </row>
    <row r="3623" spans="1:21" ht="60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8">
        <f t="shared" si="340"/>
        <v>42619.935694444444</v>
      </c>
      <c r="T3623" s="8">
        <f t="shared" si="341"/>
        <v>42643.875</v>
      </c>
      <c r="U3623" s="12"/>
    </row>
    <row r="3624" spans="1:21" ht="30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  <c r="U3624" s="12"/>
    </row>
    <row r="3625" spans="1:21" ht="4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  <c r="U3625" s="12"/>
    </row>
    <row r="3626" spans="1:21" ht="7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  <c r="U3626" s="12"/>
    </row>
    <row r="3627" spans="1:21" ht="60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  <c r="U3627" s="12"/>
    </row>
    <row r="3628" spans="1:21" ht="60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  <c r="U3628" s="12"/>
    </row>
    <row r="3629" spans="1:21" ht="60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  <c r="U3629" s="12"/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s="6" t="str">
        <f t="shared" si="338"/>
        <v>theater</v>
      </c>
      <c r="R3630" s="6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  <c r="U3630" s="12"/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  <c r="U3631" s="12"/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  <c r="U3632" s="12"/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  <c r="U3633" s="12"/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  <c r="U3634" s="12"/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  <c r="U3635" s="12"/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  <c r="U3636" s="12"/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  <c r="U3637" s="12"/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s="6" t="str">
        <f t="shared" si="338"/>
        <v>theater</v>
      </c>
      <c r="R3638" s="6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  <c r="U3638" s="12"/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  <c r="U3639" s="12"/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  <c r="U3640" s="12"/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  <c r="U3641" s="12"/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  <c r="U3642" s="12"/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s="6" t="str">
        <f t="shared" si="338"/>
        <v>theater</v>
      </c>
      <c r="R3643" s="6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  <c r="U3643" s="12"/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  <c r="U3644" s="12"/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s="6" t="str">
        <f t="shared" si="338"/>
        <v>theater</v>
      </c>
      <c r="R3645" s="6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  <c r="U3645" s="12"/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  <c r="U3646" s="12"/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  <c r="U3647" s="12"/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  <c r="U3648" s="12"/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  <c r="U3649" s="12"/>
    </row>
    <row r="3650" spans="1:21" ht="30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IFERROR(E:E/D:D,0)</f>
        <v>1.003825</v>
      </c>
      <c r="P3650" s="7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  <c r="U3650" s="12"/>
    </row>
    <row r="3651" spans="1:21" ht="4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ref="P3651:P3714" si="343">IFERROR(E:E/L:L,0)</f>
        <v>97.5</v>
      </c>
      <c r="Q3651" s="6" t="str">
        <f t="shared" ref="Q3651:Q3714" si="344">LEFT(N3651,SEARCH("/",N3651,1)-1)</f>
        <v>theater</v>
      </c>
      <c r="R3651" s="6" t="str">
        <f t="shared" ref="R3651:R3714" si="345">RIGHT(N3651,LEN(N3651)-SEARCH("/",N3651,1))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  <c r="U3651" s="12"/>
    </row>
    <row r="3652" spans="1:21" ht="60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  <c r="U3652" s="12"/>
    </row>
    <row r="3653" spans="1:21" ht="4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  <c r="U3653" s="12"/>
    </row>
    <row r="3654" spans="1:21" ht="60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  <c r="U3654" s="12"/>
    </row>
    <row r="3655" spans="1:21" ht="60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  <c r="U3655" s="12"/>
    </row>
    <row r="3656" spans="1:21" ht="60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  <c r="U3656" s="12"/>
    </row>
    <row r="3657" spans="1:21" ht="60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  <c r="U3657" s="12"/>
    </row>
    <row r="3658" spans="1:21" ht="60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  <c r="U3658" s="12"/>
    </row>
    <row r="3659" spans="1:21" ht="60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  <c r="U3659" s="12"/>
    </row>
    <row r="3660" spans="1:21" ht="30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  <c r="U3660" s="12"/>
    </row>
    <row r="3661" spans="1:21" ht="4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  <c r="U3661" s="12"/>
    </row>
    <row r="3662" spans="1:21" ht="60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  <c r="U3662" s="12"/>
    </row>
    <row r="3663" spans="1:21" ht="60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  <c r="U3663" s="12"/>
    </row>
    <row r="3664" spans="1:21" ht="60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  <c r="U3664" s="12"/>
    </row>
    <row r="3665" spans="1:21" ht="60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  <c r="U3665" s="12"/>
    </row>
    <row r="3666" spans="1:21" ht="60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  <c r="U3666" s="12"/>
    </row>
    <row r="3667" spans="1:21" ht="60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  <c r="U3667" s="12"/>
    </row>
    <row r="3668" spans="1:21" ht="30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  <c r="U3668" s="12"/>
    </row>
    <row r="3669" spans="1:21" ht="60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  <c r="U3669" s="12"/>
    </row>
    <row r="3670" spans="1:21" ht="60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  <c r="U3670" s="12"/>
    </row>
    <row r="3671" spans="1:21" ht="60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  <c r="U3671" s="12"/>
    </row>
    <row r="3672" spans="1:21" ht="60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  <c r="U3672" s="12"/>
    </row>
    <row r="3673" spans="1:21" ht="60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  <c r="U3673" s="12"/>
    </row>
    <row r="3674" spans="1:21" ht="60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  <c r="U3674" s="12"/>
    </row>
    <row r="3675" spans="1:21" ht="4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  <c r="U3675" s="12"/>
    </row>
    <row r="3676" spans="1:21" ht="60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  <c r="U3676" s="12"/>
    </row>
    <row r="3677" spans="1:21" ht="60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  <c r="U3677" s="12"/>
    </row>
    <row r="3678" spans="1:21" ht="60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  <c r="U3678" s="12"/>
    </row>
    <row r="3679" spans="1:21" ht="4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  <c r="U3679" s="12"/>
    </row>
    <row r="3680" spans="1:21" ht="4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  <c r="U3680" s="12"/>
    </row>
    <row r="3681" spans="1:21" ht="60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  <c r="U3681" s="12"/>
    </row>
    <row r="3682" spans="1:21" ht="4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  <c r="U3682" s="12"/>
    </row>
    <row r="3683" spans="1:21" ht="60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  <c r="U3683" s="12"/>
    </row>
    <row r="3684" spans="1:21" ht="4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  <c r="U3684" s="12"/>
    </row>
    <row r="3685" spans="1:21" ht="4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  <c r="U3685" s="12"/>
    </row>
    <row r="3686" spans="1:21" ht="60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  <c r="U3686" s="12"/>
    </row>
    <row r="3687" spans="1:21" ht="4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8">
        <f t="shared" si="346"/>
        <v>41753.593275462961</v>
      </c>
      <c r="T3687" s="8">
        <f t="shared" si="347"/>
        <v>41778.875</v>
      </c>
      <c r="U3687" s="12"/>
    </row>
    <row r="3688" spans="1:21" ht="4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  <c r="U3688" s="12"/>
    </row>
    <row r="3689" spans="1:21" ht="60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  <c r="U3689" s="12"/>
    </row>
    <row r="3690" spans="1:21" ht="60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  <c r="U3690" s="12"/>
    </row>
    <row r="3691" spans="1:21" ht="60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  <c r="U3691" s="12"/>
    </row>
    <row r="3692" spans="1:21" ht="60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  <c r="U3692" s="12"/>
    </row>
    <row r="3693" spans="1:21" ht="30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  <c r="U3693" s="12"/>
    </row>
    <row r="3694" spans="1:21" ht="30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8">
        <f t="shared" si="346"/>
        <v>41891.96503472222</v>
      </c>
      <c r="T3694" s="8">
        <f t="shared" si="347"/>
        <v>41901</v>
      </c>
      <c r="U3694" s="12"/>
    </row>
    <row r="3695" spans="1:21" ht="60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  <c r="U3695" s="12"/>
    </row>
    <row r="3696" spans="1:21" ht="60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  <c r="U3696" s="12"/>
    </row>
    <row r="3697" spans="1:21" ht="60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  <c r="U3697" s="12"/>
    </row>
    <row r="3698" spans="1:21" ht="4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  <c r="U3698" s="12"/>
    </row>
    <row r="3699" spans="1:21" ht="60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  <c r="U3699" s="12"/>
    </row>
    <row r="3700" spans="1:21" ht="4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  <c r="U3700" s="12"/>
    </row>
    <row r="3701" spans="1:21" ht="60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  <c r="U3701" s="12"/>
    </row>
    <row r="3702" spans="1:21" ht="30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  <c r="U3702" s="12"/>
    </row>
    <row r="3703" spans="1:21" ht="60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  <c r="U3703" s="12"/>
    </row>
    <row r="3704" spans="1:21" ht="60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  <c r="U3704" s="12"/>
    </row>
    <row r="3705" spans="1:21" ht="60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  <c r="U3705" s="12"/>
    </row>
    <row r="3706" spans="1:21" ht="60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  <c r="U3706" s="12"/>
    </row>
    <row r="3707" spans="1:21" ht="60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8">
        <f t="shared" si="346"/>
        <v>41792.542986111112</v>
      </c>
      <c r="T3707" s="8">
        <f t="shared" si="347"/>
        <v>41813.75</v>
      </c>
      <c r="U3707" s="12"/>
    </row>
    <row r="3708" spans="1:21" ht="4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  <c r="U3708" s="12"/>
    </row>
    <row r="3709" spans="1:21" ht="4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  <c r="U3709" s="12"/>
    </row>
    <row r="3710" spans="1:21" ht="60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  <c r="U3710" s="12"/>
    </row>
    <row r="3711" spans="1:21" ht="4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  <c r="U3711" s="12"/>
    </row>
    <row r="3712" spans="1:21" ht="30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  <c r="U3712" s="12"/>
    </row>
    <row r="3713" spans="1:21" ht="30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  <c r="U3713" s="12"/>
    </row>
    <row r="3714" spans="1:21" ht="60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IFERROR(E:E/D:D,0)</f>
        <v>1.5373333333333334</v>
      </c>
      <c r="P3714" s="7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  <c r="U3714" s="12"/>
    </row>
    <row r="3715" spans="1:21" ht="4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ref="P3715:P3778" si="349">IFERROR(E:E/L:L,0)</f>
        <v>106.84210526315789</v>
      </c>
      <c r="Q3715" s="6" t="str">
        <f t="shared" ref="Q3715:Q3778" si="350">LEFT(N3715,SEARCH("/",N3715,1)-1)</f>
        <v>theater</v>
      </c>
      <c r="R3715" s="6" t="str">
        <f t="shared" ref="R3715:R3778" si="351">RIGHT(N3715,LEN(N3715)-SEARCH("/",N3715,1))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  <c r="U3715" s="12"/>
    </row>
    <row r="3716" spans="1:21" ht="60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  <c r="U3716" s="12"/>
    </row>
    <row r="3717" spans="1:21" ht="60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  <c r="U3717" s="12"/>
    </row>
    <row r="3718" spans="1:21" ht="4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  <c r="U3718" s="12"/>
    </row>
    <row r="3719" spans="1:21" ht="4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  <c r="U3719" s="12"/>
    </row>
    <row r="3720" spans="1:21" ht="4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  <c r="U3720" s="12"/>
    </row>
    <row r="3721" spans="1:21" ht="30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  <c r="U3721" s="12"/>
    </row>
    <row r="3722" spans="1:21" ht="30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  <c r="U3722" s="12"/>
    </row>
    <row r="3723" spans="1:21" ht="60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  <c r="U3723" s="12"/>
    </row>
    <row r="3724" spans="1:21" ht="60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  <c r="U3724" s="12"/>
    </row>
    <row r="3725" spans="1:21" ht="30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  <c r="U3725" s="12"/>
    </row>
    <row r="3726" spans="1:21" ht="60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  <c r="U3726" s="12"/>
    </row>
    <row r="3727" spans="1:21" ht="60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  <c r="U3727" s="12"/>
    </row>
    <row r="3728" spans="1:21" ht="4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8">
        <f t="shared" si="352"/>
        <v>42462.140868055561</v>
      </c>
      <c r="T3728" s="8">
        <f t="shared" si="353"/>
        <v>42489.875</v>
      </c>
      <c r="U3728" s="12"/>
    </row>
    <row r="3729" spans="1:21" ht="4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  <c r="U3729" s="12"/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  <c r="U3730" s="12"/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  <c r="U3731" s="12"/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  <c r="U3732" s="12"/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  <c r="U3733" s="12"/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8">
        <f t="shared" si="352"/>
        <v>41968.677465277782</v>
      </c>
      <c r="T3734" s="8">
        <f t="shared" si="353"/>
        <v>42028.5</v>
      </c>
      <c r="U3734" s="12"/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s="6" t="str">
        <f t="shared" si="350"/>
        <v>theater</v>
      </c>
      <c r="R3735" s="6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  <c r="U3735" s="12"/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  <c r="U3736" s="12"/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  <c r="U3737" s="12"/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8">
        <f t="shared" si="352"/>
        <v>42048.711724537032</v>
      </c>
      <c r="T3738" s="8">
        <f t="shared" si="353"/>
        <v>42086.75</v>
      </c>
      <c r="U3738" s="12"/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  <c r="U3739" s="12"/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  <c r="U3740" s="12"/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  <c r="U3741" s="12"/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  <c r="U3742" s="12"/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s="6" t="str">
        <f t="shared" si="350"/>
        <v>theater</v>
      </c>
      <c r="R3743" s="6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  <c r="U3743" s="12"/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  <c r="U3744" s="12"/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s="6" t="str">
        <f t="shared" si="350"/>
        <v>theater</v>
      </c>
      <c r="R3745" s="6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  <c r="U3745" s="12"/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s="6" t="str">
        <f t="shared" si="350"/>
        <v>theater</v>
      </c>
      <c r="R3746" s="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  <c r="U3746" s="12"/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  <c r="U3747" s="12"/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  <c r="U3748" s="12"/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  <c r="U3749" s="12"/>
    </row>
    <row r="3750" spans="1:21" ht="60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  <c r="U3750" s="12"/>
    </row>
    <row r="3751" spans="1:21" ht="4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  <c r="U3751" s="12"/>
    </row>
    <row r="3752" spans="1:21" ht="10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  <c r="U3752" s="12"/>
    </row>
    <row r="3753" spans="1:21" ht="4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  <c r="U3753" s="12"/>
    </row>
    <row r="3754" spans="1:21" ht="60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  <c r="U3754" s="12"/>
    </row>
    <row r="3755" spans="1:21" ht="60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8">
        <f t="shared" si="352"/>
        <v>42128.824074074073</v>
      </c>
      <c r="T3755" s="8">
        <f t="shared" si="353"/>
        <v>42158</v>
      </c>
      <c r="U3755" s="12"/>
    </row>
    <row r="3756" spans="1:21" ht="4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  <c r="U3756" s="12"/>
    </row>
    <row r="3757" spans="1:21" ht="60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  <c r="U3757" s="12"/>
    </row>
    <row r="3758" spans="1:21" ht="60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  <c r="U3758" s="12"/>
    </row>
    <row r="3759" spans="1:21" ht="4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  <c r="U3759" s="12"/>
    </row>
    <row r="3760" spans="1:21" ht="30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  <c r="U3760" s="12"/>
    </row>
    <row r="3761" spans="1:21" ht="30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  <c r="U3761" s="12"/>
    </row>
    <row r="3762" spans="1:21" ht="60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  <c r="U3762" s="12"/>
    </row>
    <row r="3763" spans="1:21" ht="60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  <c r="U3763" s="12"/>
    </row>
    <row r="3764" spans="1:21" ht="4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  <c r="U3764" s="12"/>
    </row>
    <row r="3765" spans="1:21" ht="30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  <c r="U3765" s="12"/>
    </row>
    <row r="3766" spans="1:21" ht="4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  <c r="U3766" s="12"/>
    </row>
    <row r="3767" spans="1:21" ht="60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  <c r="U3767" s="12"/>
    </row>
    <row r="3768" spans="1:21" ht="4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  <c r="U3768" s="12"/>
    </row>
    <row r="3769" spans="1:21" ht="60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  <c r="U3769" s="12"/>
    </row>
    <row r="3770" spans="1:21" ht="60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  <c r="U3770" s="12"/>
    </row>
    <row r="3771" spans="1:21" ht="4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  <c r="U3771" s="12"/>
    </row>
    <row r="3772" spans="1:21" ht="60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  <c r="U3772" s="12"/>
    </row>
    <row r="3773" spans="1:21" ht="30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8">
        <f t="shared" si="352"/>
        <v>42493.857083333336</v>
      </c>
      <c r="T3773" s="8">
        <f t="shared" si="353"/>
        <v>42508</v>
      </c>
      <c r="U3773" s="12"/>
    </row>
    <row r="3774" spans="1:21" ht="4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  <c r="U3774" s="12"/>
    </row>
    <row r="3775" spans="1:21" ht="30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  <c r="U3775" s="12"/>
    </row>
    <row r="3776" spans="1:21" ht="60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  <c r="U3776" s="12"/>
    </row>
    <row r="3777" spans="1:21" ht="4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  <c r="U3777" s="12"/>
    </row>
    <row r="3778" spans="1:21" ht="60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IFERROR(E:E/D:D,0)</f>
        <v>1.0671250000000001</v>
      </c>
      <c r="P3778" s="7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  <c r="U3778" s="12"/>
    </row>
    <row r="3779" spans="1:21" ht="4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ref="P3779:P3842" si="355">IFERROR(E:E/L:L,0)</f>
        <v>48.542372881355931</v>
      </c>
      <c r="Q3779" s="6" t="str">
        <f t="shared" ref="Q3779:Q3842" si="356">LEFT(N3779,SEARCH("/",N3779,1)-1)</f>
        <v>theater</v>
      </c>
      <c r="R3779" s="6" t="str">
        <f t="shared" ref="R3779:R3842" si="357">RIGHT(N3779,LEN(N3779)-SEARCH("/",N3779,1))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  <c r="U3779" s="12"/>
    </row>
    <row r="3780" spans="1:21" ht="30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  <c r="U3780" s="12"/>
    </row>
    <row r="3781" spans="1:21" ht="30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  <c r="U3781" s="12"/>
    </row>
    <row r="3782" spans="1:21" ht="4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  <c r="U3782" s="12"/>
    </row>
    <row r="3783" spans="1:21" ht="60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  <c r="U3783" s="12"/>
    </row>
    <row r="3784" spans="1:21" ht="60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  <c r="U3784" s="12"/>
    </row>
    <row r="3785" spans="1:21" ht="4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  <c r="U3785" s="12"/>
    </row>
    <row r="3786" spans="1:21" ht="60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  <c r="U3786" s="12"/>
    </row>
    <row r="3787" spans="1:21" ht="60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  <c r="U3787" s="12"/>
    </row>
    <row r="3788" spans="1:21" ht="4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  <c r="U3788" s="12"/>
    </row>
    <row r="3789" spans="1:21" ht="4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  <c r="U3789" s="12"/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  <c r="U3790" s="12"/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  <c r="U3791" s="12"/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s="6" t="str">
        <f t="shared" si="356"/>
        <v>theater</v>
      </c>
      <c r="R3792" s="6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  <c r="U3792" s="12"/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s="6" t="str">
        <f t="shared" si="356"/>
        <v>theater</v>
      </c>
      <c r="R3793" s="6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  <c r="U3793" s="12"/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  <c r="U3794" s="12"/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  <c r="U3795" s="12"/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  <c r="U3796" s="12"/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  <c r="U3797" s="12"/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  <c r="U3798" s="12"/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  <c r="U3799" s="12"/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  <c r="U3800" s="12"/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  <c r="U3801" s="12"/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  <c r="U3802" s="12"/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  <c r="U3803" s="12"/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s="6" t="str">
        <f t="shared" si="356"/>
        <v>theater</v>
      </c>
      <c r="R3804" s="6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  <c r="U3804" s="12"/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  <c r="U3805" s="12"/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s="6" t="str">
        <f t="shared" si="356"/>
        <v>theater</v>
      </c>
      <c r="R3806" s="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  <c r="U3806" s="12"/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  <c r="U3807" s="12"/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  <c r="U3808" s="12"/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  <c r="U3809" s="12"/>
    </row>
    <row r="3810" spans="1:21" ht="4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  <c r="U3810" s="12"/>
    </row>
    <row r="3811" spans="1:21" ht="60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  <c r="U3811" s="12"/>
    </row>
    <row r="3812" spans="1:21" ht="60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  <c r="U3812" s="12"/>
    </row>
    <row r="3813" spans="1:21" ht="60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  <c r="U3813" s="12"/>
    </row>
    <row r="3814" spans="1:21" ht="60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  <c r="U3814" s="12"/>
    </row>
    <row r="3815" spans="1:21" ht="60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  <c r="U3815" s="12"/>
    </row>
    <row r="3816" spans="1:21" ht="60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  <c r="U3816" s="12"/>
    </row>
    <row r="3817" spans="1:21" ht="30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  <c r="U3817" s="12"/>
    </row>
    <row r="3818" spans="1:21" ht="60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  <c r="U3818" s="12"/>
    </row>
    <row r="3819" spans="1:21" ht="60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  <c r="U3819" s="12"/>
    </row>
    <row r="3820" spans="1:21" ht="4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  <c r="U3820" s="12"/>
    </row>
    <row r="3821" spans="1:21" ht="4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  <c r="U3821" s="12"/>
    </row>
    <row r="3822" spans="1:21" ht="4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  <c r="U3822" s="12"/>
    </row>
    <row r="3823" spans="1:21" ht="60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  <c r="U3823" s="12"/>
    </row>
    <row r="3824" spans="1:21" ht="60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  <c r="U3824" s="12"/>
    </row>
    <row r="3825" spans="1:21" ht="60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  <c r="U3825" s="12"/>
    </row>
    <row r="3826" spans="1:21" ht="60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  <c r="U3826" s="12"/>
    </row>
    <row r="3827" spans="1:21" ht="60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  <c r="U3827" s="12"/>
    </row>
    <row r="3828" spans="1:21" ht="4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  <c r="U3828" s="12"/>
    </row>
    <row r="3829" spans="1:21" ht="60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8">
        <f t="shared" si="358"/>
        <v>42034.928252314814</v>
      </c>
      <c r="T3829" s="8">
        <f t="shared" si="359"/>
        <v>42090</v>
      </c>
      <c r="U3829" s="12"/>
    </row>
    <row r="3830" spans="1:21" ht="60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  <c r="U3830" s="12"/>
    </row>
    <row r="3831" spans="1:21" ht="60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  <c r="U3831" s="12"/>
    </row>
    <row r="3832" spans="1:21" ht="4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  <c r="U3832" s="12"/>
    </row>
    <row r="3833" spans="1:21" ht="60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  <c r="U3833" s="12"/>
    </row>
    <row r="3834" spans="1:21" ht="60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  <c r="U3834" s="12"/>
    </row>
    <row r="3835" spans="1:21" ht="60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  <c r="U3835" s="12"/>
    </row>
    <row r="3836" spans="1:21" ht="60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  <c r="U3836" s="12"/>
    </row>
    <row r="3837" spans="1:21" ht="60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  <c r="U3837" s="12"/>
    </row>
    <row r="3838" spans="1:21" ht="4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  <c r="U3838" s="12"/>
    </row>
    <row r="3839" spans="1:21" ht="30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  <c r="U3839" s="12"/>
    </row>
    <row r="3840" spans="1:21" ht="60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  <c r="U3840" s="12"/>
    </row>
    <row r="3841" spans="1:21" ht="60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  <c r="U3841" s="12"/>
    </row>
    <row r="3842" spans="1:21" ht="4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IFERROR(E:E/D:D,0)</f>
        <v>65</v>
      </c>
      <c r="P3842" s="7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  <c r="U3842" s="12"/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ref="P3843:P3906" si="361">IFERROR(E:E/L:L,0)</f>
        <v>25.647058823529413</v>
      </c>
      <c r="Q3843" s="6" t="str">
        <f t="shared" ref="Q3843:Q3906" si="362">LEFT(N3843,SEARCH("/",N3843,1)-1)</f>
        <v>theater</v>
      </c>
      <c r="R3843" s="6" t="str">
        <f t="shared" ref="R3843:R3906" si="363">RIGHT(N3843,LEN(N3843)-SEARCH("/",N3843,1))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  <c r="U3843" s="12"/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  <c r="U3844" s="12"/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  <c r="U3845" s="12"/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  <c r="U3846" s="12"/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  <c r="U3847" s="12"/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  <c r="U3848" s="12"/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  <c r="U3849" s="12"/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  <c r="U3850" s="12"/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  <c r="U3851" s="12"/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  <c r="U3852" s="12"/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  <c r="U3853" s="12"/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  <c r="U3854" s="12"/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  <c r="U3855" s="12"/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  <c r="U3856" s="12"/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  <c r="U3857" s="12"/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  <c r="U3858" s="12"/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  <c r="U3859" s="12"/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8">
        <f t="shared" si="364"/>
        <v>42128.431064814817</v>
      </c>
      <c r="T3860" s="8">
        <f t="shared" si="365"/>
        <v>42146.875</v>
      </c>
      <c r="U3860" s="12"/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8">
        <f t="shared" si="364"/>
        <v>41789.893599537041</v>
      </c>
      <c r="T3861" s="8">
        <f t="shared" si="365"/>
        <v>41815.875</v>
      </c>
      <c r="U3861" s="12"/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  <c r="U3862" s="12"/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  <c r="U3863" s="12"/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  <c r="U3864" s="12"/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s="6" t="str">
        <f t="shared" si="362"/>
        <v>theater</v>
      </c>
      <c r="R3865" s="6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  <c r="U3865" s="12"/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  <c r="U3866" s="12"/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  <c r="U3867" s="12"/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  <c r="U3868" s="12"/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  <c r="U3869" s="12"/>
    </row>
    <row r="3870" spans="1:21" ht="30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  <c r="U3870" s="12"/>
    </row>
    <row r="3871" spans="1:21" ht="30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  <c r="U3871" s="12"/>
    </row>
    <row r="3872" spans="1:21" ht="60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  <c r="U3872" s="12"/>
    </row>
    <row r="3873" spans="1:21" ht="4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  <c r="U3873" s="12"/>
    </row>
    <row r="3874" spans="1:21" ht="60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s="6" t="str">
        <f t="shared" si="362"/>
        <v>theater</v>
      </c>
      <c r="R3874" s="6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  <c r="U3874" s="12"/>
    </row>
    <row r="3875" spans="1:21" ht="60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s="6" t="str">
        <f t="shared" si="362"/>
        <v>theater</v>
      </c>
      <c r="R3875" s="6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  <c r="U3875" s="12"/>
    </row>
    <row r="3876" spans="1:21" ht="60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s="6" t="str">
        <f t="shared" si="362"/>
        <v>theater</v>
      </c>
      <c r="R3876" s="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  <c r="U3876" s="12"/>
    </row>
    <row r="3877" spans="1:21" ht="4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s="6" t="str">
        <f t="shared" si="362"/>
        <v>theater</v>
      </c>
      <c r="R3877" s="6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  <c r="U3877" s="12"/>
    </row>
    <row r="3878" spans="1:21" ht="60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  <c r="U3878" s="12"/>
    </row>
    <row r="3879" spans="1:21" ht="60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  <c r="U3879" s="12"/>
    </row>
    <row r="3880" spans="1:21" ht="4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  <c r="U3880" s="12"/>
    </row>
    <row r="3881" spans="1:21" ht="4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s="6" t="str">
        <f t="shared" si="362"/>
        <v>theater</v>
      </c>
      <c r="R3881" s="6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  <c r="U3881" s="12"/>
    </row>
    <row r="3882" spans="1:21" ht="60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  <c r="U3882" s="12"/>
    </row>
    <row r="3883" spans="1:21" ht="30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  <c r="U3883" s="12"/>
    </row>
    <row r="3884" spans="1:21" ht="60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s="6" t="str">
        <f t="shared" si="362"/>
        <v>theater</v>
      </c>
      <c r="R3884" s="6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  <c r="U3884" s="12"/>
    </row>
    <row r="3885" spans="1:21" ht="60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s="6" t="str">
        <f t="shared" si="362"/>
        <v>theater</v>
      </c>
      <c r="R3885" s="6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  <c r="U3885" s="12"/>
    </row>
    <row r="3886" spans="1:21" ht="4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s="6" t="str">
        <f t="shared" si="362"/>
        <v>theater</v>
      </c>
      <c r="R3886" s="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  <c r="U3886" s="12"/>
    </row>
    <row r="3887" spans="1:21" ht="4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s="6" t="str">
        <f t="shared" si="362"/>
        <v>theater</v>
      </c>
      <c r="R3887" s="6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  <c r="U3887" s="12"/>
    </row>
    <row r="3888" spans="1:21" ht="1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s="6" t="str">
        <f t="shared" si="362"/>
        <v>theater</v>
      </c>
      <c r="R3888" s="6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  <c r="U3888" s="12"/>
    </row>
    <row r="3889" spans="1:21" ht="60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  <c r="U3889" s="12"/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  <c r="U3890" s="12"/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  <c r="U3891" s="12"/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  <c r="U3892" s="12"/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  <c r="U3893" s="12"/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s="6" t="str">
        <f t="shared" si="362"/>
        <v>theater</v>
      </c>
      <c r="R3894" s="6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  <c r="U3894" s="12"/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8">
        <f t="shared" si="364"/>
        <v>41779.657870370371</v>
      </c>
      <c r="T3895" s="8">
        <f t="shared" si="365"/>
        <v>41821.25</v>
      </c>
      <c r="U3895" s="12"/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  <c r="U3896" s="12"/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  <c r="U3897" s="12"/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  <c r="U3898" s="12"/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  <c r="U3899" s="12"/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  <c r="U3900" s="12"/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  <c r="U3901" s="12"/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  <c r="U3902" s="12"/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  <c r="U3903" s="12"/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  <c r="U3904" s="12"/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s="6" t="str">
        <f t="shared" si="362"/>
        <v>theater</v>
      </c>
      <c r="R3905" s="6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  <c r="U3905" s="12"/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IFERROR(E:E/D:D,0)</f>
        <v>2.9999999999999997E-4</v>
      </c>
      <c r="P3906" s="7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  <c r="U3906" s="12"/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ref="P3907:P3970" si="367">IFERROR(E:E/L:L,0)</f>
        <v>24.714285714285715</v>
      </c>
      <c r="Q3907" s="6" t="str">
        <f t="shared" ref="Q3907:Q3970" si="368">LEFT(N3907,SEARCH("/",N3907,1)-1)</f>
        <v>theater</v>
      </c>
      <c r="R3907" s="6" t="str">
        <f t="shared" ref="R3907:R3970" si="369">RIGHT(N3907,LEN(N3907)-SEARCH("/",N3907,1))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  <c r="U3907" s="12"/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  <c r="U3908" s="12"/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  <c r="U3909" s="12"/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  <c r="U3910" s="12"/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  <c r="U3911" s="12"/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  <c r="U3912" s="12"/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  <c r="U3913" s="12"/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  <c r="U3914" s="12"/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  <c r="U3915" s="12"/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  <c r="U3916" s="12"/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  <c r="U3917" s="12"/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s="6" t="str">
        <f t="shared" si="368"/>
        <v>theater</v>
      </c>
      <c r="R3918" s="6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  <c r="U3918" s="12"/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  <c r="U3919" s="12"/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  <c r="U3920" s="12"/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8">
        <f t="shared" si="370"/>
        <v>42358.684872685189</v>
      </c>
      <c r="T3921" s="8">
        <f t="shared" si="371"/>
        <v>42387</v>
      </c>
      <c r="U3921" s="12"/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  <c r="U3922" s="12"/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s="6" t="str">
        <f t="shared" si="368"/>
        <v>theater</v>
      </c>
      <c r="R3923" s="6" t="str">
        <f t="shared" si="369"/>
        <v>plays</v>
      </c>
      <c r="S3923" s="8">
        <f t="shared" si="370"/>
        <v>41926.542303240742</v>
      </c>
      <c r="T3923" s="8">
        <f t="shared" si="371"/>
        <v>41938.75</v>
      </c>
      <c r="U3923" s="12"/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  <c r="U3924" s="12"/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  <c r="U3925" s="12"/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  <c r="U3926" s="12"/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  <c r="U3927" s="12"/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  <c r="U3928" s="12"/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  <c r="U3929" s="12"/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  <c r="U3930" s="12"/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  <c r="U3931" s="12"/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s="6" t="str">
        <f t="shared" si="368"/>
        <v>theater</v>
      </c>
      <c r="R3932" s="6" t="str">
        <f t="shared" si="369"/>
        <v>plays</v>
      </c>
      <c r="S3932" s="8">
        <f t="shared" si="370"/>
        <v>42433.338749999995</v>
      </c>
      <c r="T3932" s="8">
        <f t="shared" si="371"/>
        <v>42461.25</v>
      </c>
      <c r="U3932" s="12"/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s="6" t="str">
        <f t="shared" si="368"/>
        <v>theater</v>
      </c>
      <c r="R3933" s="6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  <c r="U3933" s="12"/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  <c r="U3934" s="12"/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  <c r="U3935" s="12"/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  <c r="U3936" s="12"/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  <c r="U3937" s="12"/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s="6" t="str">
        <f t="shared" si="368"/>
        <v>theater</v>
      </c>
      <c r="R3938" s="6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  <c r="U3938" s="12"/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  <c r="U3939" s="12"/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  <c r="U3940" s="12"/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  <c r="U3941" s="12"/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  <c r="U3942" s="12"/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  <c r="U3943" s="12"/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s="6" t="str">
        <f t="shared" si="368"/>
        <v>theater</v>
      </c>
      <c r="R3944" s="6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  <c r="U3944" s="12"/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  <c r="U3945" s="12"/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s="6" t="str">
        <f t="shared" si="368"/>
        <v>theater</v>
      </c>
      <c r="R3946" s="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  <c r="U3946" s="12"/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  <c r="U3947" s="12"/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  <c r="U3948" s="12"/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  <c r="U3949" s="12"/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s="6" t="str">
        <f t="shared" si="368"/>
        <v>theater</v>
      </c>
      <c r="R3950" s="6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  <c r="U3950" s="12"/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  <c r="U3951" s="12"/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  <c r="U3952" s="12"/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  <c r="U3953" s="12"/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  <c r="U3954" s="12"/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s="6" t="str">
        <f t="shared" si="368"/>
        <v>theater</v>
      </c>
      <c r="R3955" s="6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  <c r="U3955" s="12"/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s="6" t="str">
        <f t="shared" si="368"/>
        <v>theater</v>
      </c>
      <c r="R3956" s="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  <c r="U3956" s="12"/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  <c r="U3957" s="12"/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s="6" t="str">
        <f t="shared" si="368"/>
        <v>theater</v>
      </c>
      <c r="R3958" s="6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  <c r="U3958" s="12"/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  <c r="U3959" s="12"/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  <c r="U3960" s="12"/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  <c r="U3961" s="12"/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  <c r="U3962" s="12"/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  <c r="U3963" s="12"/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  <c r="U3964" s="12"/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s="6" t="str">
        <f t="shared" si="368"/>
        <v>theater</v>
      </c>
      <c r="R3965" s="6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  <c r="U3965" s="12"/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  <c r="U3966" s="12"/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  <c r="U3967" s="12"/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  <c r="U3968" s="12"/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  <c r="U3969" s="12"/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IFERROR(E:E/D:D,0)</f>
        <v>0.10539999999999999</v>
      </c>
      <c r="P3970" s="7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  <c r="U3970" s="12"/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ref="P3971:P4034" si="373">IFERROR(E:E/L:L,0)</f>
        <v>35.166666666666664</v>
      </c>
      <c r="Q3971" s="6" t="str">
        <f t="shared" ref="Q3971:Q4034" si="374">LEFT(N3971,SEARCH("/",N3971,1)-1)</f>
        <v>theater</v>
      </c>
      <c r="R3971" s="6" t="str">
        <f t="shared" ref="R3971:R4034" si="375">RIGHT(N3971,LEN(N3971)-SEARCH("/",N3971,1))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  <c r="U3971" s="12"/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  <c r="U3972" s="12"/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  <c r="U3973" s="12"/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  <c r="U3974" s="12"/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  <c r="U3975" s="12"/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  <c r="U3976" s="12"/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s="6" t="str">
        <f t="shared" si="374"/>
        <v>theater</v>
      </c>
      <c r="R3977" s="6" t="str">
        <f t="shared" si="375"/>
        <v>plays</v>
      </c>
      <c r="S3977" s="8">
        <f t="shared" si="376"/>
        <v>42534.866875</v>
      </c>
      <c r="T3977" s="8">
        <f t="shared" si="377"/>
        <v>42564.866875</v>
      </c>
      <c r="U3977" s="12"/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  <c r="U3978" s="12"/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  <c r="U3979" s="12"/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  <c r="U3980" s="12"/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  <c r="U3981" s="12"/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  <c r="U3982" s="12"/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  <c r="U3983" s="12"/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  <c r="U3984" s="12"/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  <c r="U3985" s="12"/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8">
        <f t="shared" si="376"/>
        <v>41920.963472222218</v>
      </c>
      <c r="T3986" s="8">
        <f t="shared" si="377"/>
        <v>41951</v>
      </c>
      <c r="U3986" s="12"/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  <c r="U3987" s="12"/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  <c r="U3988" s="12"/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  <c r="U3989" s="12"/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  <c r="U3990" s="12"/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s="6" t="str">
        <f t="shared" si="374"/>
        <v>theater</v>
      </c>
      <c r="R3991" s="6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  <c r="U3991" s="12"/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  <c r="U3992" s="12"/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  <c r="U3993" s="12"/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  <c r="U3994" s="12"/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  <c r="U3995" s="12"/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  <c r="U3996" s="12"/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  <c r="U3997" s="12"/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  <c r="U3998" s="12"/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s="6" t="str">
        <f t="shared" si="374"/>
        <v>theater</v>
      </c>
      <c r="R3999" s="6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  <c r="U3999" s="12"/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  <c r="U4000" s="12"/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  <c r="U4001" s="12"/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  <c r="U4002" s="12"/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  <c r="U4003" s="12"/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  <c r="U4004" s="12"/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  <c r="U4005" s="12"/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  <c r="U4006" s="12"/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  <c r="U4007" s="12"/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  <c r="U4008" s="12"/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  <c r="U4009" s="12"/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  <c r="U4010" s="12"/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  <c r="U4011" s="12"/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  <c r="U4012" s="12"/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  <c r="U4013" s="12"/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s="6" t="str">
        <f t="shared" si="374"/>
        <v>theater</v>
      </c>
      <c r="R4014" s="6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  <c r="U4014" s="12"/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  <c r="U4015" s="12"/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s="6" t="str">
        <f t="shared" si="374"/>
        <v>theater</v>
      </c>
      <c r="R4016" s="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  <c r="U4016" s="12"/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  <c r="U4017" s="12"/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  <c r="U4018" s="12"/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  <c r="U4019" s="12"/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  <c r="U4020" s="12"/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  <c r="U4021" s="12"/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  <c r="U4022" s="12"/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  <c r="U4023" s="12"/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  <c r="U4024" s="12"/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s="6" t="str">
        <f t="shared" si="374"/>
        <v>theater</v>
      </c>
      <c r="R4025" s="6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  <c r="U4025" s="12"/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  <c r="U4026" s="12"/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  <c r="U4027" s="12"/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s="6" t="str">
        <f t="shared" si="374"/>
        <v>theater</v>
      </c>
      <c r="R4028" s="6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  <c r="U4028" s="12"/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  <c r="U4029" s="12"/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  <c r="U4030" s="12"/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s="6" t="str">
        <f t="shared" si="374"/>
        <v>theater</v>
      </c>
      <c r="R4031" s="6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  <c r="U4031" s="12"/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  <c r="U4032" s="12"/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s="6" t="str">
        <f t="shared" si="374"/>
        <v>theater</v>
      </c>
      <c r="R4033" s="6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  <c r="U4033" s="12"/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IFERROR(E:E/D:D,0)</f>
        <v>6.8287037037037035E-2</v>
      </c>
      <c r="P4034" s="7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  <c r="U4034" s="12"/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ref="P4035:P4098" si="379">IFERROR(E:E/L:L,0)</f>
        <v>65.340319148936175</v>
      </c>
      <c r="Q4035" s="6" t="str">
        <f t="shared" ref="Q4035:Q4098" si="380">LEFT(N4035,SEARCH("/",N4035,1)-1)</f>
        <v>theater</v>
      </c>
      <c r="R4035" s="6" t="str">
        <f t="shared" ref="R4035:R4098" si="381">RIGHT(N4035,LEN(N4035)-SEARCH("/",N4035,1))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  <c r="U4035" s="12"/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  <c r="U4036" s="12"/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  <c r="U4037" s="12"/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  <c r="U4038" s="12"/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  <c r="U4039" s="12"/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  <c r="U4040" s="12"/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  <c r="U4041" s="12"/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8">
        <f t="shared" si="382"/>
        <v>42144.231527777782</v>
      </c>
      <c r="T4042" s="8">
        <f t="shared" si="383"/>
        <v>42203.125</v>
      </c>
      <c r="U4042" s="12"/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  <c r="U4043" s="12"/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  <c r="U4044" s="12"/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s="6" t="str">
        <f t="shared" si="380"/>
        <v>theater</v>
      </c>
      <c r="R4045" s="6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  <c r="U4045" s="12"/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  <c r="U4046" s="12"/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  <c r="U4047" s="12"/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  <c r="U4048" s="12"/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  <c r="U4049" s="12"/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  <c r="U4050" s="12"/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  <c r="U4051" s="12"/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  <c r="U4052" s="12"/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s="6" t="str">
        <f t="shared" si="380"/>
        <v>theater</v>
      </c>
      <c r="R4053" s="6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  <c r="U4053" s="12"/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  <c r="U4054" s="12"/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  <c r="U4055" s="12"/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s="6" t="str">
        <f t="shared" si="380"/>
        <v>theater</v>
      </c>
      <c r="R4056" s="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  <c r="U4056" s="12"/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  <c r="U4057" s="12"/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  <c r="U4058" s="12"/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  <c r="U4059" s="12"/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  <c r="U4060" s="12"/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8">
        <f t="shared" si="382"/>
        <v>41866.640648148146</v>
      </c>
      <c r="T4061" s="8">
        <f t="shared" si="383"/>
        <v>41898.125</v>
      </c>
      <c r="U4061" s="12"/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  <c r="U4062" s="12"/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s="6" t="str">
        <f t="shared" si="380"/>
        <v>theater</v>
      </c>
      <c r="R4063" s="6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  <c r="U4063" s="12"/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  <c r="U4064" s="12"/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  <c r="U4065" s="12"/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  <c r="U4066" s="12"/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  <c r="U4067" s="12"/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  <c r="U4068" s="12"/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  <c r="U4069" s="12"/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  <c r="U4070" s="12"/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8">
        <f t="shared" si="382"/>
        <v>42022.661527777775</v>
      </c>
      <c r="T4071" s="8">
        <f t="shared" si="383"/>
        <v>42063.5</v>
      </c>
      <c r="U4071" s="12"/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8">
        <f t="shared" si="382"/>
        <v>42031.666898148149</v>
      </c>
      <c r="T4072" s="8">
        <f t="shared" si="383"/>
        <v>42064.125</v>
      </c>
      <c r="U4072" s="12"/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s="6" t="str">
        <f t="shared" si="380"/>
        <v>theater</v>
      </c>
      <c r="R4073" s="6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  <c r="U4073" s="12"/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  <c r="U4074" s="12"/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  <c r="U4075" s="12"/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  <c r="U4076" s="12"/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  <c r="U4077" s="12"/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s="6" t="str">
        <f t="shared" si="380"/>
        <v>theater</v>
      </c>
      <c r="R4078" s="6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  <c r="U4078" s="12"/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  <c r="U4079" s="12"/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s="6" t="str">
        <f t="shared" si="380"/>
        <v>theater</v>
      </c>
      <c r="R4080" s="6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  <c r="U4080" s="12"/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  <c r="U4081" s="12"/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s="6" t="str">
        <f t="shared" si="380"/>
        <v>theater</v>
      </c>
      <c r="R4082" s="6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  <c r="U4082" s="12"/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  <c r="U4083" s="12"/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  <c r="U4084" s="12"/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  <c r="U4085" s="12"/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  <c r="U4086" s="12"/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  <c r="U4087" s="12"/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  <c r="U4088" s="12"/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s="6" t="str">
        <f t="shared" si="380"/>
        <v>theater</v>
      </c>
      <c r="R4089" s="6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  <c r="U4089" s="12"/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  <c r="U4090" s="12"/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  <c r="U4091" s="12"/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8">
        <f t="shared" si="382"/>
        <v>42209.67288194444</v>
      </c>
      <c r="T4092" s="8">
        <f t="shared" si="383"/>
        <v>42223.625</v>
      </c>
      <c r="U4092" s="12"/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  <c r="U4093" s="12"/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  <c r="U4094" s="12"/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  <c r="U4095" s="12"/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  <c r="U4096" s="12"/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  <c r="U4097" s="12"/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IFERROR(E:E/D:D,0)</f>
        <v>0.11428571428571428</v>
      </c>
      <c r="P4098" s="7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  <c r="U4098" s="12"/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ref="P4099:P4115" si="385">IFERROR(E:E/L:L,0)</f>
        <v>0</v>
      </c>
      <c r="Q4099" s="6" t="str">
        <f t="shared" ref="Q4099:Q4115" si="386">LEFT(N4099,SEARCH("/",N4099,1)-1)</f>
        <v>theater</v>
      </c>
      <c r="R4099" s="6" t="str">
        <f t="shared" ref="R4099:R4115" si="387">RIGHT(N4099,LEN(N4099)-SEARCH("/",N4099,1))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  <c r="U4099" s="12"/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s="6" t="str">
        <f t="shared" si="386"/>
        <v>theater</v>
      </c>
      <c r="R4100" s="6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  <c r="U4100" s="12"/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  <c r="U4101" s="12"/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s="6" t="str">
        <f t="shared" si="386"/>
        <v>theater</v>
      </c>
      <c r="R4102" s="6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  <c r="U4102" s="12"/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s="6" t="str">
        <f t="shared" si="386"/>
        <v>theater</v>
      </c>
      <c r="R4103" s="6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  <c r="U4103" s="12"/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  <c r="U4104" s="12"/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  <c r="U4105" s="12"/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  <c r="U4106" s="12"/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  <c r="U4107" s="12"/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  <c r="U4108" s="12"/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  <c r="U4109" s="12"/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  <c r="U4110" s="12"/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s="6" t="str">
        <f t="shared" si="386"/>
        <v>theater</v>
      </c>
      <c r="R4111" s="6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  <c r="U4111" s="12"/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  <c r="U4112" s="12"/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  <c r="U4113" s="12"/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8">
        <f t="shared" si="388"/>
        <v>42400.946597222224</v>
      </c>
      <c r="T4114" s="8">
        <f t="shared" si="389"/>
        <v>42428</v>
      </c>
      <c r="U4114" s="12"/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  <c r="U4115" s="12"/>
    </row>
  </sheetData>
  <autoFilter ref="F1:F4115"/>
  <conditionalFormatting sqref="F1:F1048576">
    <cfRule type="containsText" dxfId="42" priority="12" operator="containsText" text="live">
      <formula>NOT(ISERROR(SEARCH("live",F1)))</formula>
    </cfRule>
    <cfRule type="containsText" dxfId="41" priority="13" operator="containsText" text="failed">
      <formula>NOT(ISERROR(SEARCH("failed",F1)))</formula>
    </cfRule>
    <cfRule type="containsText" dxfId="40" priority="14" operator="containsText" text="successful">
      <formula>NOT(ISERROR(SEARCH("successful",F1)))</formula>
    </cfRule>
    <cfRule type="containsText" dxfId="39" priority="15" operator="containsText" text="canceled">
      <formula>NOT(ISERROR(SEARCH("canceled",F1)))</formula>
    </cfRule>
    <cfRule type="containsText" dxfId="38" priority="16" operator="containsText" text="failed">
      <formula>NOT(ISERROR(SEARCH("failed",F1)))</formula>
    </cfRule>
    <cfRule type="containsText" dxfId="37" priority="17" operator="containsText" text="failed">
      <formula>NOT(ISERROR(SEARCH("failed",F1)))</formula>
    </cfRule>
    <cfRule type="containsText" dxfId="36" priority="18" operator="containsText" text="live">
      <formula>NOT(ISERROR(SEARCH("live",F1)))</formula>
    </cfRule>
    <cfRule type="containsText" dxfId="35" priority="19" operator="containsText" text="successful">
      <formula>NOT(ISERROR(SEARCH("successful",F1)))</formula>
    </cfRule>
  </conditionalFormatting>
  <conditionalFormatting sqref="O2">
    <cfRule type="cellIs" dxfId="34" priority="11" operator="between">
      <formula>0</formula>
      <formula>0.99</formula>
    </cfRule>
  </conditionalFormatting>
  <conditionalFormatting sqref="O2:O1048576">
    <cfRule type="cellIs" dxfId="33" priority="8" operator="greaterThan">
      <formula>2</formula>
    </cfRule>
    <cfRule type="cellIs" dxfId="32" priority="9" operator="between">
      <formula>1</formula>
      <formula>1.99</formula>
    </cfRule>
    <cfRule type="cellIs" dxfId="31" priority="10" operator="between">
      <formula>0</formula>
      <formula>0.99</formula>
    </cfRule>
  </conditionalFormatting>
  <conditionalFormatting sqref="O1:O1048576 P1:V1">
    <cfRule type="cellIs" dxfId="30" priority="7" operator="between">
      <formula>1</formula>
      <formula>2</formula>
    </cfRule>
  </conditionalFormatting>
  <conditionalFormatting sqref="O2:O4115">
    <cfRule type="cellIs" dxfId="29" priority="1" operator="greaterThan">
      <formula>2</formula>
    </cfRule>
    <cfRule type="cellIs" dxfId="28" priority="2" operator="between">
      <formula>1</formula>
      <formula>2</formula>
    </cfRule>
    <cfRule type="cellIs" dxfId="27" priority="3" operator="between">
      <formula>0</formula>
      <formula>1</formula>
    </cfRule>
    <cfRule type="cellIs" dxfId="26" priority="4" operator="greaterThan">
      <formula>2</formula>
    </cfRule>
    <cfRule type="cellIs" dxfId="25" priority="5" operator="between">
      <formula>1</formula>
      <formula>2</formula>
    </cfRule>
    <cfRule type="cellIs" dxfId="24" priority="6" operator="between">
      <formula>0</formula>
      <formula>1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F14"/>
  <sheetViews>
    <sheetView workbookViewId="0">
      <selection activeCell="B3" sqref="B3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3" spans="1:6" x14ac:dyDescent="0.25">
      <c r="A3" s="9" t="s">
        <v>8324</v>
      </c>
      <c r="B3" s="9" t="s">
        <v>8314</v>
      </c>
    </row>
    <row r="4" spans="1:6" x14ac:dyDescent="0.2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4" workbookViewId="0">
      <selection activeCell="L36" sqref="L3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8367</v>
      </c>
    </row>
    <row r="2" spans="1:6" x14ac:dyDescent="0.25">
      <c r="A2" s="9" t="s">
        <v>8223</v>
      </c>
      <c r="B2" t="s">
        <v>8367</v>
      </c>
    </row>
    <row r="4" spans="1:6" x14ac:dyDescent="0.25">
      <c r="A4" s="9" t="s">
        <v>8366</v>
      </c>
      <c r="B4" s="9" t="s">
        <v>8314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18"/>
  <sheetViews>
    <sheetView topLeftCell="A4" workbookViewId="0">
      <selection activeCell="A42" sqref="A42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8367</v>
      </c>
    </row>
    <row r="2" spans="1:6" x14ac:dyDescent="0.25">
      <c r="A2" s="9" t="s">
        <v>8368</v>
      </c>
      <c r="B2" t="s">
        <v>8367</v>
      </c>
    </row>
    <row r="4" spans="1:6" x14ac:dyDescent="0.25">
      <c r="A4" s="9" t="s">
        <v>8324</v>
      </c>
      <c r="B4" s="9" t="s">
        <v>8314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3" t="s">
        <v>8370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8371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8372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8373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8374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8376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8377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8380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8381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8313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3"/>
  <sheetViews>
    <sheetView topLeftCell="A16" workbookViewId="0">
      <selection activeCell="B47" sqref="B45:C47"/>
    </sheetView>
  </sheetViews>
  <sheetFormatPr defaultRowHeight="15" x14ac:dyDescent="0.25"/>
  <cols>
    <col min="1" max="1" width="18.28515625" customWidth="1"/>
    <col min="2" max="2" width="18.140625" bestFit="1" customWidth="1"/>
    <col min="3" max="3" width="14.28515625" bestFit="1" customWidth="1"/>
    <col min="4" max="4" width="15.855468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8401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COUNTIFS(Sheet1!$D$2:$D$4115, "&lt;1000",Sheet1!$F$2:$F$4115, "successful")</f>
        <v>322</v>
      </c>
      <c r="C2">
        <f>COUNTIFS(Sheet1!$D$2:$D$4115, "&lt;1000",Sheet1!$F$2:$F$4115, "failed")</f>
        <v>113</v>
      </c>
      <c r="D2">
        <f>COUNTIFS(Sheet1!$D$2:$D$4115, "&lt;1000",Sheet1!$F$2:$F$4115,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COUNTIFS(Sheet1!$D$2:$D$4115, "&gt;1000", Sheet1!$D$2:$D$4115,"&lt;4999",Sheet1!$F$2:$F$4115, "successful")</f>
        <v>815</v>
      </c>
      <c r="C3">
        <f>COUNTIFS(Sheet1!$D$2:$D$4115, "&gt;1000", Sheet1!$D$2:$D$4115,"&lt;4999",Sheet1!$F$2:$F$4115, "failed")</f>
        <v>357</v>
      </c>
      <c r="D3">
        <f>COUNTIFS(Sheet1!$D$2:$D$4115, "&gt;1000", Sheet1!$D$2:$D$4115,"&lt;4999",Sheet1!$F$2:$F$4115, "canceled")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5">
      <c r="A4" t="s">
        <v>8391</v>
      </c>
      <c r="B4">
        <f>COUNTIFS(Sheet1!$D$2:$D$4115, "&gt;5000", Sheet1!$D$2:$D$4115,"&lt;9999",Sheet1!$F$2:$F$4115, "successful")</f>
        <v>230</v>
      </c>
      <c r="C4">
        <f>COUNTIFS(Sheet1!$D$2:$D$4115, "&gt;5000", Sheet1!$D$2:$D$4115,"&lt;9999",Sheet1!$F$2:$F$4115, "failed")</f>
        <v>160</v>
      </c>
      <c r="D4">
        <f>COUNTIFS(Sheet1!$D$2:$D$4115, "&gt;5000", Sheet1!$D$2:$D$4115,"&lt;9999",Sheet1!$F$2:$F$4115, "canceled")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5">
      <c r="A5" t="s">
        <v>8392</v>
      </c>
      <c r="B5">
        <f>COUNTIFS(Sheet1!$D$2:$D$4115, "&gt;10000", Sheet1!$D$2:$D$4115,"&lt;14999",Sheet1!$F$2:$F$4115, "successful")</f>
        <v>65</v>
      </c>
      <c r="C5">
        <f>COUNTIFS(Sheet1!$D$2:$D$4115, "&gt;10000", Sheet1!$D$2:$D$4115,"&lt;14999",Sheet1!$F$2:$F$4115, "failed")</f>
        <v>59</v>
      </c>
      <c r="D5">
        <f>COUNTIFS(Sheet1!$D$2:$D$4115, "&gt;10000", Sheet1!$D$2:$D$4115,"&lt;14999",Sheet1!$F$2:$F$4115, "canceled")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5">
      <c r="A6" t="s">
        <v>8393</v>
      </c>
      <c r="B6">
        <f>COUNTIFS(Sheet1!$D$2:$D$4115, "&gt;15000", Sheet1!$D$2:$D$4115,"&lt;19999",Sheet1!$F$2:$F$4115, "successful")</f>
        <v>38</v>
      </c>
      <c r="C6">
        <f>COUNTIFS(Sheet1!$D$2:$D$4115, "&gt;15000", Sheet1!$D$2:$D$4115,"&lt;19999",Sheet1!$F$2:$F$4115, "failed")</f>
        <v>32</v>
      </c>
      <c r="D6">
        <f>COUNTIFS(Sheet1!$D$2:$D$4115, "&gt;15000", Sheet1!$D$2:$D$4115,"&lt;19999",Sheet1!$F$2:$F$4115, "canceled")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5">
      <c r="A7" t="s">
        <v>8394</v>
      </c>
      <c r="B7">
        <f>COUNTIFS(Sheet1!$D$2:$D$4115, "&gt;20000", Sheet1!$D$2:$D$4115,"&lt;24999",Sheet1!$F$2:$F$4115, "successful")</f>
        <v>18</v>
      </c>
      <c r="C7">
        <f>COUNTIFS(Sheet1!$D$2:$D$4115, "&gt;20000", Sheet1!$D$2:$D$4115,"&lt;24999",Sheet1!$F$2:$F$4115, "failed")</f>
        <v>16</v>
      </c>
      <c r="D7">
        <f>COUNTIFS(Sheet1!$D$2:$D$4115, "&gt;20000", Sheet1!$D$2:$D$4115,"&lt;24999",Sheet1!$F$2:$F$4115, "canceled")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5">
      <c r="A8" t="s">
        <v>8395</v>
      </c>
      <c r="B8">
        <f>COUNTIFS(Sheet1!$D$2:$D$4115, "&gt;25000", Sheet1!$D$2:$D$4115,"&lt;29999",Sheet1!$F$2:$F$4115, "successful")</f>
        <v>8</v>
      </c>
      <c r="C8">
        <f>COUNTIFS(Sheet1!$D$2:$D$4115, "&gt;25000", Sheet1!$D$2:$D$4115,"&lt;29999",Sheet1!$F$2:$F$4115, "failed")</f>
        <v>15</v>
      </c>
      <c r="D8">
        <f>COUNTIFS(Sheet1!$D$2:$D$4115, "&gt;25000", Sheet1!$D$2:$D$4115,"&lt;29999",Sheet1!$F$2:$F$4115, "canceled")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5">
      <c r="A9" t="s">
        <v>8396</v>
      </c>
      <c r="B9">
        <f>COUNTIFS(Sheet1!$D$2:$D$4115, "&gt;30000", Sheet1!$D$2:$D$4115,"&lt;34999",Sheet1!$F$2:$F$4115, "successful")</f>
        <v>6</v>
      </c>
      <c r="C9">
        <f>COUNTIFS(Sheet1!$D$2:$D$4115, "&gt;30000", Sheet1!$D$2:$D$4115,"&lt;34999",Sheet1!$F$2:$F$4115, "failed")</f>
        <v>6</v>
      </c>
      <c r="D9">
        <f>COUNTIFS(Sheet1!$D$2:$D$4115, "&gt;30000", Sheet1!$D$2:$D$4115,"&lt;34999",Sheet1!$F$2:$F$4115, "canceled")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5">
      <c r="A10" t="s">
        <v>8397</v>
      </c>
      <c r="B10">
        <f>COUNTIFS(Sheet1!$D$2:$D$4115, "&gt;35000", Sheet1!$D$2:$D$4115,"&lt;39999",Sheet1!$F$2:$F$4115, "successful")</f>
        <v>4</v>
      </c>
      <c r="C10">
        <f>COUNTIFS(Sheet1!$D$2:$D$4115, "&gt;35000", Sheet1!$D$2:$D$4115,"&lt;39999",Sheet1!$F$2:$F$4115, "failed")</f>
        <v>8</v>
      </c>
      <c r="D10">
        <f>COUNTIFS(Sheet1!$D$2:$D$4115, "&gt;35000", Sheet1!$D$2:$D$4115,"&lt;39999",Sheet1!$F$2:$F$4115, "canceled")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5">
      <c r="A11" t="s">
        <v>8398</v>
      </c>
      <c r="B11">
        <f>COUNTIFS(Sheet1!$D$2:$D$4115, "&gt;40000", Sheet1!$D$2:$D$4115,"&lt;44999",Sheet1!$F$2:$F$4115, "successful")</f>
        <v>5</v>
      </c>
      <c r="C11">
        <f>COUNTIFS(Sheet1!$D$2:$D$4115, "&gt;40000", Sheet1!$D$2:$D$4115,"&lt;44999",Sheet1!$F$2:$F$4115, "failed")</f>
        <v>3</v>
      </c>
      <c r="D11">
        <f>COUNTIFS(Sheet1!$D$2:$D$4115, "&gt;40000", Sheet1!$D$2:$D$4115,"&lt;44999",Sheet1!$F$2:$F$4115, "canceled")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5">
      <c r="A12" t="s">
        <v>8399</v>
      </c>
      <c r="B12">
        <f>COUNTIFS(Sheet1!$D$2:$D$4115, "&gt;45000", Sheet1!$D$2:$D$4115,"&lt;49999",Sheet1!$F$2:$F$4115, "successful")</f>
        <v>3</v>
      </c>
      <c r="C12">
        <f>COUNTIFS(Sheet1!$D$2:$D$4115, "&gt;45000", Sheet1!$D$2:$D$4115,"&lt;49999",Sheet1!$F$2:$F$4115, "failed")</f>
        <v>5</v>
      </c>
      <c r="D12">
        <f>COUNTIFS(Sheet1!$D$2:$D$4115, "&gt;45000", Sheet1!$D$2:$D$4115,"&lt;49999",Sheet1!$F$2:$F$4115, "canceled")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5">
      <c r="A13" t="s">
        <v>8400</v>
      </c>
      <c r="B13">
        <f>COUNTIFS(Sheet1!$D$2:$D$4115, "&gt;50000",Sheet1!$F$2:$F$4115, "successful")</f>
        <v>55</v>
      </c>
      <c r="C13">
        <f>COUNTIFS(Sheet1!$D$2:$D$4115, "&gt;50000",Sheet1!$F$2:$F$4115, "failed")</f>
        <v>198</v>
      </c>
      <c r="D13">
        <f>COUNTIFS(Sheet1!$D$2:$D$4115, "&gt;50000",Sheet1!$F$2:$F$4115, 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2186"/>
  <sheetViews>
    <sheetView topLeftCell="H1" workbookViewId="0">
      <selection activeCell="K19" sqref="K19"/>
    </sheetView>
  </sheetViews>
  <sheetFormatPr defaultRowHeight="15" x14ac:dyDescent="0.25"/>
  <cols>
    <col min="2" max="2" width="13.85546875" bestFit="1" customWidth="1"/>
    <col min="5" max="5" width="13.85546875" bestFit="1" customWidth="1"/>
    <col min="7" max="7" width="13.140625" customWidth="1"/>
    <col min="8" max="8" width="22.140625" customWidth="1"/>
    <col min="9" max="9" width="19.42578125" bestFit="1" customWidth="1"/>
    <col min="10" max="10" width="21.140625" bestFit="1" customWidth="1"/>
    <col min="11" max="11" width="19.5703125" bestFit="1" customWidth="1"/>
  </cols>
  <sheetData>
    <row r="1" spans="1:15" x14ac:dyDescent="0.25">
      <c r="A1" s="1" t="s">
        <v>8402</v>
      </c>
      <c r="B1" s="1" t="s">
        <v>8262</v>
      </c>
      <c r="D1" s="1" t="s">
        <v>8402</v>
      </c>
      <c r="E1" s="1" t="s">
        <v>8262</v>
      </c>
    </row>
    <row r="2" spans="1:15" x14ac:dyDescent="0.25">
      <c r="A2" t="s">
        <v>8219</v>
      </c>
      <c r="B2">
        <v>182</v>
      </c>
      <c r="D2" t="s">
        <v>8221</v>
      </c>
      <c r="E2">
        <v>0</v>
      </c>
    </row>
    <row r="3" spans="1:15" x14ac:dyDescent="0.25">
      <c r="A3" t="s">
        <v>8219</v>
      </c>
      <c r="B3">
        <v>79</v>
      </c>
      <c r="D3" t="s">
        <v>8221</v>
      </c>
      <c r="E3">
        <v>1</v>
      </c>
      <c r="H3" s="15"/>
      <c r="I3" s="15" t="s">
        <v>8407</v>
      </c>
      <c r="J3" s="15" t="s">
        <v>8403</v>
      </c>
      <c r="K3" s="15" t="s">
        <v>8404</v>
      </c>
      <c r="L3" s="15" t="s">
        <v>8408</v>
      </c>
      <c r="M3" s="15" t="s">
        <v>8409</v>
      </c>
      <c r="N3" s="15" t="s">
        <v>8405</v>
      </c>
      <c r="O3" s="15" t="s">
        <v>8406</v>
      </c>
    </row>
    <row r="4" spans="1:15" x14ac:dyDescent="0.25">
      <c r="A4" t="s">
        <v>8219</v>
      </c>
      <c r="B4">
        <v>35</v>
      </c>
      <c r="D4" t="s">
        <v>8221</v>
      </c>
      <c r="E4">
        <v>10</v>
      </c>
      <c r="G4" s="10"/>
      <c r="H4" s="17" t="s">
        <v>8219</v>
      </c>
      <c r="I4" s="16">
        <f>AVERAGE($B$2:$B$2186)</f>
        <v>194.42517162471395</v>
      </c>
      <c r="J4" s="17">
        <f>MEDIAN($B$2:$B$2186)</f>
        <v>62</v>
      </c>
      <c r="K4" s="17">
        <f>MODE($B$2:$B$2186)</f>
        <v>27</v>
      </c>
      <c r="L4" s="17">
        <f>MIN($B$2:$B$2186)</f>
        <v>1</v>
      </c>
      <c r="M4" s="17">
        <f>MAX($B$2:$B$2186)</f>
        <v>26457</v>
      </c>
      <c r="N4" s="16">
        <f>VAR($B$2:$B$2186)</f>
        <v>713167.37912800396</v>
      </c>
      <c r="O4" s="17">
        <f>_xlfn.STDEV.P($B$2:$B$2186)</f>
        <v>844.29910975602149</v>
      </c>
    </row>
    <row r="5" spans="1:15" x14ac:dyDescent="0.25">
      <c r="A5" t="s">
        <v>8219</v>
      </c>
      <c r="B5">
        <v>150</v>
      </c>
      <c r="D5" t="s">
        <v>8221</v>
      </c>
      <c r="E5">
        <v>0</v>
      </c>
      <c r="G5" s="10"/>
      <c r="H5" s="15" t="s">
        <v>8221</v>
      </c>
      <c r="I5" s="14">
        <f>AVERAGE($E$2:$E$1531)</f>
        <v>17.709803921568628</v>
      </c>
      <c r="J5" s="15">
        <f>MEDIAN($E$2:$E$1531)</f>
        <v>4</v>
      </c>
      <c r="K5" s="15">
        <f>_xlfn.MODE.SNGL($E$2:$E$1531)</f>
        <v>0</v>
      </c>
      <c r="L5" s="15">
        <f>MIN($E$2:$E$1531)</f>
        <v>0</v>
      </c>
      <c r="M5" s="15">
        <f>MAX($E$2:$E$1531)</f>
        <v>1293</v>
      </c>
      <c r="N5" s="15">
        <f>VAR($E$2:$E$1531)</f>
        <v>3775.6894394644714</v>
      </c>
      <c r="O5" s="15">
        <f>_xlfn.STDEV.P($E$2:$E$1531)</f>
        <v>61.426555076684906</v>
      </c>
    </row>
    <row r="6" spans="1:15" x14ac:dyDescent="0.25">
      <c r="A6" t="s">
        <v>8219</v>
      </c>
      <c r="B6">
        <v>284</v>
      </c>
      <c r="D6" t="s">
        <v>8221</v>
      </c>
      <c r="E6">
        <v>7</v>
      </c>
    </row>
    <row r="7" spans="1:15" x14ac:dyDescent="0.25">
      <c r="A7" t="s">
        <v>8219</v>
      </c>
      <c r="B7">
        <v>47</v>
      </c>
      <c r="D7" t="s">
        <v>8221</v>
      </c>
      <c r="E7">
        <v>0</v>
      </c>
    </row>
    <row r="8" spans="1:15" x14ac:dyDescent="0.25">
      <c r="A8" t="s">
        <v>8219</v>
      </c>
      <c r="B8">
        <v>58</v>
      </c>
      <c r="D8" t="s">
        <v>8221</v>
      </c>
      <c r="E8">
        <v>1</v>
      </c>
    </row>
    <row r="9" spans="1:15" x14ac:dyDescent="0.25">
      <c r="A9" t="s">
        <v>8219</v>
      </c>
      <c r="B9">
        <v>57</v>
      </c>
      <c r="D9" t="s">
        <v>8221</v>
      </c>
      <c r="E9">
        <v>2</v>
      </c>
    </row>
    <row r="10" spans="1:15" x14ac:dyDescent="0.25">
      <c r="A10" t="s">
        <v>8219</v>
      </c>
      <c r="B10">
        <v>12</v>
      </c>
      <c r="D10" t="s">
        <v>8221</v>
      </c>
      <c r="E10">
        <v>3</v>
      </c>
    </row>
    <row r="11" spans="1:15" x14ac:dyDescent="0.25">
      <c r="A11" t="s">
        <v>8219</v>
      </c>
      <c r="B11">
        <v>20</v>
      </c>
      <c r="D11" t="s">
        <v>8221</v>
      </c>
      <c r="E11">
        <v>10</v>
      </c>
    </row>
    <row r="12" spans="1:15" x14ac:dyDescent="0.25">
      <c r="A12" t="s">
        <v>8219</v>
      </c>
      <c r="B12">
        <v>19</v>
      </c>
      <c r="D12" t="s">
        <v>8221</v>
      </c>
      <c r="E12">
        <v>10</v>
      </c>
    </row>
    <row r="13" spans="1:15" x14ac:dyDescent="0.25">
      <c r="A13" t="s">
        <v>8219</v>
      </c>
      <c r="B13">
        <v>75</v>
      </c>
      <c r="D13" t="s">
        <v>8221</v>
      </c>
      <c r="E13">
        <v>1</v>
      </c>
    </row>
    <row r="14" spans="1:15" x14ac:dyDescent="0.25">
      <c r="A14" t="s">
        <v>8219</v>
      </c>
      <c r="B14">
        <v>827</v>
      </c>
      <c r="D14" t="s">
        <v>8221</v>
      </c>
      <c r="E14">
        <v>0</v>
      </c>
    </row>
    <row r="15" spans="1:15" x14ac:dyDescent="0.25">
      <c r="A15" t="s">
        <v>8219</v>
      </c>
      <c r="B15">
        <v>51</v>
      </c>
      <c r="D15" t="s">
        <v>8221</v>
      </c>
      <c r="E15">
        <v>0</v>
      </c>
    </row>
    <row r="16" spans="1:15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23" priority="9" operator="containsText" text="live">
      <formula>NOT(ISERROR(SEARCH("live",A1)))</formula>
    </cfRule>
    <cfRule type="containsText" dxfId="22" priority="10" operator="containsText" text="failed">
      <formula>NOT(ISERROR(SEARCH("failed",A1)))</formula>
    </cfRule>
    <cfRule type="containsText" dxfId="21" priority="11" operator="containsText" text="successful">
      <formula>NOT(ISERROR(SEARCH("successful",A1)))</formula>
    </cfRule>
    <cfRule type="containsText" dxfId="20" priority="12" operator="containsText" text="canceled">
      <formula>NOT(ISERROR(SEARCH("canceled",A1)))</formula>
    </cfRule>
    <cfRule type="containsText" dxfId="19" priority="13" operator="containsText" text="failed">
      <formula>NOT(ISERROR(SEARCH("failed",A1)))</formula>
    </cfRule>
    <cfRule type="containsText" dxfId="18" priority="14" operator="containsText" text="failed">
      <formula>NOT(ISERROR(SEARCH("failed",A1)))</formula>
    </cfRule>
    <cfRule type="containsText" dxfId="17" priority="15" operator="containsText" text="live">
      <formula>NOT(ISERROR(SEARCH("live",A1)))</formula>
    </cfRule>
    <cfRule type="containsText" dxfId="16" priority="16" operator="containsText" text="successful">
      <formula>NOT(ISERROR(SEARCH("successful",A1)))</formula>
    </cfRule>
  </conditionalFormatting>
  <conditionalFormatting sqref="D1:D1045992">
    <cfRule type="containsText" dxfId="15" priority="1" operator="containsText" text="live">
      <formula>NOT(ISERROR(SEARCH("live",D1)))</formula>
    </cfRule>
    <cfRule type="containsText" dxfId="14" priority="2" operator="containsText" text="failed">
      <formula>NOT(ISERROR(SEARCH("failed",D1)))</formula>
    </cfRule>
    <cfRule type="containsText" dxfId="13" priority="3" operator="containsText" text="successful">
      <formula>NOT(ISERROR(SEARCH("successful",D1)))</formula>
    </cfRule>
    <cfRule type="containsText" dxfId="12" priority="4" operator="containsText" text="canceled">
      <formula>NOT(ISERROR(SEARCH("canceled",D1)))</formula>
    </cfRule>
    <cfRule type="containsText" dxfId="11" priority="5" operator="containsText" text="failed">
      <formula>NOT(ISERROR(SEARCH("failed",D1)))</formula>
    </cfRule>
    <cfRule type="containsText" dxfId="10" priority="6" operator="containsText" text="failed">
      <formula>NOT(ISERROR(SEARCH("failed",D1)))</formula>
    </cfRule>
    <cfRule type="containsText" dxfId="9" priority="7" operator="containsText" text="live">
      <formula>NOT(ISERROR(SEARCH("live",D1)))</formula>
    </cfRule>
    <cfRule type="containsText" dxfId="8" priority="8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Bergstrom</cp:lastModifiedBy>
  <dcterms:created xsi:type="dcterms:W3CDTF">2017-04-20T15:17:24Z</dcterms:created>
  <dcterms:modified xsi:type="dcterms:W3CDTF">2020-12-13T01:55:29Z</dcterms:modified>
</cp:coreProperties>
</file>