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\Desktop\Marketing Analytics\Transition From Products to Categories\"/>
    </mc:Choice>
  </mc:AlternateContent>
  <xr:revisionPtr revIDLastSave="0" documentId="13_ncr:1_{9157F489-A97D-44B8-BE23-A7E7AE515E13}" xr6:coauthVersionLast="47" xr6:coauthVersionMax="47" xr10:uidLastSave="{00000000-0000-0000-0000-000000000000}"/>
  <bookViews>
    <workbookView xWindow="-108" yWindow="-108" windowWidth="23256" windowHeight="12600" xr2:uid="{AF97D8D3-3E24-491B-B3BD-A5632A46D8CD}"/>
  </bookViews>
  <sheets>
    <sheet name="Categori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5" i="8" l="1"/>
  <c r="D875" i="8" s="1"/>
  <c r="C874" i="8"/>
  <c r="D874" i="8" s="1"/>
  <c r="C873" i="8"/>
  <c r="D873" i="8" s="1"/>
  <c r="C872" i="8"/>
  <c r="D872" i="8" s="1"/>
  <c r="C871" i="8"/>
  <c r="D871" i="8" s="1"/>
  <c r="C870" i="8"/>
  <c r="D870" i="8" s="1"/>
  <c r="C869" i="8"/>
  <c r="D869" i="8" s="1"/>
  <c r="C868" i="8"/>
  <c r="D868" i="8" s="1"/>
  <c r="C867" i="8"/>
  <c r="D867" i="8" s="1"/>
  <c r="C866" i="8"/>
  <c r="C865" i="8"/>
  <c r="C864" i="8"/>
  <c r="D864" i="8" s="1"/>
  <c r="C863" i="8"/>
  <c r="D863" i="8" s="1"/>
  <c r="C862" i="8"/>
  <c r="D862" i="8" s="1"/>
  <c r="C861" i="8"/>
  <c r="D861" i="8" s="1"/>
  <c r="C860" i="8"/>
  <c r="D860" i="8" s="1"/>
  <c r="C859" i="8"/>
  <c r="D859" i="8" s="1"/>
  <c r="C858" i="8"/>
  <c r="D858" i="8" s="1"/>
  <c r="C857" i="8"/>
  <c r="D857" i="8" s="1"/>
  <c r="C856" i="8"/>
  <c r="C855" i="8"/>
  <c r="C854" i="8"/>
  <c r="C853" i="8"/>
  <c r="D853" i="8" s="1"/>
  <c r="C852" i="8"/>
  <c r="D852" i="8" s="1"/>
  <c r="C851" i="8"/>
  <c r="C850" i="8"/>
  <c r="C849" i="8"/>
  <c r="C848" i="8"/>
  <c r="D848" i="8" s="1"/>
  <c r="C847" i="8"/>
  <c r="D847" i="8" s="1"/>
  <c r="C846" i="8"/>
  <c r="D846" i="8" s="1"/>
  <c r="C845" i="8"/>
  <c r="D845" i="8" s="1"/>
  <c r="C844" i="8"/>
  <c r="D844" i="8" s="1"/>
  <c r="C843" i="8"/>
  <c r="C842" i="8"/>
  <c r="C841" i="8"/>
  <c r="C840" i="8"/>
  <c r="C839" i="8"/>
  <c r="C838" i="8"/>
  <c r="C837" i="8"/>
  <c r="D837" i="8" s="1"/>
  <c r="C836" i="8"/>
  <c r="D836" i="8" s="1"/>
  <c r="C835" i="8"/>
  <c r="C834" i="8"/>
  <c r="C833" i="8"/>
  <c r="C832" i="8"/>
  <c r="D832" i="8" s="1"/>
  <c r="C831" i="8"/>
  <c r="D831" i="8" s="1"/>
  <c r="C830" i="8"/>
  <c r="D830" i="8" s="1"/>
  <c r="C829" i="8"/>
  <c r="D829" i="8" s="1"/>
  <c r="C828" i="8"/>
  <c r="D828" i="8" s="1"/>
  <c r="C827" i="8"/>
  <c r="D827" i="8" s="1"/>
  <c r="C826" i="8"/>
  <c r="D826" i="8" s="1"/>
  <c r="C825" i="8"/>
  <c r="D825" i="8" s="1"/>
  <c r="C824" i="8"/>
  <c r="D824" i="8" s="1"/>
  <c r="C823" i="8"/>
  <c r="D823" i="8" s="1"/>
  <c r="C822" i="8"/>
  <c r="D822" i="8" s="1"/>
  <c r="C821" i="8"/>
  <c r="D821" i="8" s="1"/>
  <c r="C820" i="8"/>
  <c r="D820" i="8" s="1"/>
  <c r="C819" i="8"/>
  <c r="D819" i="8" s="1"/>
  <c r="C818" i="8"/>
  <c r="D818" i="8" s="1"/>
  <c r="C817" i="8"/>
  <c r="C816" i="8"/>
  <c r="D816" i="8" s="1"/>
  <c r="C815" i="8"/>
  <c r="C814" i="8"/>
  <c r="D814" i="8" s="1"/>
  <c r="C813" i="8"/>
  <c r="D813" i="8" s="1"/>
  <c r="C812" i="8"/>
  <c r="D812" i="8" s="1"/>
  <c r="C811" i="8"/>
  <c r="C810" i="8"/>
  <c r="C809" i="8"/>
  <c r="C808" i="8"/>
  <c r="D808" i="8" s="1"/>
  <c r="C807" i="8"/>
  <c r="C806" i="8"/>
  <c r="D806" i="8" s="1"/>
  <c r="C805" i="8"/>
  <c r="D805" i="8" s="1"/>
  <c r="C804" i="8"/>
  <c r="D804" i="8" s="1"/>
  <c r="C803" i="8"/>
  <c r="D803" i="8" s="1"/>
  <c r="C802" i="8"/>
  <c r="D802" i="8" s="1"/>
  <c r="C801" i="8"/>
  <c r="D801" i="8" s="1"/>
  <c r="C800" i="8"/>
  <c r="D800" i="8" s="1"/>
  <c r="C799" i="8"/>
  <c r="D799" i="8" s="1"/>
  <c r="C798" i="8"/>
  <c r="D798" i="8" s="1"/>
  <c r="C797" i="8"/>
  <c r="D797" i="8" s="1"/>
  <c r="C796" i="8"/>
  <c r="D796" i="8" s="1"/>
  <c r="C795" i="8"/>
  <c r="C794" i="8"/>
  <c r="C793" i="8"/>
  <c r="C792" i="8"/>
  <c r="D792" i="8" s="1"/>
  <c r="C791" i="8"/>
  <c r="C790" i="8"/>
  <c r="D790" i="8" s="1"/>
  <c r="C789" i="8"/>
  <c r="D789" i="8" s="1"/>
  <c r="C788" i="8"/>
  <c r="D788" i="8" s="1"/>
  <c r="C787" i="8"/>
  <c r="D787" i="8" s="1"/>
  <c r="C786" i="8"/>
  <c r="C785" i="8"/>
  <c r="C784" i="8"/>
  <c r="D784" i="8" s="1"/>
  <c r="C783" i="8"/>
  <c r="C782" i="8"/>
  <c r="D782" i="8" s="1"/>
  <c r="C781" i="8"/>
  <c r="D781" i="8" s="1"/>
  <c r="C780" i="8"/>
  <c r="D780" i="8" s="1"/>
  <c r="C779" i="8"/>
  <c r="C778" i="8"/>
  <c r="C777" i="8"/>
  <c r="C776" i="8"/>
  <c r="D776" i="8" s="1"/>
  <c r="C775" i="8"/>
  <c r="C774" i="8"/>
  <c r="D774" i="8" s="1"/>
  <c r="C773" i="8"/>
  <c r="C772" i="8"/>
  <c r="D772" i="8" s="1"/>
  <c r="C771" i="8"/>
  <c r="C770" i="8"/>
  <c r="C769" i="8"/>
  <c r="C768" i="8"/>
  <c r="C767" i="8"/>
  <c r="C766" i="8"/>
  <c r="C765" i="8"/>
  <c r="D765" i="8" s="1"/>
  <c r="C764" i="8"/>
  <c r="D764" i="8" s="1"/>
  <c r="C763" i="8"/>
  <c r="D763" i="8" s="1"/>
  <c r="C762" i="8"/>
  <c r="D762" i="8" s="1"/>
  <c r="C761" i="8"/>
  <c r="C760" i="8"/>
  <c r="D760" i="8" s="1"/>
  <c r="C759" i="8"/>
  <c r="D759" i="8" s="1"/>
  <c r="C758" i="8"/>
  <c r="C757" i="8"/>
  <c r="D757" i="8" s="1"/>
  <c r="C756" i="8"/>
  <c r="D756" i="8" s="1"/>
  <c r="C755" i="8"/>
  <c r="D755" i="8" s="1"/>
  <c r="C754" i="8"/>
  <c r="C753" i="8"/>
  <c r="C752" i="8"/>
  <c r="C751" i="8"/>
  <c r="C750" i="8"/>
  <c r="C749" i="8"/>
  <c r="D749" i="8" s="1"/>
  <c r="C748" i="8"/>
  <c r="D748" i="8" s="1"/>
  <c r="C747" i="8"/>
  <c r="C746" i="8"/>
  <c r="C745" i="8"/>
  <c r="C744" i="8"/>
  <c r="D744" i="8" s="1"/>
  <c r="C743" i="8"/>
  <c r="C742" i="8"/>
  <c r="C741" i="8"/>
  <c r="D741" i="8" s="1"/>
  <c r="C740" i="8"/>
  <c r="D740" i="8" s="1"/>
  <c r="C739" i="8"/>
  <c r="C738" i="8"/>
  <c r="C737" i="8"/>
  <c r="C736" i="8"/>
  <c r="D736" i="8" s="1"/>
  <c r="C735" i="8"/>
  <c r="C734" i="8"/>
  <c r="D734" i="8" s="1"/>
  <c r="C733" i="8"/>
  <c r="C732" i="8"/>
  <c r="D732" i="8" s="1"/>
  <c r="C731" i="8"/>
  <c r="C730" i="8"/>
  <c r="C729" i="8"/>
  <c r="C728" i="8"/>
  <c r="C727" i="8"/>
  <c r="C726" i="8"/>
  <c r="C725" i="8"/>
  <c r="D724" i="8"/>
  <c r="C724" i="8"/>
  <c r="C723" i="8"/>
  <c r="C722" i="8"/>
  <c r="C721" i="8"/>
  <c r="C720" i="8"/>
  <c r="C719" i="8"/>
  <c r="C718" i="8"/>
  <c r="D718" i="8" s="1"/>
  <c r="C717" i="8"/>
  <c r="C716" i="8"/>
  <c r="C715" i="8"/>
  <c r="C714" i="8"/>
  <c r="C713" i="8"/>
  <c r="D712" i="8"/>
  <c r="C712" i="8"/>
  <c r="C711" i="8"/>
  <c r="C710" i="8"/>
  <c r="C709" i="8"/>
  <c r="D708" i="8"/>
  <c r="C708" i="8"/>
  <c r="C707" i="8"/>
  <c r="D707" i="8" s="1"/>
  <c r="C706" i="8"/>
  <c r="D706" i="8" s="1"/>
  <c r="C705" i="8"/>
  <c r="D705" i="8" s="1"/>
  <c r="C704" i="8"/>
  <c r="C703" i="8"/>
  <c r="D703" i="8" s="1"/>
  <c r="C702" i="8"/>
  <c r="D702" i="8" s="1"/>
  <c r="C701" i="8"/>
  <c r="C700" i="8"/>
  <c r="D700" i="8" s="1"/>
  <c r="C699" i="8"/>
  <c r="D699" i="8" s="1"/>
  <c r="C698" i="8"/>
  <c r="C697" i="8"/>
  <c r="C696" i="8"/>
  <c r="D696" i="8" s="1"/>
  <c r="C695" i="8"/>
  <c r="C694" i="8"/>
  <c r="D694" i="8" s="1"/>
  <c r="C693" i="8"/>
  <c r="D693" i="8" s="1"/>
  <c r="D692" i="8"/>
  <c r="C692" i="8"/>
  <c r="C691" i="8"/>
  <c r="C690" i="8"/>
  <c r="C689" i="8"/>
  <c r="C688" i="8"/>
  <c r="D688" i="8" s="1"/>
  <c r="C687" i="8"/>
  <c r="D687" i="8" s="1"/>
  <c r="C686" i="8"/>
  <c r="D686" i="8" s="1"/>
  <c r="C685" i="8"/>
  <c r="D685" i="8" s="1"/>
  <c r="C684" i="8"/>
  <c r="D684" i="8" s="1"/>
  <c r="C683" i="8"/>
  <c r="D683" i="8" s="1"/>
  <c r="C682" i="8"/>
  <c r="D682" i="8" s="1"/>
  <c r="C681" i="8"/>
  <c r="D681" i="8" s="1"/>
  <c r="D680" i="8"/>
  <c r="C680" i="8"/>
  <c r="C679" i="8"/>
  <c r="D679" i="8" s="1"/>
  <c r="C678" i="8"/>
  <c r="C677" i="8"/>
  <c r="D677" i="8" s="1"/>
  <c r="D676" i="8"/>
  <c r="C676" i="8"/>
  <c r="C675" i="8"/>
  <c r="C674" i="8"/>
  <c r="D674" i="8" s="1"/>
  <c r="C673" i="8"/>
  <c r="C672" i="8"/>
  <c r="C671" i="8"/>
  <c r="C670" i="8"/>
  <c r="C669" i="8"/>
  <c r="C668" i="8"/>
  <c r="C667" i="8"/>
  <c r="D667" i="8" s="1"/>
  <c r="C666" i="8"/>
  <c r="D666" i="8" s="1"/>
  <c r="C665" i="8"/>
  <c r="C664" i="8"/>
  <c r="D664" i="8" s="1"/>
  <c r="C663" i="8"/>
  <c r="D663" i="8" s="1"/>
  <c r="C662" i="8"/>
  <c r="D662" i="8" s="1"/>
  <c r="C661" i="8"/>
  <c r="D661" i="8" s="1"/>
  <c r="D660" i="8"/>
  <c r="C660" i="8"/>
  <c r="C659" i="8"/>
  <c r="D659" i="8" s="1"/>
  <c r="C658" i="8"/>
  <c r="C657" i="8"/>
  <c r="D657" i="8" s="1"/>
  <c r="C656" i="8"/>
  <c r="D656" i="8" s="1"/>
  <c r="C655" i="8"/>
  <c r="D655" i="8" s="1"/>
  <c r="C654" i="8"/>
  <c r="D654" i="8" s="1"/>
  <c r="C653" i="8"/>
  <c r="D653" i="8" s="1"/>
  <c r="C652" i="8"/>
  <c r="D652" i="8" s="1"/>
  <c r="C651" i="8"/>
  <c r="D651" i="8" s="1"/>
  <c r="C650" i="8"/>
  <c r="D650" i="8" s="1"/>
  <c r="C649" i="8"/>
  <c r="D649" i="8" s="1"/>
  <c r="C648" i="8"/>
  <c r="D648" i="8" s="1"/>
  <c r="C647" i="8"/>
  <c r="D647" i="8" s="1"/>
  <c r="C646" i="8"/>
  <c r="D646" i="8" s="1"/>
  <c r="C645" i="8"/>
  <c r="C644" i="8"/>
  <c r="C643" i="8"/>
  <c r="C642" i="8"/>
  <c r="D642" i="8" s="1"/>
  <c r="C641" i="8"/>
  <c r="D641" i="8" s="1"/>
  <c r="C640" i="8"/>
  <c r="C639" i="8"/>
  <c r="C638" i="8"/>
  <c r="D638" i="8" s="1"/>
  <c r="C637" i="8"/>
  <c r="C636" i="8"/>
  <c r="D636" i="8" s="1"/>
  <c r="C635" i="8"/>
  <c r="D635" i="8" s="1"/>
  <c r="C634" i="8"/>
  <c r="C633" i="8"/>
  <c r="C632" i="8"/>
  <c r="D632" i="8" s="1"/>
  <c r="C631" i="8"/>
  <c r="C630" i="8"/>
  <c r="D630" i="8" s="1"/>
  <c r="C629" i="8"/>
  <c r="D629" i="8" s="1"/>
  <c r="D628" i="8"/>
  <c r="C628" i="8"/>
  <c r="C627" i="8"/>
  <c r="D627" i="8" s="1"/>
  <c r="C626" i="8"/>
  <c r="C625" i="8"/>
  <c r="D625" i="8" s="1"/>
  <c r="C624" i="8"/>
  <c r="D624" i="8" s="1"/>
  <c r="C623" i="8"/>
  <c r="D623" i="8" s="1"/>
  <c r="C622" i="8"/>
  <c r="D622" i="8" s="1"/>
  <c r="C621" i="8"/>
  <c r="D621" i="8" s="1"/>
  <c r="C620" i="8"/>
  <c r="D620" i="8" s="1"/>
  <c r="C619" i="8"/>
  <c r="D619" i="8" s="1"/>
  <c r="C618" i="8"/>
  <c r="C617" i="8"/>
  <c r="D617" i="8" s="1"/>
  <c r="D616" i="8"/>
  <c r="C616" i="8"/>
  <c r="C615" i="8"/>
  <c r="D615" i="8" s="1"/>
  <c r="C614" i="8"/>
  <c r="D614" i="8" s="1"/>
  <c r="C613" i="8"/>
  <c r="D612" i="8"/>
  <c r="C612" i="8"/>
  <c r="C611" i="8"/>
  <c r="D611" i="8" s="1"/>
  <c r="C610" i="8"/>
  <c r="D610" i="8" s="1"/>
  <c r="C609" i="8"/>
  <c r="D609" i="8" s="1"/>
  <c r="D608" i="8"/>
  <c r="C608" i="8"/>
  <c r="C607" i="8"/>
  <c r="D607" i="8" s="1"/>
  <c r="C606" i="8"/>
  <c r="D606" i="8" s="1"/>
  <c r="C605" i="8"/>
  <c r="D605" i="8" s="1"/>
  <c r="C604" i="8"/>
  <c r="D604" i="8" s="1"/>
  <c r="C603" i="8"/>
  <c r="D603" i="8" s="1"/>
  <c r="C602" i="8"/>
  <c r="D602" i="8" s="1"/>
  <c r="C601" i="8"/>
  <c r="C600" i="8"/>
  <c r="D600" i="8" s="1"/>
  <c r="C599" i="8"/>
  <c r="C598" i="8"/>
  <c r="C597" i="8"/>
  <c r="D597" i="8" s="1"/>
  <c r="D596" i="8"/>
  <c r="C596" i="8"/>
  <c r="C595" i="8"/>
  <c r="C594" i="8"/>
  <c r="C593" i="8"/>
  <c r="C592" i="8"/>
  <c r="C591" i="8"/>
  <c r="C590" i="8"/>
  <c r="D590" i="8" s="1"/>
  <c r="C589" i="8"/>
  <c r="C588" i="8"/>
  <c r="D588" i="8" s="1"/>
  <c r="C587" i="8"/>
  <c r="D587" i="8" s="1"/>
  <c r="C586" i="8"/>
  <c r="C585" i="8"/>
  <c r="D585" i="8" s="1"/>
  <c r="C584" i="8"/>
  <c r="D584" i="8" s="1"/>
  <c r="C583" i="8"/>
  <c r="C582" i="8"/>
  <c r="C581" i="8"/>
  <c r="D580" i="8"/>
  <c r="C580" i="8"/>
  <c r="C579" i="8"/>
  <c r="D579" i="8" s="1"/>
  <c r="C578" i="8"/>
  <c r="D578" i="8" s="1"/>
  <c r="C577" i="8"/>
  <c r="D577" i="8" s="1"/>
  <c r="C576" i="8"/>
  <c r="C575" i="8"/>
  <c r="C574" i="8"/>
  <c r="D574" i="8" s="1"/>
  <c r="C573" i="8"/>
  <c r="C572" i="8"/>
  <c r="D572" i="8" s="1"/>
  <c r="C571" i="8"/>
  <c r="D571" i="8" s="1"/>
  <c r="C570" i="8"/>
  <c r="D570" i="8" s="1"/>
  <c r="C569" i="8"/>
  <c r="D569" i="8" s="1"/>
  <c r="C568" i="8"/>
  <c r="D568" i="8" s="1"/>
  <c r="C567" i="8"/>
  <c r="C566" i="8"/>
  <c r="D566" i="8" s="1"/>
  <c r="C565" i="8"/>
  <c r="D565" i="8" s="1"/>
  <c r="D564" i="8"/>
  <c r="C564" i="8"/>
  <c r="C563" i="8"/>
  <c r="C562" i="8"/>
  <c r="C561" i="8"/>
  <c r="D561" i="8" s="1"/>
  <c r="C560" i="8"/>
  <c r="D560" i="8" s="1"/>
  <c r="C559" i="8"/>
  <c r="D559" i="8" s="1"/>
  <c r="C558" i="8"/>
  <c r="D558" i="8" s="1"/>
  <c r="C557" i="8"/>
  <c r="D557" i="8" s="1"/>
  <c r="C556" i="8"/>
  <c r="D556" i="8" s="1"/>
  <c r="C555" i="8"/>
  <c r="D555" i="8" s="1"/>
  <c r="C554" i="8"/>
  <c r="C553" i="8"/>
  <c r="D553" i="8" s="1"/>
  <c r="C552" i="8"/>
  <c r="D552" i="8" s="1"/>
  <c r="C551" i="8"/>
  <c r="D551" i="8" s="1"/>
  <c r="C550" i="8"/>
  <c r="C549" i="8"/>
  <c r="D549" i="8" s="1"/>
  <c r="D548" i="8"/>
  <c r="C548" i="8"/>
  <c r="C547" i="8"/>
  <c r="D547" i="8" s="1"/>
  <c r="C546" i="8"/>
  <c r="D546" i="8" s="1"/>
  <c r="C545" i="8"/>
  <c r="D545" i="8" s="1"/>
  <c r="D544" i="8"/>
  <c r="C544" i="8"/>
  <c r="C543" i="8"/>
  <c r="D543" i="8" s="1"/>
  <c r="C542" i="8"/>
  <c r="D542" i="8" s="1"/>
  <c r="C541" i="8"/>
  <c r="D541" i="8" s="1"/>
  <c r="C540" i="8"/>
  <c r="D540" i="8" s="1"/>
  <c r="C539" i="8"/>
  <c r="D539" i="8" s="1"/>
  <c r="C538" i="8"/>
  <c r="C537" i="8"/>
  <c r="C536" i="8"/>
  <c r="D536" i="8" s="1"/>
  <c r="C535" i="8"/>
  <c r="D535" i="8" s="1"/>
  <c r="C534" i="8"/>
  <c r="D534" i="8" s="1"/>
  <c r="C533" i="8"/>
  <c r="C532" i="8"/>
  <c r="D532" i="8" s="1"/>
  <c r="C531" i="8"/>
  <c r="D531" i="8" s="1"/>
  <c r="C530" i="8"/>
  <c r="D530" i="8" s="1"/>
  <c r="C529" i="8"/>
  <c r="C528" i="8"/>
  <c r="D533" i="8" s="1"/>
  <c r="C527" i="8"/>
  <c r="D527" i="8" s="1"/>
  <c r="C526" i="8"/>
  <c r="D526" i="8" s="1"/>
  <c r="C525" i="8"/>
  <c r="C524" i="8"/>
  <c r="D525" i="8" s="1"/>
  <c r="C523" i="8"/>
  <c r="D523" i="8" s="1"/>
  <c r="D522" i="8"/>
  <c r="C522" i="8"/>
  <c r="C521" i="8"/>
  <c r="D521" i="8" s="1"/>
  <c r="C520" i="8"/>
  <c r="D520" i="8" s="1"/>
  <c r="C519" i="8"/>
  <c r="D519" i="8" s="1"/>
  <c r="D518" i="8"/>
  <c r="C518" i="8"/>
  <c r="C517" i="8"/>
  <c r="D517" i="8" s="1"/>
  <c r="C516" i="8"/>
  <c r="D516" i="8" s="1"/>
  <c r="C515" i="8"/>
  <c r="C514" i="8"/>
  <c r="D514" i="8" s="1"/>
  <c r="C513" i="8"/>
  <c r="C512" i="8"/>
  <c r="D512" i="8" s="1"/>
  <c r="C511" i="8"/>
  <c r="C510" i="8"/>
  <c r="D510" i="8" s="1"/>
  <c r="C509" i="8"/>
  <c r="C508" i="8"/>
  <c r="C507" i="8"/>
  <c r="C506" i="8"/>
  <c r="D506" i="8" s="1"/>
  <c r="C505" i="8"/>
  <c r="C504" i="8"/>
  <c r="D504" i="8" s="1"/>
  <c r="C503" i="8"/>
  <c r="D503" i="8" s="1"/>
  <c r="C502" i="8"/>
  <c r="D502" i="8" s="1"/>
  <c r="C501" i="8"/>
  <c r="C500" i="8"/>
  <c r="C499" i="8"/>
  <c r="D499" i="8" s="1"/>
  <c r="C498" i="8"/>
  <c r="D498" i="8" s="1"/>
  <c r="C497" i="8"/>
  <c r="D497" i="8" s="1"/>
  <c r="C496" i="8"/>
  <c r="C495" i="8"/>
  <c r="C494" i="8"/>
  <c r="D494" i="8" s="1"/>
  <c r="C493" i="8"/>
  <c r="D493" i="8" s="1"/>
  <c r="C492" i="8"/>
  <c r="D492" i="8" s="1"/>
  <c r="C491" i="8"/>
  <c r="D491" i="8" s="1"/>
  <c r="D490" i="8"/>
  <c r="C490" i="8"/>
  <c r="C489" i="8"/>
  <c r="D489" i="8" s="1"/>
  <c r="C488" i="8"/>
  <c r="D488" i="8" s="1"/>
  <c r="C487" i="8"/>
  <c r="D487" i="8" s="1"/>
  <c r="D486" i="8"/>
  <c r="C486" i="8"/>
  <c r="C485" i="8"/>
  <c r="D485" i="8" s="1"/>
  <c r="C484" i="8"/>
  <c r="D484" i="8" s="1"/>
  <c r="C483" i="8"/>
  <c r="C482" i="8"/>
  <c r="D482" i="8" s="1"/>
  <c r="C481" i="8"/>
  <c r="D481" i="8" s="1"/>
  <c r="C480" i="8"/>
  <c r="D480" i="8" s="1"/>
  <c r="C479" i="8"/>
  <c r="D479" i="8" s="1"/>
  <c r="C478" i="8"/>
  <c r="D478" i="8" s="1"/>
  <c r="C477" i="8"/>
  <c r="C476" i="8"/>
  <c r="C475" i="8"/>
  <c r="C474" i="8"/>
  <c r="D474" i="8" s="1"/>
  <c r="C473" i="8"/>
  <c r="C472" i="8"/>
  <c r="D472" i="8" s="1"/>
  <c r="C471" i="8"/>
  <c r="D471" i="8" s="1"/>
  <c r="C470" i="8"/>
  <c r="D470" i="8" s="1"/>
  <c r="C469" i="8"/>
  <c r="C468" i="8"/>
  <c r="C467" i="8"/>
  <c r="D467" i="8" s="1"/>
  <c r="C466" i="8"/>
  <c r="D466" i="8" s="1"/>
  <c r="C465" i="8"/>
  <c r="D465" i="8" s="1"/>
  <c r="C464" i="8"/>
  <c r="D464" i="8" s="1"/>
  <c r="C463" i="8"/>
  <c r="C462" i="8"/>
  <c r="D462" i="8" s="1"/>
  <c r="C461" i="8"/>
  <c r="D461" i="8" s="1"/>
  <c r="C460" i="8"/>
  <c r="D460" i="8" s="1"/>
  <c r="C459" i="8"/>
  <c r="D459" i="8" s="1"/>
  <c r="D458" i="8"/>
  <c r="C458" i="8"/>
  <c r="C457" i="8"/>
  <c r="C456" i="8"/>
  <c r="C455" i="8"/>
  <c r="D455" i="8" s="1"/>
  <c r="D454" i="8"/>
  <c r="C454" i="8"/>
  <c r="C453" i="8"/>
  <c r="D453" i="8" s="1"/>
  <c r="C452" i="8"/>
  <c r="D452" i="8" s="1"/>
  <c r="C451" i="8"/>
  <c r="C450" i="8"/>
  <c r="D450" i="8" s="1"/>
  <c r="C449" i="8"/>
  <c r="D449" i="8" s="1"/>
  <c r="C448" i="8"/>
  <c r="D448" i="8" s="1"/>
  <c r="C447" i="8"/>
  <c r="D447" i="8" s="1"/>
  <c r="C446" i="8"/>
  <c r="D446" i="8" s="1"/>
  <c r="C445" i="8"/>
  <c r="C444" i="8"/>
  <c r="C443" i="8"/>
  <c r="D443" i="8" s="1"/>
  <c r="C442" i="8"/>
  <c r="D442" i="8" s="1"/>
  <c r="C441" i="8"/>
  <c r="D441" i="8" s="1"/>
  <c r="C440" i="8"/>
  <c r="D440" i="8" s="1"/>
  <c r="C439" i="8"/>
  <c r="D439" i="8" s="1"/>
  <c r="C438" i="8"/>
  <c r="C437" i="8"/>
  <c r="D437" i="8" s="1"/>
  <c r="C436" i="8"/>
  <c r="D436" i="8" s="1"/>
  <c r="C435" i="8"/>
  <c r="D435" i="8" s="1"/>
  <c r="C434" i="8"/>
  <c r="D434" i="8" s="1"/>
  <c r="C433" i="8"/>
  <c r="D433" i="8" s="1"/>
  <c r="C432" i="8"/>
  <c r="D432" i="8" s="1"/>
  <c r="C431" i="8"/>
  <c r="C430" i="8"/>
  <c r="D430" i="8" s="1"/>
  <c r="C429" i="8"/>
  <c r="C428" i="8"/>
  <c r="C427" i="8"/>
  <c r="D426" i="8"/>
  <c r="C426" i="8"/>
  <c r="C425" i="8"/>
  <c r="C424" i="8"/>
  <c r="C423" i="8"/>
  <c r="C422" i="8"/>
  <c r="C421" i="8"/>
  <c r="C420" i="8"/>
  <c r="D420" i="8" s="1"/>
  <c r="C419" i="8"/>
  <c r="C418" i="8"/>
  <c r="D418" i="8" s="1"/>
  <c r="C417" i="8"/>
  <c r="C416" i="8"/>
  <c r="C415" i="8"/>
  <c r="C414" i="8"/>
  <c r="D414" i="8" s="1"/>
  <c r="C413" i="8"/>
  <c r="C412" i="8"/>
  <c r="C411" i="8"/>
  <c r="C410" i="8"/>
  <c r="D410" i="8" s="1"/>
  <c r="C409" i="8"/>
  <c r="C408" i="8"/>
  <c r="C407" i="8"/>
  <c r="D407" i="8" s="1"/>
  <c r="C406" i="8"/>
  <c r="C405" i="8"/>
  <c r="C404" i="8"/>
  <c r="C403" i="8"/>
  <c r="C402" i="8"/>
  <c r="D406" i="8" s="1"/>
  <c r="C401" i="8"/>
  <c r="D401" i="8" s="1"/>
  <c r="C400" i="8"/>
  <c r="C399" i="8"/>
  <c r="C398" i="8"/>
  <c r="D398" i="8" s="1"/>
  <c r="C397" i="8"/>
  <c r="D397" i="8" s="1"/>
  <c r="C396" i="8"/>
  <c r="D396" i="8" s="1"/>
  <c r="C395" i="8"/>
  <c r="D395" i="8" s="1"/>
  <c r="D394" i="8"/>
  <c r="C394" i="8"/>
  <c r="C393" i="8"/>
  <c r="D393" i="8" s="1"/>
  <c r="C392" i="8"/>
  <c r="C391" i="8"/>
  <c r="D391" i="8" s="1"/>
  <c r="D390" i="8"/>
  <c r="C390" i="8"/>
  <c r="C389" i="8"/>
  <c r="D389" i="8" s="1"/>
  <c r="C388" i="8"/>
  <c r="D388" i="8" s="1"/>
  <c r="C387" i="8"/>
  <c r="C386" i="8"/>
  <c r="D386" i="8" s="1"/>
  <c r="C385" i="8"/>
  <c r="D385" i="8" s="1"/>
  <c r="C384" i="8"/>
  <c r="D384" i="8" s="1"/>
  <c r="C383" i="8"/>
  <c r="D383" i="8" s="1"/>
  <c r="C382" i="8"/>
  <c r="D382" i="8" s="1"/>
  <c r="C381" i="8"/>
  <c r="C380" i="8"/>
  <c r="C379" i="8"/>
  <c r="C378" i="8"/>
  <c r="D378" i="8" s="1"/>
  <c r="C377" i="8"/>
  <c r="C376" i="8"/>
  <c r="D376" i="8" s="1"/>
  <c r="C375" i="8"/>
  <c r="D375" i="8" s="1"/>
  <c r="C374" i="8"/>
  <c r="D374" i="8" s="1"/>
  <c r="C373" i="8"/>
  <c r="C372" i="8"/>
  <c r="D372" i="8" s="1"/>
  <c r="C371" i="8"/>
  <c r="C370" i="8"/>
  <c r="D370" i="8" s="1"/>
  <c r="C369" i="8"/>
  <c r="D369" i="8" s="1"/>
  <c r="C368" i="8"/>
  <c r="C367" i="8"/>
  <c r="C366" i="8"/>
  <c r="D366" i="8" s="1"/>
  <c r="C365" i="8"/>
  <c r="D365" i="8" s="1"/>
  <c r="C364" i="8"/>
  <c r="C363" i="8"/>
  <c r="D363" i="8" s="1"/>
  <c r="D362" i="8"/>
  <c r="C362" i="8"/>
  <c r="C361" i="8"/>
  <c r="C360" i="8"/>
  <c r="C359" i="8"/>
  <c r="D359" i="8" s="1"/>
  <c r="D358" i="8"/>
  <c r="C358" i="8"/>
  <c r="C357" i="8"/>
  <c r="C356" i="8"/>
  <c r="D356" i="8" s="1"/>
  <c r="C355" i="8"/>
  <c r="C354" i="8"/>
  <c r="D354" i="8" s="1"/>
  <c r="C353" i="8"/>
  <c r="C352" i="8"/>
  <c r="C351" i="8"/>
  <c r="C350" i="8"/>
  <c r="D350" i="8" s="1"/>
  <c r="C349" i="8"/>
  <c r="C348" i="8"/>
  <c r="C347" i="8"/>
  <c r="C346" i="8"/>
  <c r="D346" i="8" s="1"/>
  <c r="C345" i="8"/>
  <c r="D345" i="8" s="1"/>
  <c r="C344" i="8"/>
  <c r="D344" i="8" s="1"/>
  <c r="D343" i="8"/>
  <c r="C343" i="8"/>
  <c r="C342" i="8"/>
  <c r="D342" i="8" s="1"/>
  <c r="C341" i="8"/>
  <c r="D341" i="8" s="1"/>
  <c r="C340" i="8"/>
  <c r="D340" i="8" s="1"/>
  <c r="C339" i="8"/>
  <c r="D339" i="8" s="1"/>
  <c r="D338" i="8"/>
  <c r="C338" i="8"/>
  <c r="C337" i="8"/>
  <c r="C336" i="8"/>
  <c r="C335" i="8"/>
  <c r="D335" i="8" s="1"/>
  <c r="C334" i="8"/>
  <c r="D334" i="8" s="1"/>
  <c r="C333" i="8"/>
  <c r="D333" i="8" s="1"/>
  <c r="C332" i="8"/>
  <c r="C331" i="8"/>
  <c r="D331" i="8" s="1"/>
  <c r="C330" i="8"/>
  <c r="D330" i="8" s="1"/>
  <c r="C329" i="8"/>
  <c r="D329" i="8" s="1"/>
  <c r="C328" i="8"/>
  <c r="D328" i="8" s="1"/>
  <c r="D327" i="8"/>
  <c r="C327" i="8"/>
  <c r="C326" i="8"/>
  <c r="D326" i="8" s="1"/>
  <c r="C325" i="8"/>
  <c r="D325" i="8" s="1"/>
  <c r="C324" i="8"/>
  <c r="D324" i="8" s="1"/>
  <c r="C323" i="8"/>
  <c r="D323" i="8" s="1"/>
  <c r="D322" i="8"/>
  <c r="C322" i="8"/>
  <c r="C321" i="8"/>
  <c r="D321" i="8" s="1"/>
  <c r="C320" i="8"/>
  <c r="C319" i="8"/>
  <c r="D319" i="8" s="1"/>
  <c r="C318" i="8"/>
  <c r="D318" i="8" s="1"/>
  <c r="C317" i="8"/>
  <c r="D317" i="8" s="1"/>
  <c r="C316" i="8"/>
  <c r="C315" i="8"/>
  <c r="D315" i="8" s="1"/>
  <c r="C314" i="8"/>
  <c r="D314" i="8" s="1"/>
  <c r="C313" i="8"/>
  <c r="D313" i="8" s="1"/>
  <c r="C312" i="8"/>
  <c r="D312" i="8" s="1"/>
  <c r="D311" i="8"/>
  <c r="C311" i="8"/>
  <c r="C310" i="8"/>
  <c r="D310" i="8" s="1"/>
  <c r="C309" i="8"/>
  <c r="C308" i="8"/>
  <c r="C307" i="8"/>
  <c r="D307" i="8" s="1"/>
  <c r="D306" i="8"/>
  <c r="C306" i="8"/>
  <c r="C305" i="8"/>
  <c r="C304" i="8"/>
  <c r="D304" i="8" s="1"/>
  <c r="C303" i="8"/>
  <c r="D303" i="8" s="1"/>
  <c r="C302" i="8"/>
  <c r="D302" i="8" s="1"/>
  <c r="C301" i="8"/>
  <c r="D301" i="8" s="1"/>
  <c r="C300" i="8"/>
  <c r="C299" i="8"/>
  <c r="D299" i="8" s="1"/>
  <c r="C298" i="8"/>
  <c r="D298" i="8" s="1"/>
  <c r="C297" i="8"/>
  <c r="C296" i="8"/>
  <c r="D296" i="8" s="1"/>
  <c r="D295" i="8"/>
  <c r="C295" i="8"/>
  <c r="C294" i="8"/>
  <c r="D294" i="8" s="1"/>
  <c r="C293" i="8"/>
  <c r="D293" i="8" s="1"/>
  <c r="C292" i="8"/>
  <c r="C291" i="8"/>
  <c r="D291" i="8" s="1"/>
  <c r="D290" i="8"/>
  <c r="C290" i="8"/>
  <c r="C289" i="8"/>
  <c r="C288" i="8"/>
  <c r="C287" i="8"/>
  <c r="D287" i="8" s="1"/>
  <c r="C286" i="8"/>
  <c r="D286" i="8" s="1"/>
  <c r="C285" i="8"/>
  <c r="D285" i="8" s="1"/>
  <c r="C284" i="8"/>
  <c r="C283" i="8"/>
  <c r="D283" i="8" s="1"/>
  <c r="C282" i="8"/>
  <c r="D282" i="8" s="1"/>
  <c r="C281" i="8"/>
  <c r="C280" i="8"/>
  <c r="D280" i="8" s="1"/>
  <c r="D279" i="8"/>
  <c r="C279" i="8"/>
  <c r="C278" i="8"/>
  <c r="D278" i="8" s="1"/>
  <c r="C277" i="8"/>
  <c r="D277" i="8" s="1"/>
  <c r="C276" i="8"/>
  <c r="C275" i="8"/>
  <c r="D275" i="8" s="1"/>
  <c r="C274" i="8"/>
  <c r="C273" i="8"/>
  <c r="D273" i="8" s="1"/>
  <c r="D272" i="8"/>
  <c r="C272" i="8"/>
  <c r="C271" i="8"/>
  <c r="D271" i="8" s="1"/>
  <c r="C270" i="8"/>
  <c r="C269" i="8"/>
  <c r="D274" i="8" s="1"/>
  <c r="D268" i="8"/>
  <c r="C268" i="8"/>
  <c r="C267" i="8"/>
  <c r="D267" i="8" s="1"/>
  <c r="C266" i="8"/>
  <c r="C265" i="8"/>
  <c r="D265" i="8" s="1"/>
  <c r="D264" i="8"/>
  <c r="C264" i="8"/>
  <c r="C263" i="8"/>
  <c r="D263" i="8" s="1"/>
  <c r="C262" i="8"/>
  <c r="C261" i="8"/>
  <c r="D261" i="8" s="1"/>
  <c r="D260" i="8"/>
  <c r="C260" i="8"/>
  <c r="C259" i="8"/>
  <c r="D259" i="8" s="1"/>
  <c r="C258" i="8"/>
  <c r="C257" i="8"/>
  <c r="D266" i="8" s="1"/>
  <c r="D256" i="8"/>
  <c r="C256" i="8"/>
  <c r="C255" i="8"/>
  <c r="D255" i="8" s="1"/>
  <c r="C254" i="8"/>
  <c r="D254" i="8" s="1"/>
  <c r="C253" i="8"/>
  <c r="D253" i="8" s="1"/>
  <c r="D252" i="8"/>
  <c r="C252" i="8"/>
  <c r="C251" i="8"/>
  <c r="D251" i="8" s="1"/>
  <c r="C250" i="8"/>
  <c r="D250" i="8" s="1"/>
  <c r="C249" i="8"/>
  <c r="D249" i="8" s="1"/>
  <c r="D248" i="8"/>
  <c r="C248" i="8"/>
  <c r="C247" i="8"/>
  <c r="D247" i="8" s="1"/>
  <c r="C246" i="8"/>
  <c r="D246" i="8" s="1"/>
  <c r="C245" i="8"/>
  <c r="D245" i="8" s="1"/>
  <c r="D244" i="8"/>
  <c r="C244" i="8"/>
  <c r="C243" i="8"/>
  <c r="D243" i="8" s="1"/>
  <c r="C242" i="8"/>
  <c r="D242" i="8" s="1"/>
  <c r="C241" i="8"/>
  <c r="D241" i="8" s="1"/>
  <c r="D240" i="8"/>
  <c r="C240" i="8"/>
  <c r="C239" i="8"/>
  <c r="D239" i="8" s="1"/>
  <c r="C238" i="8"/>
  <c r="D238" i="8" s="1"/>
  <c r="C237" i="8"/>
  <c r="D237" i="8" s="1"/>
  <c r="C236" i="8"/>
  <c r="C235" i="8"/>
  <c r="D235" i="8" s="1"/>
  <c r="C234" i="8"/>
  <c r="D234" i="8" s="1"/>
  <c r="C233" i="8"/>
  <c r="D233" i="8" s="1"/>
  <c r="C232" i="8"/>
  <c r="C231" i="8"/>
  <c r="D231" i="8" s="1"/>
  <c r="C230" i="8"/>
  <c r="D230" i="8" s="1"/>
  <c r="C229" i="8"/>
  <c r="D229" i="8" s="1"/>
  <c r="C228" i="8"/>
  <c r="C227" i="8"/>
  <c r="D232" i="8" s="1"/>
  <c r="C226" i="8"/>
  <c r="D226" i="8" s="1"/>
  <c r="C225" i="8"/>
  <c r="D225" i="8" s="1"/>
  <c r="D224" i="8"/>
  <c r="C224" i="8"/>
  <c r="C223" i="8"/>
  <c r="D223" i="8" s="1"/>
  <c r="C222" i="8"/>
  <c r="D222" i="8" s="1"/>
  <c r="C221" i="8"/>
  <c r="D221" i="8" s="1"/>
  <c r="D220" i="8"/>
  <c r="C220" i="8"/>
  <c r="C219" i="8"/>
  <c r="D219" i="8" s="1"/>
  <c r="C218" i="8"/>
  <c r="D218" i="8" s="1"/>
  <c r="C217" i="8"/>
  <c r="D217" i="8" s="1"/>
  <c r="C216" i="8"/>
  <c r="C215" i="8"/>
  <c r="D216" i="8" s="1"/>
  <c r="C214" i="8"/>
  <c r="D214" i="8" s="1"/>
  <c r="C213" i="8"/>
  <c r="D213" i="8" s="1"/>
  <c r="D212" i="8"/>
  <c r="C212" i="8"/>
  <c r="C211" i="8"/>
  <c r="D211" i="8" s="1"/>
  <c r="C210" i="8"/>
  <c r="D210" i="8" s="1"/>
  <c r="C209" i="8"/>
  <c r="D209" i="8" s="1"/>
  <c r="D208" i="8"/>
  <c r="C208" i="8"/>
  <c r="C207" i="8"/>
  <c r="D207" i="8" s="1"/>
  <c r="C206" i="8"/>
  <c r="D206" i="8" s="1"/>
  <c r="C205" i="8"/>
  <c r="D205" i="8" s="1"/>
  <c r="D204" i="8"/>
  <c r="C204" i="8"/>
  <c r="C203" i="8"/>
  <c r="D203" i="8" s="1"/>
  <c r="C202" i="8"/>
  <c r="D202" i="8" s="1"/>
  <c r="C201" i="8"/>
  <c r="D201" i="8" s="1"/>
  <c r="D200" i="8"/>
  <c r="C200" i="8"/>
  <c r="C199" i="8"/>
  <c r="D199" i="8" s="1"/>
  <c r="C198" i="8"/>
  <c r="D198" i="8" s="1"/>
  <c r="C197" i="8"/>
  <c r="D197" i="8" s="1"/>
  <c r="D196" i="8"/>
  <c r="C196" i="8"/>
  <c r="C195" i="8"/>
  <c r="D195" i="8" s="1"/>
  <c r="C194" i="8"/>
  <c r="D194" i="8" s="1"/>
  <c r="C193" i="8"/>
  <c r="D193" i="8" s="1"/>
  <c r="D192" i="8"/>
  <c r="C192" i="8"/>
  <c r="C191" i="8"/>
  <c r="D191" i="8" s="1"/>
  <c r="C190" i="8"/>
  <c r="D190" i="8" s="1"/>
  <c r="C189" i="8"/>
  <c r="D189" i="8" s="1"/>
  <c r="D188" i="8"/>
  <c r="C188" i="8"/>
  <c r="C187" i="8"/>
  <c r="D187" i="8" s="1"/>
  <c r="C186" i="8"/>
  <c r="D186" i="8" s="1"/>
  <c r="C185" i="8"/>
  <c r="D185" i="8" s="1"/>
  <c r="C184" i="8"/>
  <c r="C183" i="8"/>
  <c r="D183" i="8" s="1"/>
  <c r="C182" i="8"/>
  <c r="D182" i="8" s="1"/>
  <c r="C181" i="8"/>
  <c r="D181" i="8" s="1"/>
  <c r="D180" i="8"/>
  <c r="C180" i="8"/>
  <c r="C179" i="8"/>
  <c r="D179" i="8" s="1"/>
  <c r="C178" i="8"/>
  <c r="D178" i="8" s="1"/>
  <c r="C177" i="8"/>
  <c r="D177" i="8" s="1"/>
  <c r="D176" i="8"/>
  <c r="C176" i="8"/>
  <c r="C175" i="8"/>
  <c r="D175" i="8" s="1"/>
  <c r="C174" i="8"/>
  <c r="D174" i="8" s="1"/>
  <c r="C173" i="8"/>
  <c r="D173" i="8" s="1"/>
  <c r="D172" i="8"/>
  <c r="C172" i="8"/>
  <c r="C171" i="8"/>
  <c r="D171" i="8" s="1"/>
  <c r="C170" i="8"/>
  <c r="D170" i="8" s="1"/>
  <c r="C169" i="8"/>
  <c r="D169" i="8" s="1"/>
  <c r="C168" i="8"/>
  <c r="C167" i="8"/>
  <c r="D168" i="8" s="1"/>
  <c r="C166" i="8"/>
  <c r="D166" i="8" s="1"/>
  <c r="C165" i="8"/>
  <c r="D165" i="8" s="1"/>
  <c r="D164" i="8"/>
  <c r="C164" i="8"/>
  <c r="C163" i="8"/>
  <c r="D163" i="8" s="1"/>
  <c r="C162" i="8"/>
  <c r="D162" i="8" s="1"/>
  <c r="C161" i="8"/>
  <c r="D161" i="8" s="1"/>
  <c r="D160" i="8"/>
  <c r="C160" i="8"/>
  <c r="C159" i="8"/>
  <c r="D159" i="8" s="1"/>
  <c r="C158" i="8"/>
  <c r="D158" i="8" s="1"/>
  <c r="C157" i="8"/>
  <c r="D157" i="8" s="1"/>
  <c r="D156" i="8"/>
  <c r="C156" i="8"/>
  <c r="C155" i="8"/>
  <c r="D155" i="8" s="1"/>
  <c r="C154" i="8"/>
  <c r="D154" i="8" s="1"/>
  <c r="C153" i="8"/>
  <c r="D153" i="8" s="1"/>
  <c r="D152" i="8"/>
  <c r="C152" i="8"/>
  <c r="C151" i="8"/>
  <c r="D151" i="8" s="1"/>
  <c r="C150" i="8"/>
  <c r="D150" i="8" s="1"/>
  <c r="C149" i="8"/>
  <c r="D149" i="8" s="1"/>
  <c r="D148" i="8"/>
  <c r="C148" i="8"/>
  <c r="C147" i="8"/>
  <c r="D147" i="8" s="1"/>
  <c r="C146" i="8"/>
  <c r="D146" i="8" s="1"/>
  <c r="C145" i="8"/>
  <c r="D145" i="8" s="1"/>
  <c r="D144" i="8"/>
  <c r="C144" i="8"/>
  <c r="C143" i="8"/>
  <c r="D143" i="8" s="1"/>
  <c r="C142" i="8"/>
  <c r="D142" i="8" s="1"/>
  <c r="C141" i="8"/>
  <c r="D141" i="8" s="1"/>
  <c r="D140" i="8"/>
  <c r="C140" i="8"/>
  <c r="C139" i="8"/>
  <c r="D139" i="8" s="1"/>
  <c r="C138" i="8"/>
  <c r="D138" i="8" s="1"/>
  <c r="C137" i="8"/>
  <c r="D137" i="8" s="1"/>
  <c r="D136" i="8"/>
  <c r="C136" i="8"/>
  <c r="C135" i="8"/>
  <c r="D135" i="8" s="1"/>
  <c r="C134" i="8"/>
  <c r="D134" i="8" s="1"/>
  <c r="C133" i="8"/>
  <c r="D133" i="8" s="1"/>
  <c r="D132" i="8"/>
  <c r="C132" i="8"/>
  <c r="C131" i="8"/>
  <c r="D131" i="8" s="1"/>
  <c r="C130" i="8"/>
  <c r="D130" i="8" s="1"/>
  <c r="C129" i="8"/>
  <c r="D129" i="8" s="1"/>
  <c r="D128" i="8"/>
  <c r="C128" i="8"/>
  <c r="C127" i="8"/>
  <c r="D127" i="8" s="1"/>
  <c r="C126" i="8"/>
  <c r="D126" i="8" s="1"/>
  <c r="C125" i="8"/>
  <c r="D125" i="8" s="1"/>
  <c r="D124" i="8"/>
  <c r="C124" i="8"/>
  <c r="C123" i="8"/>
  <c r="D123" i="8" s="1"/>
  <c r="C122" i="8"/>
  <c r="D122" i="8" s="1"/>
  <c r="C121" i="8"/>
  <c r="D121" i="8" s="1"/>
  <c r="D120" i="8"/>
  <c r="C120" i="8"/>
  <c r="C119" i="8"/>
  <c r="D119" i="8" s="1"/>
  <c r="C118" i="8"/>
  <c r="D118" i="8" s="1"/>
  <c r="C117" i="8"/>
  <c r="D117" i="8" s="1"/>
  <c r="D116" i="8"/>
  <c r="C116" i="8"/>
  <c r="C115" i="8"/>
  <c r="D115" i="8" s="1"/>
  <c r="C114" i="8"/>
  <c r="D114" i="8" s="1"/>
  <c r="C113" i="8"/>
  <c r="D113" i="8" s="1"/>
  <c r="D112" i="8"/>
  <c r="C112" i="8"/>
  <c r="C111" i="8"/>
  <c r="D111" i="8" s="1"/>
  <c r="C110" i="8"/>
  <c r="D110" i="8" s="1"/>
  <c r="C109" i="8"/>
  <c r="D109" i="8" s="1"/>
  <c r="D108" i="8"/>
  <c r="C108" i="8"/>
  <c r="C107" i="8"/>
  <c r="D107" i="8" s="1"/>
  <c r="C106" i="8"/>
  <c r="D106" i="8" s="1"/>
  <c r="C105" i="8"/>
  <c r="D105" i="8" s="1"/>
  <c r="D104" i="8"/>
  <c r="C104" i="8"/>
  <c r="C103" i="8"/>
  <c r="D103" i="8" s="1"/>
  <c r="C102" i="8"/>
  <c r="D102" i="8" s="1"/>
  <c r="C101" i="8"/>
  <c r="D101" i="8" s="1"/>
  <c r="D100" i="8"/>
  <c r="C100" i="8"/>
  <c r="C99" i="8"/>
  <c r="D99" i="8" s="1"/>
  <c r="C98" i="8"/>
  <c r="D98" i="8" s="1"/>
  <c r="C97" i="8"/>
  <c r="D97" i="8" s="1"/>
  <c r="D96" i="8"/>
  <c r="C96" i="8"/>
  <c r="C95" i="8"/>
  <c r="D95" i="8" s="1"/>
  <c r="C94" i="8"/>
  <c r="D94" i="8" s="1"/>
  <c r="C93" i="8"/>
  <c r="D93" i="8" s="1"/>
  <c r="D92" i="8"/>
  <c r="C92" i="8"/>
  <c r="C91" i="8"/>
  <c r="D91" i="8" s="1"/>
  <c r="C90" i="8"/>
  <c r="D90" i="8" s="1"/>
  <c r="C89" i="8"/>
  <c r="D89" i="8" s="1"/>
  <c r="C88" i="8"/>
  <c r="C87" i="8"/>
  <c r="D87" i="8" s="1"/>
  <c r="C86" i="8"/>
  <c r="D86" i="8" s="1"/>
  <c r="C85" i="8"/>
  <c r="D85" i="8" s="1"/>
  <c r="C84" i="8"/>
  <c r="C83" i="8"/>
  <c r="D88" i="8" s="1"/>
  <c r="C82" i="8"/>
  <c r="D82" i="8" s="1"/>
  <c r="C81" i="8"/>
  <c r="D81" i="8" s="1"/>
  <c r="D80" i="8"/>
  <c r="C80" i="8"/>
  <c r="C79" i="8"/>
  <c r="D79" i="8" s="1"/>
  <c r="C78" i="8"/>
  <c r="D78" i="8" s="1"/>
  <c r="C77" i="8"/>
  <c r="D77" i="8" s="1"/>
  <c r="D76" i="8"/>
  <c r="C76" i="8"/>
  <c r="C75" i="8"/>
  <c r="D75" i="8" s="1"/>
  <c r="C74" i="8"/>
  <c r="D74" i="8" s="1"/>
  <c r="C73" i="8"/>
  <c r="D73" i="8" s="1"/>
  <c r="D72" i="8"/>
  <c r="C72" i="8"/>
  <c r="C71" i="8"/>
  <c r="D71" i="8" s="1"/>
  <c r="C70" i="8"/>
  <c r="D70" i="8" s="1"/>
  <c r="C69" i="8"/>
  <c r="D69" i="8" s="1"/>
  <c r="D68" i="8"/>
  <c r="C68" i="8"/>
  <c r="C67" i="8"/>
  <c r="D67" i="8" s="1"/>
  <c r="C66" i="8"/>
  <c r="D66" i="8" s="1"/>
  <c r="C65" i="8"/>
  <c r="D65" i="8" s="1"/>
  <c r="D64" i="8"/>
  <c r="C64" i="8"/>
  <c r="C63" i="8"/>
  <c r="D63" i="8" s="1"/>
  <c r="C62" i="8"/>
  <c r="D62" i="8" s="1"/>
  <c r="C61" i="8"/>
  <c r="D61" i="8" s="1"/>
  <c r="D60" i="8"/>
  <c r="C60" i="8"/>
  <c r="C59" i="8"/>
  <c r="D59" i="8" s="1"/>
  <c r="C58" i="8"/>
  <c r="D58" i="8" s="1"/>
  <c r="C57" i="8"/>
  <c r="D57" i="8" s="1"/>
  <c r="D56" i="8"/>
  <c r="C56" i="8"/>
  <c r="C55" i="8"/>
  <c r="D55" i="8" s="1"/>
  <c r="C54" i="8"/>
  <c r="D54" i="8" s="1"/>
  <c r="C53" i="8"/>
  <c r="D53" i="8" s="1"/>
  <c r="D52" i="8"/>
  <c r="C52" i="8"/>
  <c r="C51" i="8"/>
  <c r="D51" i="8" s="1"/>
  <c r="C50" i="8"/>
  <c r="D50" i="8" s="1"/>
  <c r="C49" i="8"/>
  <c r="D49" i="8" s="1"/>
  <c r="D48" i="8"/>
  <c r="C48" i="8"/>
  <c r="C47" i="8"/>
  <c r="D47" i="8" s="1"/>
  <c r="C46" i="8"/>
  <c r="D46" i="8" s="1"/>
  <c r="C45" i="8"/>
  <c r="D45" i="8" s="1"/>
  <c r="D44" i="8"/>
  <c r="C44" i="8"/>
  <c r="C43" i="8"/>
  <c r="D43" i="8" s="1"/>
  <c r="C42" i="8"/>
  <c r="D42" i="8" s="1"/>
  <c r="C41" i="8"/>
  <c r="D41" i="8" s="1"/>
  <c r="D40" i="8"/>
  <c r="C40" i="8"/>
  <c r="C39" i="8"/>
  <c r="D39" i="8" s="1"/>
  <c r="C38" i="8"/>
  <c r="D38" i="8" s="1"/>
  <c r="C37" i="8"/>
  <c r="D37" i="8" s="1"/>
  <c r="D36" i="8"/>
  <c r="C36" i="8"/>
  <c r="C35" i="8"/>
  <c r="D35" i="8" s="1"/>
  <c r="C34" i="8"/>
  <c r="D34" i="8" s="1"/>
  <c r="C33" i="8"/>
  <c r="D33" i="8" s="1"/>
  <c r="D32" i="8"/>
  <c r="C32" i="8"/>
  <c r="C31" i="8"/>
  <c r="D31" i="8" s="1"/>
  <c r="C30" i="8"/>
  <c r="D30" i="8" s="1"/>
  <c r="C29" i="8"/>
  <c r="D29" i="8" s="1"/>
  <c r="D28" i="8"/>
  <c r="C28" i="8"/>
  <c r="C27" i="8"/>
  <c r="D27" i="8" s="1"/>
  <c r="C26" i="8"/>
  <c r="D26" i="8" s="1"/>
  <c r="C25" i="8"/>
  <c r="D25" i="8" s="1"/>
  <c r="D24" i="8"/>
  <c r="C24" i="8"/>
  <c r="C23" i="8"/>
  <c r="D23" i="8" s="1"/>
  <c r="C22" i="8"/>
  <c r="D22" i="8" s="1"/>
  <c r="C21" i="8"/>
  <c r="D21" i="8" s="1"/>
  <c r="D20" i="8"/>
  <c r="C20" i="8"/>
  <c r="C19" i="8"/>
  <c r="D19" i="8" s="1"/>
  <c r="C18" i="8"/>
  <c r="D18" i="8" s="1"/>
  <c r="C17" i="8"/>
  <c r="D17" i="8" s="1"/>
  <c r="D16" i="8"/>
  <c r="C16" i="8"/>
  <c r="C15" i="8"/>
  <c r="D15" i="8" s="1"/>
  <c r="C14" i="8"/>
  <c r="D14" i="8" s="1"/>
  <c r="C13" i="8"/>
  <c r="D13" i="8" s="1"/>
  <c r="D12" i="8"/>
  <c r="C12" i="8"/>
  <c r="C11" i="8"/>
  <c r="D11" i="8" s="1"/>
  <c r="C10" i="8"/>
  <c r="D10" i="8" s="1"/>
  <c r="C9" i="8"/>
  <c r="D9" i="8" s="1"/>
  <c r="D8" i="8"/>
  <c r="C8" i="8"/>
  <c r="C7" i="8"/>
  <c r="D7" i="8" s="1"/>
  <c r="C6" i="8"/>
  <c r="D6" i="8" s="1"/>
  <c r="C5" i="8"/>
  <c r="D5" i="8" s="1"/>
  <c r="D4" i="8"/>
  <c r="C4" i="8"/>
  <c r="C3" i="8"/>
  <c r="D3" i="8" s="1"/>
  <c r="C2" i="8"/>
  <c r="D2" i="8" s="1"/>
  <c r="D215" i="8" l="1"/>
  <c r="D227" i="8"/>
  <c r="D408" i="8"/>
  <c r="D725" i="8"/>
  <c r="D733" i="8"/>
  <c r="D773" i="8"/>
  <c r="D276" i="8"/>
  <c r="D281" i="8"/>
  <c r="D297" i="8"/>
  <c r="D351" i="8"/>
  <c r="D364" i="8"/>
  <c r="D377" i="8"/>
  <c r="D402" i="8"/>
  <c r="D409" i="8"/>
  <c r="D415" i="8"/>
  <c r="D428" i="8"/>
  <c r="D473" i="8"/>
  <c r="D505" i="8"/>
  <c r="D511" i="8"/>
  <c r="D672" i="8"/>
  <c r="D668" i="8"/>
  <c r="D719" i="8"/>
  <c r="D83" i="8"/>
  <c r="D421" i="8"/>
  <c r="D84" i="8"/>
  <c r="D228" i="8"/>
  <c r="D416" i="8"/>
  <c r="D309" i="8"/>
  <c r="D353" i="8"/>
  <c r="D404" i="8"/>
  <c r="D417" i="8"/>
  <c r="D423" i="8"/>
  <c r="D468" i="8"/>
  <c r="D500" i="8"/>
  <c r="D513" i="8"/>
  <c r="D292" i="8"/>
  <c r="D429" i="8"/>
  <c r="D257" i="8"/>
  <c r="D269" i="8"/>
  <c r="D288" i="8"/>
  <c r="D320" i="8"/>
  <c r="D336" i="8"/>
  <c r="D347" i="8"/>
  <c r="D360" i="8"/>
  <c r="D373" i="8"/>
  <c r="D379" i="8"/>
  <c r="D392" i="8"/>
  <c r="D405" i="8"/>
  <c r="D411" i="8"/>
  <c r="D424" i="8"/>
  <c r="D456" i="8"/>
  <c r="D469" i="8"/>
  <c r="D475" i="8"/>
  <c r="D501" i="8"/>
  <c r="D507" i="8"/>
  <c r="D357" i="8"/>
  <c r="D427" i="8"/>
  <c r="D184" i="8"/>
  <c r="D236" i="8"/>
  <c r="D403" i="8"/>
  <c r="D289" i="8"/>
  <c r="D305" i="8"/>
  <c r="D337" i="8"/>
  <c r="D348" i="8"/>
  <c r="D361" i="8"/>
  <c r="D367" i="8"/>
  <c r="D380" i="8"/>
  <c r="D399" i="8"/>
  <c r="D412" i="8"/>
  <c r="D425" i="8"/>
  <c r="D431" i="8"/>
  <c r="D444" i="8"/>
  <c r="D457" i="8"/>
  <c r="D463" i="8"/>
  <c r="D476" i="8"/>
  <c r="D495" i="8"/>
  <c r="D508" i="8"/>
  <c r="D591" i="8"/>
  <c r="D167" i="8"/>
  <c r="D308" i="8"/>
  <c r="D352" i="8"/>
  <c r="D371" i="8"/>
  <c r="D422" i="8"/>
  <c r="D720" i="8"/>
  <c r="D258" i="8"/>
  <c r="D262" i="8"/>
  <c r="D270" i="8"/>
  <c r="D284" i="8"/>
  <c r="D300" i="8"/>
  <c r="D316" i="8"/>
  <c r="D332" i="8"/>
  <c r="D349" i="8"/>
  <c r="D355" i="8"/>
  <c r="D368" i="8"/>
  <c r="D381" i="8"/>
  <c r="D387" i="8"/>
  <c r="D400" i="8"/>
  <c r="D413" i="8"/>
  <c r="D419" i="8"/>
  <c r="D438" i="8"/>
  <c r="D445" i="8"/>
  <c r="D451" i="8"/>
  <c r="D477" i="8"/>
  <c r="D483" i="8"/>
  <c r="D496" i="8"/>
  <c r="D509" i="8"/>
  <c r="D515" i="8"/>
  <c r="D592" i="8"/>
  <c r="D673" i="8"/>
  <c r="D716" i="8"/>
  <c r="D598" i="8"/>
  <c r="D643" i="8"/>
  <c r="D675" i="8"/>
  <c r="D713" i="8"/>
  <c r="D726" i="8"/>
  <c r="D742" i="8"/>
  <c r="D750" i="8"/>
  <c r="D758" i="8"/>
  <c r="D766" i="8"/>
  <c r="D838" i="8"/>
  <c r="D854" i="8"/>
  <c r="D554" i="8"/>
  <c r="D567" i="8"/>
  <c r="D573" i="8"/>
  <c r="D586" i="8"/>
  <c r="D599" i="8"/>
  <c r="D618" i="8"/>
  <c r="D631" i="8"/>
  <c r="D637" i="8"/>
  <c r="D669" i="8"/>
  <c r="D695" i="8"/>
  <c r="D701" i="8"/>
  <c r="D714" i="8"/>
  <c r="D727" i="8"/>
  <c r="D735" i="8"/>
  <c r="D743" i="8"/>
  <c r="D751" i="8"/>
  <c r="D767" i="8"/>
  <c r="D775" i="8"/>
  <c r="D783" i="8"/>
  <c r="D791" i="8"/>
  <c r="D807" i="8"/>
  <c r="D815" i="8"/>
  <c r="D839" i="8"/>
  <c r="D855" i="8"/>
  <c r="D593" i="8"/>
  <c r="D644" i="8"/>
  <c r="D670" i="8"/>
  <c r="D689" i="8"/>
  <c r="D715" i="8"/>
  <c r="D721" i="8"/>
  <c r="D728" i="8"/>
  <c r="D752" i="8"/>
  <c r="D768" i="8"/>
  <c r="D840" i="8"/>
  <c r="D856" i="8"/>
  <c r="D524" i="8"/>
  <c r="D528" i="8"/>
  <c r="D562" i="8"/>
  <c r="D575" i="8"/>
  <c r="D581" i="8"/>
  <c r="D594" i="8"/>
  <c r="D613" i="8"/>
  <c r="D626" i="8"/>
  <c r="D639" i="8"/>
  <c r="D645" i="8"/>
  <c r="D658" i="8"/>
  <c r="D671" i="8"/>
  <c r="D690" i="8"/>
  <c r="D709" i="8"/>
  <c r="D722" i="8"/>
  <c r="D729" i="8"/>
  <c r="D737" i="8"/>
  <c r="D745" i="8"/>
  <c r="D753" i="8"/>
  <c r="D761" i="8"/>
  <c r="D769" i="8"/>
  <c r="D777" i="8"/>
  <c r="D785" i="8"/>
  <c r="D793" i="8"/>
  <c r="D809" i="8"/>
  <c r="D817" i="8"/>
  <c r="D833" i="8"/>
  <c r="D841" i="8"/>
  <c r="D849" i="8"/>
  <c r="D865" i="8"/>
  <c r="D537" i="8"/>
  <c r="D550" i="8"/>
  <c r="D563" i="8"/>
  <c r="D582" i="8"/>
  <c r="D595" i="8"/>
  <c r="D601" i="8"/>
  <c r="D633" i="8"/>
  <c r="D665" i="8"/>
  <c r="D678" i="8"/>
  <c r="D691" i="8"/>
  <c r="D697" i="8"/>
  <c r="D710" i="8"/>
  <c r="D723" i="8"/>
  <c r="D730" i="8"/>
  <c r="D738" i="8"/>
  <c r="D746" i="8"/>
  <c r="D754" i="8"/>
  <c r="D770" i="8"/>
  <c r="D778" i="8"/>
  <c r="D786" i="8"/>
  <c r="D794" i="8"/>
  <c r="D810" i="8"/>
  <c r="D834" i="8"/>
  <c r="D842" i="8"/>
  <c r="D850" i="8"/>
  <c r="D866" i="8"/>
  <c r="D529" i="8"/>
  <c r="D538" i="8"/>
  <c r="D576" i="8"/>
  <c r="D583" i="8"/>
  <c r="D589" i="8"/>
  <c r="D634" i="8"/>
  <c r="D640" i="8"/>
  <c r="D698" i="8"/>
  <c r="D704" i="8"/>
  <c r="D711" i="8"/>
  <c r="D717" i="8"/>
  <c r="D731" i="8"/>
  <c r="D739" i="8"/>
  <c r="D747" i="8"/>
  <c r="D771" i="8"/>
  <c r="D779" i="8"/>
  <c r="D795" i="8"/>
  <c r="D811" i="8"/>
  <c r="D835" i="8"/>
  <c r="D843" i="8"/>
  <c r="D851" i="8"/>
</calcChain>
</file>

<file path=xl/sharedStrings.xml><?xml version="1.0" encoding="utf-8"?>
<sst xmlns="http://schemas.openxmlformats.org/spreadsheetml/2006/main" count="878" uniqueCount="444">
  <si>
    <t>Product code</t>
  </si>
  <si>
    <t>Product</t>
  </si>
  <si>
    <t>Category</t>
  </si>
  <si>
    <t>Patisserie</t>
  </si>
  <si>
    <t>Wafers</t>
  </si>
  <si>
    <t>Sweet snacks</t>
  </si>
  <si>
    <t>Cookies</t>
  </si>
  <si>
    <t>Cakes</t>
  </si>
  <si>
    <t>Rusks</t>
  </si>
  <si>
    <t>Breakfast cereals</t>
  </si>
  <si>
    <t>Gluten free snacks</t>
  </si>
  <si>
    <t>Other for breakfast</t>
  </si>
  <si>
    <t>Healthy biscuits</t>
  </si>
  <si>
    <t>Wholegrain biscuits</t>
  </si>
  <si>
    <t>Biscuits with eggs</t>
  </si>
  <si>
    <t>Bubble gum</t>
  </si>
  <si>
    <t>Bonbon</t>
  </si>
  <si>
    <t xml:space="preserve">Sweet snacks </t>
  </si>
  <si>
    <t>Small chocolate eggs</t>
  </si>
  <si>
    <t>Full chocolate eggs</t>
  </si>
  <si>
    <t>Chocolate bars</t>
  </si>
  <si>
    <t>Other sweet snacks</t>
  </si>
  <si>
    <t>Chocolate balls</t>
  </si>
  <si>
    <t>Ready to freeze sweets</t>
  </si>
  <si>
    <t>Kit for sweet snacks</t>
  </si>
  <si>
    <t>Other savory snacks</t>
  </si>
  <si>
    <t>Extruded snacks</t>
  </si>
  <si>
    <t>chips</t>
  </si>
  <si>
    <t>POP CORN</t>
  </si>
  <si>
    <t>Kit for savory snacks</t>
  </si>
  <si>
    <t>Ethnic snacks</t>
  </si>
  <si>
    <t>Vinegar</t>
  </si>
  <si>
    <t>Olive Oil</t>
  </si>
  <si>
    <t>E.V. olive oil</t>
  </si>
  <si>
    <t>Low quality olive oil</t>
  </si>
  <si>
    <t>Grain/seed oil</t>
  </si>
  <si>
    <t>Lemon juice</t>
  </si>
  <si>
    <t>Other dressings</t>
  </si>
  <si>
    <t>Glace for dressing</t>
  </si>
  <si>
    <t>Canned meat</t>
  </si>
  <si>
    <t>Preserved fish (others)</t>
  </si>
  <si>
    <t>Paté and savory creams</t>
  </si>
  <si>
    <t>Canned tuna (oil)</t>
  </si>
  <si>
    <t>Canned tuna (natural)</t>
  </si>
  <si>
    <t>Canned tuna with vegetables</t>
  </si>
  <si>
    <t>Other canned meat/fish</t>
  </si>
  <si>
    <t>Salt</t>
  </si>
  <si>
    <t>Spices</t>
  </si>
  <si>
    <t>Broth and gel preparations</t>
  </si>
  <si>
    <t>Herbal dressings</t>
  </si>
  <si>
    <t>Ready made sauce</t>
  </si>
  <si>
    <t>Other sauces</t>
  </si>
  <si>
    <t>mayonnaise</t>
  </si>
  <si>
    <t>Vegetarian sauces</t>
  </si>
  <si>
    <t>Crackers</t>
  </si>
  <si>
    <t>Substitute of bread</t>
  </si>
  <si>
    <t>Breadsticks</t>
  </si>
  <si>
    <t>White bread</t>
  </si>
  <si>
    <t>Sandwich bread</t>
  </si>
  <si>
    <t>Bread to cook</t>
  </si>
  <si>
    <t>Preserved bread</t>
  </si>
  <si>
    <t>Buns</t>
  </si>
  <si>
    <t>Panko</t>
  </si>
  <si>
    <t>Crespi bread</t>
  </si>
  <si>
    <t>Gluten free bakery</t>
  </si>
  <si>
    <t>Prepared soups</t>
  </si>
  <si>
    <t>Pizzas and pizza ingredients</t>
  </si>
  <si>
    <t>Ready made sides</t>
  </si>
  <si>
    <t>Other ready made</t>
  </si>
  <si>
    <t>Vegetarian ready made dishes</t>
  </si>
  <si>
    <t>Sweetener</t>
  </si>
  <si>
    <t>Dietary supplements</t>
  </si>
  <si>
    <t>Integrators and vitamins</t>
  </si>
  <si>
    <t>Baby biscuits</t>
  </si>
  <si>
    <t>babyfood</t>
  </si>
  <si>
    <t>Cereals and flours for baby</t>
  </si>
  <si>
    <t>Baby juices</t>
  </si>
  <si>
    <t>Baby de-hydrated food</t>
  </si>
  <si>
    <t>Tea/camomille for babies</t>
  </si>
  <si>
    <t>Baby milk</t>
  </si>
  <si>
    <t>Healthy soups for babies</t>
  </si>
  <si>
    <t>Ready meals for babies</t>
  </si>
  <si>
    <t>Other baby food</t>
  </si>
  <si>
    <t>Ground coffee</t>
  </si>
  <si>
    <t>Soluble coffee</t>
  </si>
  <si>
    <t>Barley and substitutes of coffee</t>
  </si>
  <si>
    <t>Tea</t>
  </si>
  <si>
    <t>Camomille</t>
  </si>
  <si>
    <t>Other infused</t>
  </si>
  <si>
    <t>Milk modifiers</t>
  </si>
  <si>
    <t>Condensed milk</t>
  </si>
  <si>
    <t>Coffee beans</t>
  </si>
  <si>
    <t>Dumplings/gnocchi</t>
  </si>
  <si>
    <t>Pasta</t>
  </si>
  <si>
    <t>Wholegrain pasta</t>
  </si>
  <si>
    <t>Flavoured pasta</t>
  </si>
  <si>
    <t>Eggs pasta</t>
  </si>
  <si>
    <t>Gluten free pasta</t>
  </si>
  <si>
    <t>White rice</t>
  </si>
  <si>
    <t>Parboiled rice</t>
  </si>
  <si>
    <t>Rice specialties</t>
  </si>
  <si>
    <t>Sugar</t>
  </si>
  <si>
    <t>Flour</t>
  </si>
  <si>
    <t>Bakery ingredients</t>
  </si>
  <si>
    <t>Cakes ingredients</t>
  </si>
  <si>
    <t>Dessert ingredients</t>
  </si>
  <si>
    <t>UHT cheese</t>
  </si>
  <si>
    <t>UHT milk</t>
  </si>
  <si>
    <t>UHT cream</t>
  </si>
  <si>
    <t>UHT dessert</t>
  </si>
  <si>
    <t>UHT besciamelle</t>
  </si>
  <si>
    <t>Milk based UHT drinks</t>
  </si>
  <si>
    <t>UHT vegetable milk</t>
  </si>
  <si>
    <t>Jam</t>
  </si>
  <si>
    <t>Nutella and similar</t>
  </si>
  <si>
    <t>Honey</t>
  </si>
  <si>
    <t>Panettone</t>
  </si>
  <si>
    <t>Pandoro</t>
  </si>
  <si>
    <t>Other Christmas sweets</t>
  </si>
  <si>
    <t>Easter eggs</t>
  </si>
  <si>
    <t>Easter colomba</t>
  </si>
  <si>
    <t>Other easter sweets</t>
  </si>
  <si>
    <t>Gift boxes</t>
  </si>
  <si>
    <t>Torrone</t>
  </si>
  <si>
    <t>Other festivity foods</t>
  </si>
  <si>
    <t>Gluten free festivity foods</t>
  </si>
  <si>
    <t>Peeled tomato</t>
  </si>
  <si>
    <t>Canned tomato pulp</t>
  </si>
  <si>
    <t>Condensed tomato</t>
  </si>
  <si>
    <t>Tomato sauce</t>
  </si>
  <si>
    <t>Dried beans</t>
  </si>
  <si>
    <t>Dried mushrooms</t>
  </si>
  <si>
    <t>Nuts with shell</t>
  </si>
  <si>
    <t>Dried fruits</t>
  </si>
  <si>
    <t>Nuts without shell</t>
  </si>
  <si>
    <t>Grains</t>
  </si>
  <si>
    <t>Canned peas</t>
  </si>
  <si>
    <t>Canned beans</t>
  </si>
  <si>
    <t>Other canned vegetables/cereals</t>
  </si>
  <si>
    <t>Pickles</t>
  </si>
  <si>
    <t>Vegetables in oil</t>
  </si>
  <si>
    <t>Olives</t>
  </si>
  <si>
    <t>Fruit in spirits</t>
  </si>
  <si>
    <t>Fuit mustard</t>
  </si>
  <si>
    <t>Preserved fruits</t>
  </si>
  <si>
    <t>Cereals</t>
  </si>
  <si>
    <t>Sparkling water</t>
  </si>
  <si>
    <t>Lightly sparkling water</t>
  </si>
  <si>
    <t>Naturally sparkling water</t>
  </si>
  <si>
    <t>Still water</t>
  </si>
  <si>
    <t>CHAMPAGNE</t>
  </si>
  <si>
    <t>Spumante</t>
  </si>
  <si>
    <t>Sweet sparkling wine</t>
  </si>
  <si>
    <t>Dry sparkling wine</t>
  </si>
  <si>
    <t>Italian DOC/DOCG wine</t>
  </si>
  <si>
    <t>General Italian wine</t>
  </si>
  <si>
    <t>Foreign wine</t>
  </si>
  <si>
    <t>Sweet wine italy</t>
  </si>
  <si>
    <t>Sweet wine foreign</t>
  </si>
  <si>
    <t>IGP/IGT Italian wine</t>
  </si>
  <si>
    <t>Bulk wine</t>
  </si>
  <si>
    <t>Brown spirits</t>
  </si>
  <si>
    <t>White spirits</t>
  </si>
  <si>
    <t>Other spirits</t>
  </si>
  <si>
    <t>Long drinks</t>
  </si>
  <si>
    <t>Soft drinks</t>
  </si>
  <si>
    <t>Alcoholic aperitivo drinks</t>
  </si>
  <si>
    <t>Tea-based drinks</t>
  </si>
  <si>
    <t>Other soft drinks</t>
  </si>
  <si>
    <t>Flavoured water</t>
  </si>
  <si>
    <t>Cola</t>
  </si>
  <si>
    <t>Orange soft drinks</t>
  </si>
  <si>
    <t>Other sparkling soft drinks</t>
  </si>
  <si>
    <t>Energy drink</t>
  </si>
  <si>
    <t>Fruit juices</t>
  </si>
  <si>
    <t>Fruit syrups</t>
  </si>
  <si>
    <t>Baking soda</t>
  </si>
  <si>
    <t>Alcohol-free beer</t>
  </si>
  <si>
    <t>Beer</t>
  </si>
  <si>
    <t>Mozzarella</t>
  </si>
  <si>
    <t>Fresh cheese</t>
  </si>
  <si>
    <t>Parmesan</t>
  </si>
  <si>
    <t>Ricotta</t>
  </si>
  <si>
    <t>Cheese</t>
  </si>
  <si>
    <t>Other cheese</t>
  </si>
  <si>
    <t>Mascarpone</t>
  </si>
  <si>
    <t>Packaged cheese</t>
  </si>
  <si>
    <t>Sliced cheese</t>
  </si>
  <si>
    <t>Yogurt dessert</t>
  </si>
  <si>
    <t>Drinkable yogurt</t>
  </si>
  <si>
    <t>Healthy yougurt</t>
  </si>
  <si>
    <t>Plain yogurt</t>
  </si>
  <si>
    <t>Low-fat yogurt</t>
  </si>
  <si>
    <t>Vegan yogurt</t>
  </si>
  <si>
    <t>Greek yogurt</t>
  </si>
  <si>
    <t>Fresh sweets</t>
  </si>
  <si>
    <t>Fresh milk</t>
  </si>
  <si>
    <t>Fresh cream</t>
  </si>
  <si>
    <t>Kefir</t>
  </si>
  <si>
    <t>Butter</t>
  </si>
  <si>
    <t>Vegetable grease</t>
  </si>
  <si>
    <t>Lard</t>
  </si>
  <si>
    <t>Coldcuts</t>
  </si>
  <si>
    <t>Wiener/Wurstel</t>
  </si>
  <si>
    <t>Precooked pork</t>
  </si>
  <si>
    <t>Base for pizza</t>
  </si>
  <si>
    <t>Yeast</t>
  </si>
  <si>
    <t>Sweet preparations</t>
  </si>
  <si>
    <t>Fresh bread</t>
  </si>
  <si>
    <t>Substitutes of fresh bread</t>
  </si>
  <si>
    <t>Gluten free fresh products</t>
  </si>
  <si>
    <t>Gastronomy first courses</t>
  </si>
  <si>
    <t>Gastronomy - fish</t>
  </si>
  <si>
    <t>Gastronomy - sauce</t>
  </si>
  <si>
    <t>Gastonomy - Pizza</t>
  </si>
  <si>
    <t>Gastronomy - Savory snacks</t>
  </si>
  <si>
    <t>Other gastronomy</t>
  </si>
  <si>
    <t>Gastronomy - vegetables</t>
  </si>
  <si>
    <t>Gastronomy - snacks</t>
  </si>
  <si>
    <t>Ravioli/dumplings (fresh)</t>
  </si>
  <si>
    <t>Fresh pasta</t>
  </si>
  <si>
    <t>Gluten free fresh pasta</t>
  </si>
  <si>
    <t>Eggs</t>
  </si>
  <si>
    <t>Non chicken eggs</t>
  </si>
  <si>
    <t>Fresh juices</t>
  </si>
  <si>
    <t>Shakes</t>
  </si>
  <si>
    <t>Vegan milk</t>
  </si>
  <si>
    <t>Other fresh drinks</t>
  </si>
  <si>
    <t>Vegetarian/vegan food</t>
  </si>
  <si>
    <t>Single-serve icecream</t>
  </si>
  <si>
    <t>Ice cream</t>
  </si>
  <si>
    <t>Frozen meat</t>
  </si>
  <si>
    <t>Frozen pizza</t>
  </si>
  <si>
    <t>Frozen ready meals</t>
  </si>
  <si>
    <t>Frozen bakery</t>
  </si>
  <si>
    <t>Frozen fish</t>
  </si>
  <si>
    <t>Frozen sweets</t>
  </si>
  <si>
    <t>Frozen meals</t>
  </si>
  <si>
    <t>Frozen sauce</t>
  </si>
  <si>
    <t>Frozen vegetables</t>
  </si>
  <si>
    <t>Gluten free frozen food</t>
  </si>
  <si>
    <t>House cleaning detergents</t>
  </si>
  <si>
    <t>Acids</t>
  </si>
  <si>
    <t>Demineralized water</t>
  </si>
  <si>
    <t>White spirit</t>
  </si>
  <si>
    <t>Alcohol</t>
  </si>
  <si>
    <t>Ammonium</t>
  </si>
  <si>
    <t>Soda</t>
  </si>
  <si>
    <t>Dishwashing machine soap</t>
  </si>
  <si>
    <t>Dishwashing soap</t>
  </si>
  <si>
    <t>Paper and disposable tools</t>
  </si>
  <si>
    <t>Gloves and tools for cleaning</t>
  </si>
  <si>
    <t>Home perfumes and similar</t>
  </si>
  <si>
    <t>Insecticides</t>
  </si>
  <si>
    <t>Laundry soap</t>
  </si>
  <si>
    <t>Cotton and handkerchiefs</t>
  </si>
  <si>
    <t>Toilet paper</t>
  </si>
  <si>
    <t>Sanitary napkins</t>
  </si>
  <si>
    <t>Personal care</t>
  </si>
  <si>
    <t>Baby diapers</t>
  </si>
  <si>
    <t>Baby products</t>
  </si>
  <si>
    <t>Denture care</t>
  </si>
  <si>
    <t>Mouth care</t>
  </si>
  <si>
    <t>shaving and beard care</t>
  </si>
  <si>
    <t>Female Shaving</t>
  </si>
  <si>
    <t>Other (shaving)</t>
  </si>
  <si>
    <t>Hair balms</t>
  </si>
  <si>
    <t>Shampoo and hair treatments</t>
  </si>
  <si>
    <t>Sun creams</t>
  </si>
  <si>
    <t>Body creams</t>
  </si>
  <si>
    <t>Hand creams</t>
  </si>
  <si>
    <t>Personal care treatments</t>
  </si>
  <si>
    <t>Face cleaning</t>
  </si>
  <si>
    <t>Face care (women)</t>
  </si>
  <si>
    <t>Face care (man)</t>
  </si>
  <si>
    <t>Other face care</t>
  </si>
  <si>
    <t>Man perfume</t>
  </si>
  <si>
    <t>Women perfume</t>
  </si>
  <si>
    <t>Unisex perfume</t>
  </si>
  <si>
    <t>Baby perfumes</t>
  </si>
  <si>
    <t>Lip cosmetics</t>
  </si>
  <si>
    <t>Face cosmetics</t>
  </si>
  <si>
    <t>Eye cosmetics</t>
  </si>
  <si>
    <t>Nail cosmetics</t>
  </si>
  <si>
    <t>Make up accessories</t>
  </si>
  <si>
    <t>Make up</t>
  </si>
  <si>
    <t>Body cosmetics</t>
  </si>
  <si>
    <t>First aid</t>
  </si>
  <si>
    <t>Other cosmetics and fist aid</t>
  </si>
  <si>
    <t>Dog food</t>
  </si>
  <si>
    <t>Dog care</t>
  </si>
  <si>
    <t>Dog accessories</t>
  </si>
  <si>
    <t>Cat food</t>
  </si>
  <si>
    <t>Cat care</t>
  </si>
  <si>
    <t>Cat accessories</t>
  </si>
  <si>
    <t>Other pet care</t>
  </si>
  <si>
    <t>Ready vegetables</t>
  </si>
  <si>
    <t>Fresh herbs</t>
  </si>
  <si>
    <t>Garlic</t>
  </si>
  <si>
    <t>Asparagus</t>
  </si>
  <si>
    <t>Artichoke</t>
  </si>
  <si>
    <t>Thistles</t>
  </si>
  <si>
    <t>Carrots</t>
  </si>
  <si>
    <t>Cabbages</t>
  </si>
  <si>
    <t>Green beans</t>
  </si>
  <si>
    <t>Fennel</t>
  </si>
  <si>
    <t>Mushroom</t>
  </si>
  <si>
    <t>Salad</t>
  </si>
  <si>
    <t>Eggplants</t>
  </si>
  <si>
    <t>Potato</t>
  </si>
  <si>
    <t>Peppers</t>
  </si>
  <si>
    <t>Tomato</t>
  </si>
  <si>
    <t>Aromatic vegetables (vases)</t>
  </si>
  <si>
    <t>Fresh vegetables</t>
  </si>
  <si>
    <t>Pumpkins</t>
  </si>
  <si>
    <t>Zucchini</t>
  </si>
  <si>
    <t>Other vegetable</t>
  </si>
  <si>
    <t>Onion</t>
  </si>
  <si>
    <t>Orange</t>
  </si>
  <si>
    <t>Tangerine</t>
  </si>
  <si>
    <t>Other citrus</t>
  </si>
  <si>
    <t>Lemon</t>
  </si>
  <si>
    <t>Apples</t>
  </si>
  <si>
    <t>Pears</t>
  </si>
  <si>
    <t>Grape</t>
  </si>
  <si>
    <t>Peach</t>
  </si>
  <si>
    <t>Plum</t>
  </si>
  <si>
    <t>Apricot</t>
  </si>
  <si>
    <t>Cherry</t>
  </si>
  <si>
    <t>KAKI</t>
  </si>
  <si>
    <t>Figs</t>
  </si>
  <si>
    <t>Chesnuts</t>
  </si>
  <si>
    <t>Watermelon</t>
  </si>
  <si>
    <t>Mellon</t>
  </si>
  <si>
    <t>Banana</t>
  </si>
  <si>
    <t>Kiwi</t>
  </si>
  <si>
    <t>Other fruit</t>
  </si>
  <si>
    <t>Strawberry</t>
  </si>
  <si>
    <t>Beef</t>
  </si>
  <si>
    <t>Veal</t>
  </si>
  <si>
    <t>Pre-cooked beef</t>
  </si>
  <si>
    <t>Pork</t>
  </si>
  <si>
    <t>Pre-cooked pork</t>
  </si>
  <si>
    <t>Chicken</t>
  </si>
  <si>
    <t>Turkey</t>
  </si>
  <si>
    <t>Other poultry</t>
  </si>
  <si>
    <t>Rabbit</t>
  </si>
  <si>
    <t>Pre-cooked poultry</t>
  </si>
  <si>
    <t>Horse</t>
  </si>
  <si>
    <t>Pre-cooked horse</t>
  </si>
  <si>
    <t>Lamb</t>
  </si>
  <si>
    <t>Sheep/goat</t>
  </si>
  <si>
    <t>Pre-cooked sheep/goat</t>
  </si>
  <si>
    <t>Ostrich</t>
  </si>
  <si>
    <t>Buffalo</t>
  </si>
  <si>
    <t>Bison</t>
  </si>
  <si>
    <t>Deer</t>
  </si>
  <si>
    <t>Wild animals</t>
  </si>
  <si>
    <t>Other meat</t>
  </si>
  <si>
    <t>Fresh sea fish</t>
  </si>
  <si>
    <t>River/lake fish</t>
  </si>
  <si>
    <t>Fresh clams</t>
  </si>
  <si>
    <t>Fresh shellfish</t>
  </si>
  <si>
    <t>Defrost fish</t>
  </si>
  <si>
    <t>Defrost clams/shellfish</t>
  </si>
  <si>
    <t>Fresh prepared fish</t>
  </si>
  <si>
    <t>Other fish products</t>
  </si>
  <si>
    <t>HARDWARE</t>
  </si>
  <si>
    <t>SOFTWARE</t>
  </si>
  <si>
    <t>IT components</t>
  </si>
  <si>
    <t>Printers and accessories</t>
  </si>
  <si>
    <t>Telephones and communication</t>
  </si>
  <si>
    <t>Accessories</t>
  </si>
  <si>
    <t>IT consumables</t>
  </si>
  <si>
    <t>Video/audio</t>
  </si>
  <si>
    <t>Telephones (wireline)</t>
  </si>
  <si>
    <t>Mobile phones</t>
  </si>
  <si>
    <t>Phone accessories</t>
  </si>
  <si>
    <t>Appliances</t>
  </si>
  <si>
    <t>Home comfort appliances</t>
  </si>
  <si>
    <t>Music</t>
  </si>
  <si>
    <t>Video</t>
  </si>
  <si>
    <t>Games</t>
  </si>
  <si>
    <t>Clothing (man)</t>
  </si>
  <si>
    <t>Clothing (women)</t>
  </si>
  <si>
    <t>Clothing (children 2-7)</t>
  </si>
  <si>
    <t>Clothing (boy 8-16)</t>
  </si>
  <si>
    <t>Clothing (baby girl 2-7)</t>
  </si>
  <si>
    <t>Clothing (girl 8-16)</t>
  </si>
  <si>
    <t>Clothing (0-36 months)</t>
  </si>
  <si>
    <t>Underware (M)</t>
  </si>
  <si>
    <t>Underware (W)</t>
  </si>
  <si>
    <t>Underware (2-12)</t>
  </si>
  <si>
    <t>Underware (0-36 months)</t>
  </si>
  <si>
    <t>Man socks</t>
  </si>
  <si>
    <t>Woman socks</t>
  </si>
  <si>
    <t>Socks 2-12 yo</t>
  </si>
  <si>
    <t>Socks 0-36 months</t>
  </si>
  <si>
    <t>Sports apparel - soccer</t>
  </si>
  <si>
    <t>Sports apparel - basket</t>
  </si>
  <si>
    <t>Sports apparel - other</t>
  </si>
  <si>
    <t>Women accessories</t>
  </si>
  <si>
    <t>Man accessories</t>
  </si>
  <si>
    <t>Baby/children accessories</t>
  </si>
  <si>
    <t>Unisex accessories</t>
  </si>
  <si>
    <t>Man shoes</t>
  </si>
  <si>
    <t>Woman shoes</t>
  </si>
  <si>
    <t>Child (M) shoes</t>
  </si>
  <si>
    <t>Child (F) shoes</t>
  </si>
  <si>
    <t>Baby shoes</t>
  </si>
  <si>
    <t>Home texture</t>
  </si>
  <si>
    <t>Garden products</t>
  </si>
  <si>
    <t>Car Care</t>
  </si>
  <si>
    <t>Motorbike care</t>
  </si>
  <si>
    <t>DIY</t>
  </si>
  <si>
    <t>tableware</t>
  </si>
  <si>
    <t>Pans and cooking devices</t>
  </si>
  <si>
    <t>Knives</t>
  </si>
  <si>
    <t>kitchenware</t>
  </si>
  <si>
    <t>Boxes for food</t>
  </si>
  <si>
    <t>House accessories</t>
  </si>
  <si>
    <t>Stationary</t>
  </si>
  <si>
    <t>Books</t>
  </si>
  <si>
    <t>Newspaper</t>
  </si>
  <si>
    <t>Toys</t>
  </si>
  <si>
    <t>Christmas gadgets</t>
  </si>
  <si>
    <t>Garden furniture</t>
  </si>
  <si>
    <t>Camping</t>
  </si>
  <si>
    <t>Sport accessories</t>
  </si>
  <si>
    <t>Scooters</t>
  </si>
  <si>
    <t>Accessories for motorbikes</t>
  </si>
  <si>
    <t>Clothing for motorbikes</t>
  </si>
  <si>
    <t>Luggages</t>
  </si>
  <si>
    <t>Telephone credit</t>
  </si>
  <si>
    <t>Gift cards</t>
  </si>
  <si>
    <t>Lottery</t>
  </si>
  <si>
    <t>Payment services</t>
  </si>
  <si>
    <t>Fuel</t>
  </si>
  <si>
    <t>Car wash</t>
  </si>
  <si>
    <t>Insurance</t>
  </si>
  <si>
    <t>Legal support</t>
  </si>
  <si>
    <t>Restaurant</t>
  </si>
  <si>
    <t>Home delivery</t>
  </si>
  <si>
    <t>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</si>
</sst>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2684-31C9-4D61-9F19-600574E0C11B}">
  <dimension ref="A1:D875"/>
  <sheetViews>
    <sheetView tabSelected="1" workbookViewId="0">
      <selection activeCell="F18" sqref="F18"/>
    </sheetView>
  </sheetViews>
  <sheetFormatPr defaultRowHeight="14.4"/>
  <cols>
    <col min="1" max="1" width="12" customWidth="1"/>
    <col min="2" max="2" width="21.21875" customWidth="1"/>
    <col min="3" max="3" width="15.109375" customWidth="1"/>
    <col min="4" max="4" width="15.6640625" customWidth="1"/>
  </cols>
  <sheetData>
    <row r="1" spans="1:4">
      <c r="A1" s="2" t="s">
        <v>0</v>
      </c>
      <c r="B1" s="2" t="s">
        <v>1</v>
      </c>
      <c r="C1" s="2" t="s">
        <v>443</v>
      </c>
      <c r="D1" s="2" t="s">
        <v>2</v>
      </c>
    </row>
    <row r="2" spans="1:4">
      <c r="A2" s="1">
        <v>10101</v>
      </c>
      <c r="B2" s="3" t="s">
        <v>3</v>
      </c>
      <c r="C2" s="1" t="str">
        <f t="shared" ref="C2:C65" si="0">LEFT(A2,3)</f>
        <v>101</v>
      </c>
      <c r="D2" s="1" t="str">
        <f t="shared" ref="D2:D13" si="1">IF(C2=$C$2,"sweets")</f>
        <v>sweets</v>
      </c>
    </row>
    <row r="3" spans="1:4">
      <c r="A3" s="1">
        <v>10102</v>
      </c>
      <c r="B3" s="3" t="s">
        <v>4</v>
      </c>
      <c r="C3" s="1" t="str">
        <f t="shared" si="0"/>
        <v>101</v>
      </c>
      <c r="D3" s="1" t="str">
        <f t="shared" si="1"/>
        <v>sweets</v>
      </c>
    </row>
    <row r="4" spans="1:4">
      <c r="A4" s="1">
        <v>10103</v>
      </c>
      <c r="B4" s="3" t="s">
        <v>5</v>
      </c>
      <c r="C4" s="1" t="str">
        <f t="shared" si="0"/>
        <v>101</v>
      </c>
      <c r="D4" s="1" t="str">
        <f t="shared" si="1"/>
        <v>sweets</v>
      </c>
    </row>
    <row r="5" spans="1:4">
      <c r="A5" s="1">
        <v>10104</v>
      </c>
      <c r="B5" s="3" t="s">
        <v>6</v>
      </c>
      <c r="C5" s="1" t="str">
        <f t="shared" si="0"/>
        <v>101</v>
      </c>
      <c r="D5" s="1" t="str">
        <f t="shared" si="1"/>
        <v>sweets</v>
      </c>
    </row>
    <row r="6" spans="1:4">
      <c r="A6" s="1">
        <v>10105</v>
      </c>
      <c r="B6" s="3" t="s">
        <v>7</v>
      </c>
      <c r="C6" s="1" t="str">
        <f t="shared" si="0"/>
        <v>101</v>
      </c>
      <c r="D6" s="1" t="str">
        <f t="shared" si="1"/>
        <v>sweets</v>
      </c>
    </row>
    <row r="7" spans="1:4">
      <c r="A7" s="1">
        <v>10106</v>
      </c>
      <c r="B7" s="3" t="s">
        <v>8</v>
      </c>
      <c r="C7" s="1" t="str">
        <f t="shared" si="0"/>
        <v>101</v>
      </c>
      <c r="D7" s="1" t="str">
        <f t="shared" si="1"/>
        <v>sweets</v>
      </c>
    </row>
    <row r="8" spans="1:4">
      <c r="A8" s="1">
        <v>10107</v>
      </c>
      <c r="B8" s="3" t="s">
        <v>9</v>
      </c>
      <c r="C8" s="1" t="str">
        <f t="shared" si="0"/>
        <v>101</v>
      </c>
      <c r="D8" s="1" t="str">
        <f t="shared" si="1"/>
        <v>sweets</v>
      </c>
    </row>
    <row r="9" spans="1:4">
      <c r="A9" s="1">
        <v>10108</v>
      </c>
      <c r="B9" s="3" t="s">
        <v>10</v>
      </c>
      <c r="C9" s="1" t="str">
        <f t="shared" si="0"/>
        <v>101</v>
      </c>
      <c r="D9" s="1" t="str">
        <f t="shared" si="1"/>
        <v>sweets</v>
      </c>
    </row>
    <row r="10" spans="1:4">
      <c r="A10" s="1">
        <v>10109</v>
      </c>
      <c r="B10" s="3" t="s">
        <v>11</v>
      </c>
      <c r="C10" s="1" t="str">
        <f t="shared" si="0"/>
        <v>101</v>
      </c>
      <c r="D10" s="1" t="str">
        <f t="shared" si="1"/>
        <v>sweets</v>
      </c>
    </row>
    <row r="11" spans="1:4">
      <c r="A11" s="1">
        <v>10110</v>
      </c>
      <c r="B11" s="3" t="s">
        <v>12</v>
      </c>
      <c r="C11" s="1" t="str">
        <f t="shared" si="0"/>
        <v>101</v>
      </c>
      <c r="D11" s="1" t="str">
        <f t="shared" si="1"/>
        <v>sweets</v>
      </c>
    </row>
    <row r="12" spans="1:4">
      <c r="A12" s="1">
        <v>10111</v>
      </c>
      <c r="B12" s="3" t="s">
        <v>13</v>
      </c>
      <c r="C12" s="1" t="str">
        <f t="shared" si="0"/>
        <v>101</v>
      </c>
      <c r="D12" s="1" t="str">
        <f t="shared" si="1"/>
        <v>sweets</v>
      </c>
    </row>
    <row r="13" spans="1:4">
      <c r="A13" s="1">
        <v>10112</v>
      </c>
      <c r="B13" s="3" t="s">
        <v>14</v>
      </c>
      <c r="C13" s="1" t="str">
        <f t="shared" si="0"/>
        <v>101</v>
      </c>
      <c r="D13" s="1" t="str">
        <f t="shared" si="1"/>
        <v>sweets</v>
      </c>
    </row>
    <row r="14" spans="1:4">
      <c r="A14" s="1">
        <v>10201</v>
      </c>
      <c r="B14" s="3" t="s">
        <v>15</v>
      </c>
      <c r="C14" s="1" t="str">
        <f t="shared" si="0"/>
        <v>102</v>
      </c>
      <c r="D14" s="1" t="str">
        <f t="shared" ref="D14:D23" si="2">IF(C14=$C$14,"sweets_snacks")</f>
        <v>sweets_snacks</v>
      </c>
    </row>
    <row r="15" spans="1:4">
      <c r="A15" s="1">
        <v>10202</v>
      </c>
      <c r="B15" s="3" t="s">
        <v>16</v>
      </c>
      <c r="C15" s="1" t="str">
        <f t="shared" si="0"/>
        <v>102</v>
      </c>
      <c r="D15" s="1" t="str">
        <f t="shared" si="2"/>
        <v>sweets_snacks</v>
      </c>
    </row>
    <row r="16" spans="1:4">
      <c r="A16" s="1">
        <v>10203</v>
      </c>
      <c r="B16" s="3" t="s">
        <v>17</v>
      </c>
      <c r="C16" s="1" t="str">
        <f t="shared" si="0"/>
        <v>102</v>
      </c>
      <c r="D16" s="1" t="str">
        <f t="shared" si="2"/>
        <v>sweets_snacks</v>
      </c>
    </row>
    <row r="17" spans="1:4">
      <c r="A17" s="4">
        <v>10204</v>
      </c>
      <c r="B17" s="3" t="s">
        <v>18</v>
      </c>
      <c r="C17" s="1" t="str">
        <f t="shared" si="0"/>
        <v>102</v>
      </c>
      <c r="D17" s="1" t="str">
        <f t="shared" si="2"/>
        <v>sweets_snacks</v>
      </c>
    </row>
    <row r="18" spans="1:4">
      <c r="A18" s="4">
        <v>10205</v>
      </c>
      <c r="B18" s="3" t="s">
        <v>19</v>
      </c>
      <c r="C18" s="1" t="str">
        <f t="shared" si="0"/>
        <v>102</v>
      </c>
      <c r="D18" s="1" t="str">
        <f t="shared" si="2"/>
        <v>sweets_snacks</v>
      </c>
    </row>
    <row r="19" spans="1:4">
      <c r="A19" s="4">
        <v>10206</v>
      </c>
      <c r="B19" s="3" t="s">
        <v>20</v>
      </c>
      <c r="C19" s="1" t="str">
        <f t="shared" si="0"/>
        <v>102</v>
      </c>
      <c r="D19" s="1" t="str">
        <f t="shared" si="2"/>
        <v>sweets_snacks</v>
      </c>
    </row>
    <row r="20" spans="1:4">
      <c r="A20" s="4">
        <v>10207</v>
      </c>
      <c r="B20" s="3" t="s">
        <v>21</v>
      </c>
      <c r="C20" s="1" t="str">
        <f t="shared" si="0"/>
        <v>102</v>
      </c>
      <c r="D20" s="1" t="str">
        <f t="shared" si="2"/>
        <v>sweets_snacks</v>
      </c>
    </row>
    <row r="21" spans="1:4">
      <c r="A21" s="4">
        <v>10208</v>
      </c>
      <c r="B21" s="3" t="s">
        <v>22</v>
      </c>
      <c r="C21" s="1" t="str">
        <f t="shared" si="0"/>
        <v>102</v>
      </c>
      <c r="D21" s="1" t="str">
        <f t="shared" si="2"/>
        <v>sweets_snacks</v>
      </c>
    </row>
    <row r="22" spans="1:4">
      <c r="A22" s="4">
        <v>10209</v>
      </c>
      <c r="B22" s="3" t="s">
        <v>23</v>
      </c>
      <c r="C22" s="1" t="str">
        <f t="shared" si="0"/>
        <v>102</v>
      </c>
      <c r="D22" s="1" t="str">
        <f t="shared" si="2"/>
        <v>sweets_snacks</v>
      </c>
    </row>
    <row r="23" spans="1:4">
      <c r="A23" s="4">
        <v>10210</v>
      </c>
      <c r="B23" s="3" t="s">
        <v>24</v>
      </c>
      <c r="C23" s="1" t="str">
        <f t="shared" si="0"/>
        <v>102</v>
      </c>
      <c r="D23" s="1" t="str">
        <f t="shared" si="2"/>
        <v>sweets_snacks</v>
      </c>
    </row>
    <row r="24" spans="1:4">
      <c r="A24" s="4">
        <v>10301</v>
      </c>
      <c r="B24" s="3" t="s">
        <v>25</v>
      </c>
      <c r="C24" s="1" t="str">
        <f t="shared" si="0"/>
        <v>103</v>
      </c>
      <c r="D24" s="1" t="str">
        <f>IF(C24=$C$24,"savory_snacks")</f>
        <v>savory_snacks</v>
      </c>
    </row>
    <row r="25" spans="1:4">
      <c r="A25" s="4">
        <v>10302</v>
      </c>
      <c r="B25" s="3" t="s">
        <v>26</v>
      </c>
      <c r="C25" s="1" t="str">
        <f t="shared" si="0"/>
        <v>103</v>
      </c>
      <c r="D25" s="1" t="str">
        <f>IF(C25=$C$24,"savory_snacks")</f>
        <v>savory_snacks</v>
      </c>
    </row>
    <row r="26" spans="1:4">
      <c r="A26" s="4">
        <v>10303</v>
      </c>
      <c r="B26" s="3" t="s">
        <v>27</v>
      </c>
      <c r="C26" s="1" t="str">
        <f t="shared" si="0"/>
        <v>103</v>
      </c>
      <c r="D26" s="1" t="str">
        <f>IF(C26=$C$24,"savory_snacks")</f>
        <v>savory_snacks</v>
      </c>
    </row>
    <row r="27" spans="1:4">
      <c r="A27" s="4">
        <v>10305</v>
      </c>
      <c r="B27" s="3" t="s">
        <v>28</v>
      </c>
      <c r="C27" s="1" t="str">
        <f t="shared" si="0"/>
        <v>103</v>
      </c>
      <c r="D27" s="1" t="str">
        <f>IF(C27=$C$24,"savory_snacks")</f>
        <v>savory_snacks</v>
      </c>
    </row>
    <row r="28" spans="1:4">
      <c r="A28" s="4">
        <v>10306</v>
      </c>
      <c r="B28" s="3" t="s">
        <v>29</v>
      </c>
      <c r="C28" s="1" t="str">
        <f t="shared" si="0"/>
        <v>103</v>
      </c>
      <c r="D28" s="1" t="str">
        <f>IF(C28=$C$24,"savory_snacks")</f>
        <v>savory_snacks</v>
      </c>
    </row>
    <row r="29" spans="1:4">
      <c r="A29" s="4">
        <v>10401</v>
      </c>
      <c r="B29" s="3" t="s">
        <v>30</v>
      </c>
      <c r="C29" s="1" t="str">
        <f t="shared" si="0"/>
        <v>104</v>
      </c>
      <c r="D29" s="1" t="str">
        <f>IF(C29=$C$29,"ethnic_snacks")</f>
        <v>ethnic_snacks</v>
      </c>
    </row>
    <row r="30" spans="1:4">
      <c r="A30" s="4">
        <v>10501</v>
      </c>
      <c r="B30" s="3" t="s">
        <v>31</v>
      </c>
      <c r="C30" s="1" t="str">
        <f t="shared" si="0"/>
        <v>105</v>
      </c>
      <c r="D30" s="1" t="str">
        <f t="shared" ref="D30:D37" si="3">IF(C30=$C$30,"dressing")</f>
        <v>dressing</v>
      </c>
    </row>
    <row r="31" spans="1:4">
      <c r="A31" s="4">
        <v>10502</v>
      </c>
      <c r="B31" s="3" t="s">
        <v>32</v>
      </c>
      <c r="C31" s="1" t="str">
        <f t="shared" si="0"/>
        <v>105</v>
      </c>
      <c r="D31" s="1" t="str">
        <f t="shared" si="3"/>
        <v>dressing</v>
      </c>
    </row>
    <row r="32" spans="1:4">
      <c r="A32" s="4">
        <v>10503</v>
      </c>
      <c r="B32" s="3" t="s">
        <v>33</v>
      </c>
      <c r="C32" s="1" t="str">
        <f t="shared" si="0"/>
        <v>105</v>
      </c>
      <c r="D32" s="1" t="str">
        <f t="shared" si="3"/>
        <v>dressing</v>
      </c>
    </row>
    <row r="33" spans="1:4">
      <c r="A33" s="4">
        <v>10504</v>
      </c>
      <c r="B33" s="3" t="s">
        <v>34</v>
      </c>
      <c r="C33" s="1" t="str">
        <f t="shared" si="0"/>
        <v>105</v>
      </c>
      <c r="D33" s="1" t="str">
        <f t="shared" si="3"/>
        <v>dressing</v>
      </c>
    </row>
    <row r="34" spans="1:4">
      <c r="A34" s="4">
        <v>10505</v>
      </c>
      <c r="B34" s="3" t="s">
        <v>35</v>
      </c>
      <c r="C34" s="1" t="str">
        <f t="shared" si="0"/>
        <v>105</v>
      </c>
      <c r="D34" s="1" t="str">
        <f t="shared" si="3"/>
        <v>dressing</v>
      </c>
    </row>
    <row r="35" spans="1:4">
      <c r="A35" s="4">
        <v>10506</v>
      </c>
      <c r="B35" s="3" t="s">
        <v>36</v>
      </c>
      <c r="C35" s="1" t="str">
        <f t="shared" si="0"/>
        <v>105</v>
      </c>
      <c r="D35" s="1" t="str">
        <f t="shared" si="3"/>
        <v>dressing</v>
      </c>
    </row>
    <row r="36" spans="1:4">
      <c r="A36" s="4">
        <v>10507</v>
      </c>
      <c r="B36" s="3" t="s">
        <v>37</v>
      </c>
      <c r="C36" s="1" t="str">
        <f t="shared" si="0"/>
        <v>105</v>
      </c>
      <c r="D36" s="1" t="str">
        <f t="shared" si="3"/>
        <v>dressing</v>
      </c>
    </row>
    <row r="37" spans="1:4">
      <c r="A37" s="4">
        <v>10508</v>
      </c>
      <c r="B37" s="3" t="s">
        <v>38</v>
      </c>
      <c r="C37" s="1" t="str">
        <f t="shared" si="0"/>
        <v>105</v>
      </c>
      <c r="D37" s="1" t="str">
        <f t="shared" si="3"/>
        <v>dressing</v>
      </c>
    </row>
    <row r="38" spans="1:4">
      <c r="A38" s="4">
        <v>10601</v>
      </c>
      <c r="B38" s="3" t="s">
        <v>39</v>
      </c>
      <c r="C38" s="1" t="str">
        <f t="shared" si="0"/>
        <v>106</v>
      </c>
      <c r="D38" s="1" t="str">
        <f t="shared" ref="D38:D44" si="4">IF(C38=$C$38,"canned_second_course")</f>
        <v>canned_second_course</v>
      </c>
    </row>
    <row r="39" spans="1:4">
      <c r="A39" s="4">
        <v>10603</v>
      </c>
      <c r="B39" s="3" t="s">
        <v>40</v>
      </c>
      <c r="C39" s="1" t="str">
        <f t="shared" si="0"/>
        <v>106</v>
      </c>
      <c r="D39" s="1" t="str">
        <f t="shared" si="4"/>
        <v>canned_second_course</v>
      </c>
    </row>
    <row r="40" spans="1:4">
      <c r="A40" s="4">
        <v>10604</v>
      </c>
      <c r="B40" s="3" t="s">
        <v>41</v>
      </c>
      <c r="C40" s="1" t="str">
        <f t="shared" si="0"/>
        <v>106</v>
      </c>
      <c r="D40" s="1" t="str">
        <f t="shared" si="4"/>
        <v>canned_second_course</v>
      </c>
    </row>
    <row r="41" spans="1:4">
      <c r="A41" s="4">
        <v>10605</v>
      </c>
      <c r="B41" s="3" t="s">
        <v>42</v>
      </c>
      <c r="C41" s="1" t="str">
        <f t="shared" si="0"/>
        <v>106</v>
      </c>
      <c r="D41" s="1" t="str">
        <f t="shared" si="4"/>
        <v>canned_second_course</v>
      </c>
    </row>
    <row r="42" spans="1:4">
      <c r="A42" s="4">
        <v>10606</v>
      </c>
      <c r="B42" s="3" t="s">
        <v>43</v>
      </c>
      <c r="C42" s="1" t="str">
        <f t="shared" si="0"/>
        <v>106</v>
      </c>
      <c r="D42" s="1" t="str">
        <f t="shared" si="4"/>
        <v>canned_second_course</v>
      </c>
    </row>
    <row r="43" spans="1:4">
      <c r="A43" s="4">
        <v>10607</v>
      </c>
      <c r="B43" s="3" t="s">
        <v>44</v>
      </c>
      <c r="C43" s="1" t="str">
        <f t="shared" si="0"/>
        <v>106</v>
      </c>
      <c r="D43" s="1" t="str">
        <f t="shared" si="4"/>
        <v>canned_second_course</v>
      </c>
    </row>
    <row r="44" spans="1:4">
      <c r="A44" s="4">
        <v>10608</v>
      </c>
      <c r="B44" s="3" t="s">
        <v>45</v>
      </c>
      <c r="C44" s="1" t="str">
        <f t="shared" si="0"/>
        <v>106</v>
      </c>
      <c r="D44" s="1" t="str">
        <f t="shared" si="4"/>
        <v>canned_second_course</v>
      </c>
    </row>
    <row r="45" spans="1:4">
      <c r="A45" s="4">
        <v>10801</v>
      </c>
      <c r="B45" s="3" t="s">
        <v>46</v>
      </c>
      <c r="C45" s="1" t="str">
        <f t="shared" si="0"/>
        <v>108</v>
      </c>
      <c r="D45" s="1" t="str">
        <f>IF(C45=$C$45,"herbal dressing")</f>
        <v>herbal dressing</v>
      </c>
    </row>
    <row r="46" spans="1:4">
      <c r="A46" s="4">
        <v>10802</v>
      </c>
      <c r="B46" s="3" t="s">
        <v>47</v>
      </c>
      <c r="C46" s="1" t="str">
        <f t="shared" si="0"/>
        <v>108</v>
      </c>
      <c r="D46" s="1" t="str">
        <f>IF(C46=$C$45,"herbal dressing")</f>
        <v>herbal dressing</v>
      </c>
    </row>
    <row r="47" spans="1:4">
      <c r="A47" s="4">
        <v>10803</v>
      </c>
      <c r="B47" s="3" t="s">
        <v>48</v>
      </c>
      <c r="C47" s="1" t="str">
        <f t="shared" si="0"/>
        <v>108</v>
      </c>
      <c r="D47" s="1" t="str">
        <f>IF(C47=$C$45,"herbal dressing")</f>
        <v>herbal dressing</v>
      </c>
    </row>
    <row r="48" spans="1:4">
      <c r="A48" s="4">
        <v>10805</v>
      </c>
      <c r="B48" s="3" t="s">
        <v>49</v>
      </c>
      <c r="C48" s="1" t="str">
        <f t="shared" si="0"/>
        <v>108</v>
      </c>
      <c r="D48" s="1" t="str">
        <f>IF(C48=$C$45,"herbal dressing")</f>
        <v>herbal dressing</v>
      </c>
    </row>
    <row r="49" spans="1:4">
      <c r="A49" s="4">
        <v>10806</v>
      </c>
      <c r="B49" s="3" t="s">
        <v>37</v>
      </c>
      <c r="C49" s="1" t="str">
        <f t="shared" si="0"/>
        <v>108</v>
      </c>
      <c r="D49" s="1" t="str">
        <f>IF(C49=$C$45,"herbal dressing")</f>
        <v>herbal dressing</v>
      </c>
    </row>
    <row r="50" spans="1:4">
      <c r="A50" s="4">
        <v>10901</v>
      </c>
      <c r="B50" s="3" t="s">
        <v>50</v>
      </c>
      <c r="C50" s="1" t="str">
        <f t="shared" si="0"/>
        <v>109</v>
      </c>
      <c r="D50" s="1" t="str">
        <f>IF(C50=$C$50,"sauce")</f>
        <v>sauce</v>
      </c>
    </row>
    <row r="51" spans="1:4">
      <c r="A51" s="4">
        <v>10902</v>
      </c>
      <c r="B51" s="3" t="s">
        <v>51</v>
      </c>
      <c r="C51" s="1" t="str">
        <f t="shared" si="0"/>
        <v>109</v>
      </c>
      <c r="D51" s="1" t="str">
        <f>IF(C51=$C$50,"sauce")</f>
        <v>sauce</v>
      </c>
    </row>
    <row r="52" spans="1:4">
      <c r="A52" s="4">
        <v>10903</v>
      </c>
      <c r="B52" s="3" t="s">
        <v>52</v>
      </c>
      <c r="C52" s="1" t="str">
        <f t="shared" si="0"/>
        <v>109</v>
      </c>
      <c r="D52" s="1" t="str">
        <f>IF(C52=$C$50,"sauce")</f>
        <v>sauce</v>
      </c>
    </row>
    <row r="53" spans="1:4">
      <c r="A53" s="4">
        <v>10904</v>
      </c>
      <c r="B53" s="3" t="s">
        <v>53</v>
      </c>
      <c r="C53" s="1" t="str">
        <f t="shared" si="0"/>
        <v>109</v>
      </c>
      <c r="D53" s="1" t="str">
        <f>IF(C53=$C$50,"sauce")</f>
        <v>sauce</v>
      </c>
    </row>
    <row r="54" spans="1:4">
      <c r="A54" s="4">
        <v>11001</v>
      </c>
      <c r="B54" s="3" t="s">
        <v>54</v>
      </c>
      <c r="C54" s="1" t="str">
        <f t="shared" si="0"/>
        <v>110</v>
      </c>
      <c r="D54" s="1" t="str">
        <f t="shared" ref="D54:D64" si="5">IF(C54=$C$54,"bakery")</f>
        <v>bakery</v>
      </c>
    </row>
    <row r="55" spans="1:4">
      <c r="A55" s="4">
        <v>11002</v>
      </c>
      <c r="B55" s="3" t="s">
        <v>55</v>
      </c>
      <c r="C55" s="1" t="str">
        <f t="shared" si="0"/>
        <v>110</v>
      </c>
      <c r="D55" s="1" t="str">
        <f t="shared" si="5"/>
        <v>bakery</v>
      </c>
    </row>
    <row r="56" spans="1:4">
      <c r="A56" s="4">
        <v>11003</v>
      </c>
      <c r="B56" s="3" t="s">
        <v>56</v>
      </c>
      <c r="C56" s="1" t="str">
        <f t="shared" si="0"/>
        <v>110</v>
      </c>
      <c r="D56" s="1" t="str">
        <f t="shared" si="5"/>
        <v>bakery</v>
      </c>
    </row>
    <row r="57" spans="1:4">
      <c r="A57" s="4">
        <v>11004</v>
      </c>
      <c r="B57" s="3" t="s">
        <v>57</v>
      </c>
      <c r="C57" s="1" t="str">
        <f t="shared" si="0"/>
        <v>110</v>
      </c>
      <c r="D57" s="1" t="str">
        <f t="shared" si="5"/>
        <v>bakery</v>
      </c>
    </row>
    <row r="58" spans="1:4">
      <c r="A58" s="4">
        <v>11005</v>
      </c>
      <c r="B58" s="3" t="s">
        <v>58</v>
      </c>
      <c r="C58" s="1" t="str">
        <f t="shared" si="0"/>
        <v>110</v>
      </c>
      <c r="D58" s="1" t="str">
        <f t="shared" si="5"/>
        <v>bakery</v>
      </c>
    </row>
    <row r="59" spans="1:4">
      <c r="A59" s="4">
        <v>11006</v>
      </c>
      <c r="B59" s="3" t="s">
        <v>59</v>
      </c>
      <c r="C59" s="1" t="str">
        <f t="shared" si="0"/>
        <v>110</v>
      </c>
      <c r="D59" s="1" t="str">
        <f t="shared" si="5"/>
        <v>bakery</v>
      </c>
    </row>
    <row r="60" spans="1:4">
      <c r="A60" s="4">
        <v>11008</v>
      </c>
      <c r="B60" s="3" t="s">
        <v>60</v>
      </c>
      <c r="C60" s="1" t="str">
        <f t="shared" si="0"/>
        <v>110</v>
      </c>
      <c r="D60" s="1" t="str">
        <f t="shared" si="5"/>
        <v>bakery</v>
      </c>
    </row>
    <row r="61" spans="1:4">
      <c r="A61" s="4">
        <v>11009</v>
      </c>
      <c r="B61" s="3" t="s">
        <v>61</v>
      </c>
      <c r="C61" s="1" t="str">
        <f t="shared" si="0"/>
        <v>110</v>
      </c>
      <c r="D61" s="1" t="str">
        <f t="shared" si="5"/>
        <v>bakery</v>
      </c>
    </row>
    <row r="62" spans="1:4">
      <c r="A62" s="4">
        <v>11010</v>
      </c>
      <c r="B62" s="3" t="s">
        <v>62</v>
      </c>
      <c r="C62" s="1" t="str">
        <f t="shared" si="0"/>
        <v>110</v>
      </c>
      <c r="D62" s="1" t="str">
        <f t="shared" si="5"/>
        <v>bakery</v>
      </c>
    </row>
    <row r="63" spans="1:4">
      <c r="A63" s="4">
        <v>11011</v>
      </c>
      <c r="B63" s="3" t="s">
        <v>63</v>
      </c>
      <c r="C63" s="1" t="str">
        <f t="shared" si="0"/>
        <v>110</v>
      </c>
      <c r="D63" s="1" t="str">
        <f t="shared" si="5"/>
        <v>bakery</v>
      </c>
    </row>
    <row r="64" spans="1:4">
      <c r="A64" s="4">
        <v>11012</v>
      </c>
      <c r="B64" s="3" t="s">
        <v>64</v>
      </c>
      <c r="C64" s="1" t="str">
        <f t="shared" si="0"/>
        <v>110</v>
      </c>
      <c r="D64" s="1" t="str">
        <f t="shared" si="5"/>
        <v>bakery</v>
      </c>
    </row>
    <row r="65" spans="1:4">
      <c r="A65" s="4">
        <v>11101</v>
      </c>
      <c r="B65" s="3" t="s">
        <v>65</v>
      </c>
      <c r="C65" s="1" t="str">
        <f t="shared" si="0"/>
        <v>111</v>
      </c>
      <c r="D65" s="1" t="str">
        <f>IF(C65=$C$65,"ready_made")</f>
        <v>ready_made</v>
      </c>
    </row>
    <row r="66" spans="1:4">
      <c r="A66" s="4">
        <v>11102</v>
      </c>
      <c r="B66" s="3" t="s">
        <v>66</v>
      </c>
      <c r="C66" s="1" t="str">
        <f t="shared" ref="C66:C129" si="6">LEFT(A66,3)</f>
        <v>111</v>
      </c>
      <c r="D66" s="1" t="str">
        <f>IF(C66=$C$65,"ready_made")</f>
        <v>ready_made</v>
      </c>
    </row>
    <row r="67" spans="1:4">
      <c r="A67" s="4">
        <v>11103</v>
      </c>
      <c r="B67" s="3" t="s">
        <v>67</v>
      </c>
      <c r="C67" s="1" t="str">
        <f t="shared" si="6"/>
        <v>111</v>
      </c>
      <c r="D67" s="1" t="str">
        <f>IF(C67=$C$65,"ready_made")</f>
        <v>ready_made</v>
      </c>
    </row>
    <row r="68" spans="1:4">
      <c r="A68" s="4">
        <v>11104</v>
      </c>
      <c r="B68" s="3" t="s">
        <v>68</v>
      </c>
      <c r="C68" s="1" t="str">
        <f t="shared" si="6"/>
        <v>111</v>
      </c>
      <c r="D68" s="1" t="str">
        <f>IF(C68=$C$65,"ready_made")</f>
        <v>ready_made</v>
      </c>
    </row>
    <row r="69" spans="1:4">
      <c r="A69" s="4">
        <v>11105</v>
      </c>
      <c r="B69" s="3" t="s">
        <v>69</v>
      </c>
      <c r="C69" s="1" t="str">
        <f t="shared" si="6"/>
        <v>111</v>
      </c>
      <c r="D69" s="1" t="str">
        <f>IF(C69=$C$65,"ready_made")</f>
        <v>ready_made</v>
      </c>
    </row>
    <row r="70" spans="1:4">
      <c r="A70" s="4">
        <v>11201</v>
      </c>
      <c r="B70" s="3" t="s">
        <v>70</v>
      </c>
      <c r="C70" s="1" t="str">
        <f t="shared" si="6"/>
        <v>112</v>
      </c>
      <c r="D70" s="1" t="str">
        <f>IF(C70=$C$70,"dietary_supplements")</f>
        <v>dietary_supplements</v>
      </c>
    </row>
    <row r="71" spans="1:4">
      <c r="A71" s="4">
        <v>11202</v>
      </c>
      <c r="B71" s="3" t="s">
        <v>71</v>
      </c>
      <c r="C71" s="1" t="str">
        <f t="shared" si="6"/>
        <v>112</v>
      </c>
      <c r="D71" s="1" t="str">
        <f>IF(C71=$C$70,"dietary_supplements")</f>
        <v>dietary_supplements</v>
      </c>
    </row>
    <row r="72" spans="1:4">
      <c r="A72" s="4">
        <v>11203</v>
      </c>
      <c r="B72" s="3" t="s">
        <v>72</v>
      </c>
      <c r="C72" s="1" t="str">
        <f t="shared" si="6"/>
        <v>112</v>
      </c>
      <c r="D72" s="1" t="str">
        <f>IF(C72=$C$70,"dietary_supplements")</f>
        <v>dietary_supplements</v>
      </c>
    </row>
    <row r="73" spans="1:4">
      <c r="A73" s="4">
        <v>11301</v>
      </c>
      <c r="B73" s="3" t="s">
        <v>73</v>
      </c>
      <c r="C73" s="1" t="str">
        <f t="shared" si="6"/>
        <v>113</v>
      </c>
      <c r="D73" s="1" t="str">
        <f t="shared" ref="D73:D82" si="7">IF(C73=$C$73,"baby_food")</f>
        <v>baby_food</v>
      </c>
    </row>
    <row r="74" spans="1:4">
      <c r="A74" s="4">
        <v>11302</v>
      </c>
      <c r="B74" s="3" t="s">
        <v>74</v>
      </c>
      <c r="C74" s="1" t="str">
        <f t="shared" si="6"/>
        <v>113</v>
      </c>
      <c r="D74" s="1" t="str">
        <f t="shared" si="7"/>
        <v>baby_food</v>
      </c>
    </row>
    <row r="75" spans="1:4">
      <c r="A75" s="4">
        <v>11303</v>
      </c>
      <c r="B75" s="3" t="s">
        <v>75</v>
      </c>
      <c r="C75" s="1" t="str">
        <f t="shared" si="6"/>
        <v>113</v>
      </c>
      <c r="D75" s="1" t="str">
        <f t="shared" si="7"/>
        <v>baby_food</v>
      </c>
    </row>
    <row r="76" spans="1:4">
      <c r="A76" s="4">
        <v>11304</v>
      </c>
      <c r="B76" s="3" t="s">
        <v>76</v>
      </c>
      <c r="C76" s="1" t="str">
        <f t="shared" si="6"/>
        <v>113</v>
      </c>
      <c r="D76" s="1" t="str">
        <f t="shared" si="7"/>
        <v>baby_food</v>
      </c>
    </row>
    <row r="77" spans="1:4">
      <c r="A77" s="4">
        <v>11305</v>
      </c>
      <c r="B77" s="3" t="s">
        <v>77</v>
      </c>
      <c r="C77" s="1" t="str">
        <f t="shared" si="6"/>
        <v>113</v>
      </c>
      <c r="D77" s="1" t="str">
        <f t="shared" si="7"/>
        <v>baby_food</v>
      </c>
    </row>
    <row r="78" spans="1:4">
      <c r="A78" s="4">
        <v>11306</v>
      </c>
      <c r="B78" s="3" t="s">
        <v>78</v>
      </c>
      <c r="C78" s="1" t="str">
        <f t="shared" si="6"/>
        <v>113</v>
      </c>
      <c r="D78" s="1" t="str">
        <f t="shared" si="7"/>
        <v>baby_food</v>
      </c>
    </row>
    <row r="79" spans="1:4">
      <c r="A79" s="4">
        <v>11307</v>
      </c>
      <c r="B79" s="3" t="s">
        <v>79</v>
      </c>
      <c r="C79" s="1" t="str">
        <f t="shared" si="6"/>
        <v>113</v>
      </c>
      <c r="D79" s="1" t="str">
        <f t="shared" si="7"/>
        <v>baby_food</v>
      </c>
    </row>
    <row r="80" spans="1:4">
      <c r="A80" s="4">
        <v>11308</v>
      </c>
      <c r="B80" s="3" t="s">
        <v>80</v>
      </c>
      <c r="C80" s="1" t="str">
        <f t="shared" si="6"/>
        <v>113</v>
      </c>
      <c r="D80" s="1" t="str">
        <f t="shared" si="7"/>
        <v>baby_food</v>
      </c>
    </row>
    <row r="81" spans="1:4">
      <c r="A81" s="4">
        <v>11310</v>
      </c>
      <c r="B81" s="3" t="s">
        <v>81</v>
      </c>
      <c r="C81" s="1" t="str">
        <f t="shared" si="6"/>
        <v>113</v>
      </c>
      <c r="D81" s="1" t="str">
        <f t="shared" si="7"/>
        <v>baby_food</v>
      </c>
    </row>
    <row r="82" spans="1:4">
      <c r="A82" s="4">
        <v>11311</v>
      </c>
      <c r="B82" s="3" t="s">
        <v>82</v>
      </c>
      <c r="C82" s="1" t="str">
        <f t="shared" si="6"/>
        <v>113</v>
      </c>
      <c r="D82" s="1" t="str">
        <f t="shared" si="7"/>
        <v>baby_food</v>
      </c>
    </row>
    <row r="83" spans="1:4">
      <c r="A83" s="4">
        <v>11401</v>
      </c>
      <c r="B83" s="3" t="s">
        <v>83</v>
      </c>
      <c r="C83" s="1" t="str">
        <f t="shared" si="6"/>
        <v>114</v>
      </c>
      <c r="D83" s="1" t="str">
        <f t="shared" ref="D83:D91" si="8">IF(C83=$C$83,"infused")</f>
        <v>infused</v>
      </c>
    </row>
    <row r="84" spans="1:4">
      <c r="A84" s="4">
        <v>11402</v>
      </c>
      <c r="B84" s="3" t="s">
        <v>84</v>
      </c>
      <c r="C84" s="1" t="str">
        <f t="shared" si="6"/>
        <v>114</v>
      </c>
      <c r="D84" s="1" t="str">
        <f t="shared" si="8"/>
        <v>infused</v>
      </c>
    </row>
    <row r="85" spans="1:4">
      <c r="A85" s="4">
        <v>11403</v>
      </c>
      <c r="B85" s="3" t="s">
        <v>85</v>
      </c>
      <c r="C85" s="1" t="str">
        <f t="shared" si="6"/>
        <v>114</v>
      </c>
      <c r="D85" s="1" t="str">
        <f t="shared" si="8"/>
        <v>infused</v>
      </c>
    </row>
    <row r="86" spans="1:4">
      <c r="A86" s="4">
        <v>11404</v>
      </c>
      <c r="B86" s="3" t="s">
        <v>86</v>
      </c>
      <c r="C86" s="1" t="str">
        <f t="shared" si="6"/>
        <v>114</v>
      </c>
      <c r="D86" s="1" t="str">
        <f t="shared" si="8"/>
        <v>infused</v>
      </c>
    </row>
    <row r="87" spans="1:4">
      <c r="A87" s="4">
        <v>11405</v>
      </c>
      <c r="B87" s="3" t="s">
        <v>87</v>
      </c>
      <c r="C87" s="1" t="str">
        <f t="shared" si="6"/>
        <v>114</v>
      </c>
      <c r="D87" s="1" t="str">
        <f t="shared" si="8"/>
        <v>infused</v>
      </c>
    </row>
    <row r="88" spans="1:4">
      <c r="A88" s="4">
        <v>11406</v>
      </c>
      <c r="B88" s="3" t="s">
        <v>88</v>
      </c>
      <c r="C88" s="1" t="str">
        <f t="shared" si="6"/>
        <v>114</v>
      </c>
      <c r="D88" s="1" t="str">
        <f t="shared" si="8"/>
        <v>infused</v>
      </c>
    </row>
    <row r="89" spans="1:4">
      <c r="A89" s="4">
        <v>11407</v>
      </c>
      <c r="B89" s="3" t="s">
        <v>89</v>
      </c>
      <c r="C89" s="1" t="str">
        <f t="shared" si="6"/>
        <v>114</v>
      </c>
      <c r="D89" s="1" t="str">
        <f t="shared" si="8"/>
        <v>infused</v>
      </c>
    </row>
    <row r="90" spans="1:4">
      <c r="A90" s="4">
        <v>11408</v>
      </c>
      <c r="B90" s="3" t="s">
        <v>90</v>
      </c>
      <c r="C90" s="1" t="str">
        <f t="shared" si="6"/>
        <v>114</v>
      </c>
      <c r="D90" s="1" t="str">
        <f t="shared" si="8"/>
        <v>infused</v>
      </c>
    </row>
    <row r="91" spans="1:4">
      <c r="A91" s="4">
        <v>11409</v>
      </c>
      <c r="B91" s="3" t="s">
        <v>91</v>
      </c>
      <c r="C91" s="1" t="str">
        <f t="shared" si="6"/>
        <v>114</v>
      </c>
      <c r="D91" s="1" t="str">
        <f t="shared" si="8"/>
        <v>infused</v>
      </c>
    </row>
    <row r="92" spans="1:4">
      <c r="A92" s="4">
        <v>11501</v>
      </c>
      <c r="B92" s="3" t="s">
        <v>92</v>
      </c>
      <c r="C92" s="1" t="str">
        <f t="shared" si="6"/>
        <v>115</v>
      </c>
      <c r="D92" s="1" t="str">
        <f t="shared" ref="D92:D97" si="9">IF(C92=$C$92,"pasta")</f>
        <v>pasta</v>
      </c>
    </row>
    <row r="93" spans="1:4">
      <c r="A93" s="4">
        <v>11502</v>
      </c>
      <c r="B93" s="3" t="s">
        <v>93</v>
      </c>
      <c r="C93" s="1" t="str">
        <f t="shared" si="6"/>
        <v>115</v>
      </c>
      <c r="D93" s="1" t="str">
        <f t="shared" si="9"/>
        <v>pasta</v>
      </c>
    </row>
    <row r="94" spans="1:4">
      <c r="A94" s="4">
        <v>11504</v>
      </c>
      <c r="B94" s="3" t="s">
        <v>94</v>
      </c>
      <c r="C94" s="1" t="str">
        <f t="shared" si="6"/>
        <v>115</v>
      </c>
      <c r="D94" s="1" t="str">
        <f t="shared" si="9"/>
        <v>pasta</v>
      </c>
    </row>
    <row r="95" spans="1:4">
      <c r="A95" s="4">
        <v>11505</v>
      </c>
      <c r="B95" s="3" t="s">
        <v>95</v>
      </c>
      <c r="C95" s="1" t="str">
        <f t="shared" si="6"/>
        <v>115</v>
      </c>
      <c r="D95" s="1" t="str">
        <f t="shared" si="9"/>
        <v>pasta</v>
      </c>
    </row>
    <row r="96" spans="1:4">
      <c r="A96" s="4">
        <v>11506</v>
      </c>
      <c r="B96" s="3" t="s">
        <v>96</v>
      </c>
      <c r="C96" s="1" t="str">
        <f t="shared" si="6"/>
        <v>115</v>
      </c>
      <c r="D96" s="1" t="str">
        <f t="shared" si="9"/>
        <v>pasta</v>
      </c>
    </row>
    <row r="97" spans="1:4">
      <c r="A97" s="4">
        <v>11507</v>
      </c>
      <c r="B97" s="3" t="s">
        <v>97</v>
      </c>
      <c r="C97" s="1" t="str">
        <f t="shared" si="6"/>
        <v>115</v>
      </c>
      <c r="D97" s="1" t="str">
        <f t="shared" si="9"/>
        <v>pasta</v>
      </c>
    </row>
    <row r="98" spans="1:4">
      <c r="A98" s="4">
        <v>11601</v>
      </c>
      <c r="B98" s="3" t="s">
        <v>98</v>
      </c>
      <c r="C98" s="1" t="str">
        <f t="shared" si="6"/>
        <v>116</v>
      </c>
      <c r="D98" s="1" t="str">
        <f>IF(C98=$C$98,"rice")</f>
        <v>rice</v>
      </c>
    </row>
    <row r="99" spans="1:4">
      <c r="A99" s="4">
        <v>11602</v>
      </c>
      <c r="B99" s="3" t="s">
        <v>99</v>
      </c>
      <c r="C99" s="1" t="str">
        <f t="shared" si="6"/>
        <v>116</v>
      </c>
      <c r="D99" s="1" t="str">
        <f>IF(C99=$C$98,"rice")</f>
        <v>rice</v>
      </c>
    </row>
    <row r="100" spans="1:4">
      <c r="A100" s="4">
        <v>11605</v>
      </c>
      <c r="B100" s="3" t="s">
        <v>100</v>
      </c>
      <c r="C100" s="1" t="str">
        <f t="shared" si="6"/>
        <v>116</v>
      </c>
      <c r="D100" s="1" t="str">
        <f>IF(C100=$C$98,"rice")</f>
        <v>rice</v>
      </c>
    </row>
    <row r="101" spans="1:4">
      <c r="A101" s="4">
        <v>11701</v>
      </c>
      <c r="B101" s="3" t="s">
        <v>101</v>
      </c>
      <c r="C101" s="1" t="str">
        <f t="shared" si="6"/>
        <v>117</v>
      </c>
      <c r="D101" s="1" t="str">
        <f>IF(C101=$C$101,"bakery_ingredients")</f>
        <v>bakery_ingredients</v>
      </c>
    </row>
    <row r="102" spans="1:4">
      <c r="A102" s="4">
        <v>11702</v>
      </c>
      <c r="B102" s="3" t="s">
        <v>102</v>
      </c>
      <c r="C102" s="1" t="str">
        <f t="shared" si="6"/>
        <v>117</v>
      </c>
      <c r="D102" s="1" t="str">
        <f>IF(C102=$C$101,"bakery_ingredients")</f>
        <v>bakery_ingredients</v>
      </c>
    </row>
    <row r="103" spans="1:4">
      <c r="A103" s="4">
        <v>11704</v>
      </c>
      <c r="B103" s="3" t="s">
        <v>103</v>
      </c>
      <c r="C103" s="1" t="str">
        <f t="shared" si="6"/>
        <v>117</v>
      </c>
      <c r="D103" s="1" t="str">
        <f>IF(C103=$C$101,"bakery_ingredients")</f>
        <v>bakery_ingredients</v>
      </c>
    </row>
    <row r="104" spans="1:4">
      <c r="A104" s="4">
        <v>11705</v>
      </c>
      <c r="B104" s="3" t="s">
        <v>104</v>
      </c>
      <c r="C104" s="1" t="str">
        <f t="shared" si="6"/>
        <v>117</v>
      </c>
      <c r="D104" s="1" t="str">
        <f>IF(C104=$C$101,"bakery_ingredients")</f>
        <v>bakery_ingredients</v>
      </c>
    </row>
    <row r="105" spans="1:4">
      <c r="A105" s="4">
        <v>11706</v>
      </c>
      <c r="B105" s="3" t="s">
        <v>105</v>
      </c>
      <c r="C105" s="1" t="str">
        <f t="shared" si="6"/>
        <v>117</v>
      </c>
      <c r="D105" s="1" t="str">
        <f>IF(C105=$C$101,"bakery_ingredients")</f>
        <v>bakery_ingredients</v>
      </c>
    </row>
    <row r="106" spans="1:4">
      <c r="A106" s="4">
        <v>11801</v>
      </c>
      <c r="B106" s="3" t="s">
        <v>106</v>
      </c>
      <c r="C106" s="1" t="str">
        <f t="shared" si="6"/>
        <v>118</v>
      </c>
      <c r="D106" s="1" t="str">
        <f t="shared" ref="D106:D112" si="10">IF(C106=$C$106,"UHT")</f>
        <v>UHT</v>
      </c>
    </row>
    <row r="107" spans="1:4">
      <c r="A107" s="4">
        <v>11802</v>
      </c>
      <c r="B107" s="3" t="s">
        <v>107</v>
      </c>
      <c r="C107" s="1" t="str">
        <f t="shared" si="6"/>
        <v>118</v>
      </c>
      <c r="D107" s="1" t="str">
        <f t="shared" si="10"/>
        <v>UHT</v>
      </c>
    </row>
    <row r="108" spans="1:4">
      <c r="A108" s="4">
        <v>11803</v>
      </c>
      <c r="B108" s="3" t="s">
        <v>108</v>
      </c>
      <c r="C108" s="1" t="str">
        <f t="shared" si="6"/>
        <v>118</v>
      </c>
      <c r="D108" s="1" t="str">
        <f t="shared" si="10"/>
        <v>UHT</v>
      </c>
    </row>
    <row r="109" spans="1:4">
      <c r="A109" s="4">
        <v>11804</v>
      </c>
      <c r="B109" s="3" t="s">
        <v>109</v>
      </c>
      <c r="C109" s="1" t="str">
        <f t="shared" si="6"/>
        <v>118</v>
      </c>
      <c r="D109" s="1" t="str">
        <f t="shared" si="10"/>
        <v>UHT</v>
      </c>
    </row>
    <row r="110" spans="1:4">
      <c r="A110" s="4">
        <v>11805</v>
      </c>
      <c r="B110" s="3" t="s">
        <v>110</v>
      </c>
      <c r="C110" s="1" t="str">
        <f t="shared" si="6"/>
        <v>118</v>
      </c>
      <c r="D110" s="1" t="str">
        <f t="shared" si="10"/>
        <v>UHT</v>
      </c>
    </row>
    <row r="111" spans="1:4">
      <c r="A111" s="4">
        <v>11806</v>
      </c>
      <c r="B111" s="3" t="s">
        <v>111</v>
      </c>
      <c r="C111" s="1" t="str">
        <f t="shared" si="6"/>
        <v>118</v>
      </c>
      <c r="D111" s="1" t="str">
        <f t="shared" si="10"/>
        <v>UHT</v>
      </c>
    </row>
    <row r="112" spans="1:4">
      <c r="A112" s="4">
        <v>11807</v>
      </c>
      <c r="B112" s="3" t="s">
        <v>112</v>
      </c>
      <c r="C112" s="1" t="str">
        <f t="shared" si="6"/>
        <v>118</v>
      </c>
      <c r="D112" s="1" t="str">
        <f t="shared" si="10"/>
        <v>UHT</v>
      </c>
    </row>
    <row r="113" spans="1:4">
      <c r="A113" s="4">
        <v>11901</v>
      </c>
      <c r="B113" s="3" t="s">
        <v>113</v>
      </c>
      <c r="C113" s="1" t="str">
        <f t="shared" si="6"/>
        <v>119</v>
      </c>
      <c r="D113" s="1" t="str">
        <f>IF(C113=$C$113,"jam/nutella/honey")</f>
        <v>jam/nutella/honey</v>
      </c>
    </row>
    <row r="114" spans="1:4">
      <c r="A114" s="4">
        <v>11902</v>
      </c>
      <c r="B114" s="3" t="s">
        <v>114</v>
      </c>
      <c r="C114" s="1" t="str">
        <f t="shared" si="6"/>
        <v>119</v>
      </c>
      <c r="D114" s="1" t="str">
        <f>IF(C114=$C$113,"jam/nutella/honey")</f>
        <v>jam/nutella/honey</v>
      </c>
    </row>
    <row r="115" spans="1:4">
      <c r="A115" s="4">
        <v>11903</v>
      </c>
      <c r="B115" s="3" t="s">
        <v>115</v>
      </c>
      <c r="C115" s="1" t="str">
        <f t="shared" si="6"/>
        <v>119</v>
      </c>
      <c r="D115" s="1" t="str">
        <f>IF(C115=$C$113,"jam/nutella/honey")</f>
        <v>jam/nutella/honey</v>
      </c>
    </row>
    <row r="116" spans="1:4">
      <c r="A116" s="4">
        <v>12001</v>
      </c>
      <c r="B116" s="3" t="s">
        <v>116</v>
      </c>
      <c r="C116" s="1" t="str">
        <f t="shared" si="6"/>
        <v>120</v>
      </c>
      <c r="D116" s="1" t="str">
        <f t="shared" ref="D116:D125" si="11">IF(C116=$C$116,"sweets_for_christmas")</f>
        <v>sweets_for_christmas</v>
      </c>
    </row>
    <row r="117" spans="1:4">
      <c r="A117" s="4">
        <v>12002</v>
      </c>
      <c r="B117" s="3" t="s">
        <v>117</v>
      </c>
      <c r="C117" s="1" t="str">
        <f t="shared" si="6"/>
        <v>120</v>
      </c>
      <c r="D117" s="1" t="str">
        <f t="shared" si="11"/>
        <v>sweets_for_christmas</v>
      </c>
    </row>
    <row r="118" spans="1:4">
      <c r="A118" s="4">
        <v>12003</v>
      </c>
      <c r="B118" s="3" t="s">
        <v>118</v>
      </c>
      <c r="C118" s="1" t="str">
        <f t="shared" si="6"/>
        <v>120</v>
      </c>
      <c r="D118" s="1" t="str">
        <f t="shared" si="11"/>
        <v>sweets_for_christmas</v>
      </c>
    </row>
    <row r="119" spans="1:4">
      <c r="A119" s="4">
        <v>12004</v>
      </c>
      <c r="B119" s="3" t="s">
        <v>119</v>
      </c>
      <c r="C119" s="1" t="str">
        <f t="shared" si="6"/>
        <v>120</v>
      </c>
      <c r="D119" s="1" t="str">
        <f t="shared" si="11"/>
        <v>sweets_for_christmas</v>
      </c>
    </row>
    <row r="120" spans="1:4">
      <c r="A120" s="4">
        <v>12005</v>
      </c>
      <c r="B120" s="3" t="s">
        <v>120</v>
      </c>
      <c r="C120" s="1" t="str">
        <f t="shared" si="6"/>
        <v>120</v>
      </c>
      <c r="D120" s="1" t="str">
        <f t="shared" si="11"/>
        <v>sweets_for_christmas</v>
      </c>
    </row>
    <row r="121" spans="1:4">
      <c r="A121" s="4">
        <v>12006</v>
      </c>
      <c r="B121" s="3" t="s">
        <v>121</v>
      </c>
      <c r="C121" s="1" t="str">
        <f t="shared" si="6"/>
        <v>120</v>
      </c>
      <c r="D121" s="1" t="str">
        <f t="shared" si="11"/>
        <v>sweets_for_christmas</v>
      </c>
    </row>
    <row r="122" spans="1:4">
      <c r="A122" s="4">
        <v>12007</v>
      </c>
      <c r="B122" s="3" t="s">
        <v>122</v>
      </c>
      <c r="C122" s="1" t="str">
        <f t="shared" si="6"/>
        <v>120</v>
      </c>
      <c r="D122" s="1" t="str">
        <f t="shared" si="11"/>
        <v>sweets_for_christmas</v>
      </c>
    </row>
    <row r="123" spans="1:4">
      <c r="A123" s="4">
        <v>12008</v>
      </c>
      <c r="B123" s="3" t="s">
        <v>123</v>
      </c>
      <c r="C123" s="1" t="str">
        <f t="shared" si="6"/>
        <v>120</v>
      </c>
      <c r="D123" s="1" t="str">
        <f t="shared" si="11"/>
        <v>sweets_for_christmas</v>
      </c>
    </row>
    <row r="124" spans="1:4">
      <c r="A124" s="4">
        <v>12009</v>
      </c>
      <c r="B124" s="3" t="s">
        <v>124</v>
      </c>
      <c r="C124" s="1" t="str">
        <f t="shared" si="6"/>
        <v>120</v>
      </c>
      <c r="D124" s="1" t="str">
        <f t="shared" si="11"/>
        <v>sweets_for_christmas</v>
      </c>
    </row>
    <row r="125" spans="1:4">
      <c r="A125" s="4">
        <v>12010</v>
      </c>
      <c r="B125" s="3" t="s">
        <v>125</v>
      </c>
      <c r="C125" s="1" t="str">
        <f t="shared" si="6"/>
        <v>120</v>
      </c>
      <c r="D125" s="1" t="str">
        <f t="shared" si="11"/>
        <v>sweets_for_christmas</v>
      </c>
    </row>
    <row r="126" spans="1:4">
      <c r="A126" s="4">
        <v>12101</v>
      </c>
      <c r="B126" s="3" t="s">
        <v>126</v>
      </c>
      <c r="C126" s="1" t="str">
        <f t="shared" si="6"/>
        <v>121</v>
      </c>
      <c r="D126" s="1" t="str">
        <f>IF(C126=$C$126,"tomato")</f>
        <v>tomato</v>
      </c>
    </row>
    <row r="127" spans="1:4">
      <c r="A127" s="4">
        <v>12102</v>
      </c>
      <c r="B127" s="3" t="s">
        <v>127</v>
      </c>
      <c r="C127" s="1" t="str">
        <f t="shared" si="6"/>
        <v>121</v>
      </c>
      <c r="D127" s="1" t="str">
        <f>IF(C127=$C$126,"tomato")</f>
        <v>tomato</v>
      </c>
    </row>
    <row r="128" spans="1:4">
      <c r="A128" s="4">
        <v>12103</v>
      </c>
      <c r="B128" s="3" t="s">
        <v>128</v>
      </c>
      <c r="C128" s="1" t="str">
        <f t="shared" si="6"/>
        <v>121</v>
      </c>
      <c r="D128" s="1" t="str">
        <f>IF(C128=$C$126,"tomato")</f>
        <v>tomato</v>
      </c>
    </row>
    <row r="129" spans="1:4">
      <c r="A129" s="4">
        <v>12104</v>
      </c>
      <c r="B129" s="3" t="s">
        <v>129</v>
      </c>
      <c r="C129" s="1" t="str">
        <f t="shared" si="6"/>
        <v>121</v>
      </c>
      <c r="D129" s="1" t="str">
        <f>IF(C129=$C$126,"tomato")</f>
        <v>tomato</v>
      </c>
    </row>
    <row r="130" spans="1:4">
      <c r="A130" s="4">
        <v>12201</v>
      </c>
      <c r="B130" s="3" t="s">
        <v>130</v>
      </c>
      <c r="C130" s="1" t="str">
        <f t="shared" ref="C130:C193" si="12">LEFT(A130,3)</f>
        <v>122</v>
      </c>
      <c r="D130" s="1" t="str">
        <f t="shared" ref="D130:D135" si="13">IF(C130=$C$130,"dried_fruits/vegetables")</f>
        <v>dried_fruits/vegetables</v>
      </c>
    </row>
    <row r="131" spans="1:4">
      <c r="A131" s="4">
        <v>12202</v>
      </c>
      <c r="B131" s="3" t="s">
        <v>131</v>
      </c>
      <c r="C131" s="1" t="str">
        <f t="shared" si="12"/>
        <v>122</v>
      </c>
      <c r="D131" s="1" t="str">
        <f t="shared" si="13"/>
        <v>dried_fruits/vegetables</v>
      </c>
    </row>
    <row r="132" spans="1:4">
      <c r="A132" s="4">
        <v>12203</v>
      </c>
      <c r="B132" s="3" t="s">
        <v>132</v>
      </c>
      <c r="C132" s="1" t="str">
        <f t="shared" si="12"/>
        <v>122</v>
      </c>
      <c r="D132" s="1" t="str">
        <f t="shared" si="13"/>
        <v>dried_fruits/vegetables</v>
      </c>
    </row>
    <row r="133" spans="1:4">
      <c r="A133" s="4">
        <v>12204</v>
      </c>
      <c r="B133" s="3" t="s">
        <v>133</v>
      </c>
      <c r="C133" s="1" t="str">
        <f t="shared" si="12"/>
        <v>122</v>
      </c>
      <c r="D133" s="1" t="str">
        <f t="shared" si="13"/>
        <v>dried_fruits/vegetables</v>
      </c>
    </row>
    <row r="134" spans="1:4">
      <c r="A134" s="4">
        <v>12205</v>
      </c>
      <c r="B134" s="3" t="s">
        <v>134</v>
      </c>
      <c r="C134" s="1" t="str">
        <f t="shared" si="12"/>
        <v>122</v>
      </c>
      <c r="D134" s="1" t="str">
        <f t="shared" si="13"/>
        <v>dried_fruits/vegetables</v>
      </c>
    </row>
    <row r="135" spans="1:4">
      <c r="A135" s="4">
        <v>12206</v>
      </c>
      <c r="B135" s="3" t="s">
        <v>135</v>
      </c>
      <c r="C135" s="1" t="str">
        <f t="shared" si="12"/>
        <v>122</v>
      </c>
      <c r="D135" s="1" t="str">
        <f t="shared" si="13"/>
        <v>dried_fruits/vegetables</v>
      </c>
    </row>
    <row r="136" spans="1:4">
      <c r="A136" s="4">
        <v>12301</v>
      </c>
      <c r="B136" s="3" t="s">
        <v>136</v>
      </c>
      <c r="C136" s="1" t="str">
        <f t="shared" si="12"/>
        <v>123</v>
      </c>
      <c r="D136" s="1" t="str">
        <f t="shared" ref="D136:D141" si="14">IF(C136=$C$136,"canned_vegetable or cereals/in jar")</f>
        <v>canned_vegetable or cereals/in jar</v>
      </c>
    </row>
    <row r="137" spans="1:4">
      <c r="A137" s="4">
        <v>12302</v>
      </c>
      <c r="B137" s="3" t="s">
        <v>137</v>
      </c>
      <c r="C137" s="1" t="str">
        <f t="shared" si="12"/>
        <v>123</v>
      </c>
      <c r="D137" s="1" t="str">
        <f t="shared" si="14"/>
        <v>canned_vegetable or cereals/in jar</v>
      </c>
    </row>
    <row r="138" spans="1:4">
      <c r="A138" s="4">
        <v>12303</v>
      </c>
      <c r="B138" s="3" t="s">
        <v>138</v>
      </c>
      <c r="C138" s="1" t="str">
        <f t="shared" si="12"/>
        <v>123</v>
      </c>
      <c r="D138" s="1" t="str">
        <f t="shared" si="14"/>
        <v>canned_vegetable or cereals/in jar</v>
      </c>
    </row>
    <row r="139" spans="1:4">
      <c r="A139" s="4">
        <v>12304</v>
      </c>
      <c r="B139" s="3" t="s">
        <v>139</v>
      </c>
      <c r="C139" s="1" t="str">
        <f t="shared" si="12"/>
        <v>123</v>
      </c>
      <c r="D139" s="1" t="str">
        <f t="shared" si="14"/>
        <v>canned_vegetable or cereals/in jar</v>
      </c>
    </row>
    <row r="140" spans="1:4">
      <c r="A140" s="4">
        <v>12305</v>
      </c>
      <c r="B140" s="3" t="s">
        <v>140</v>
      </c>
      <c r="C140" s="1" t="str">
        <f t="shared" si="12"/>
        <v>123</v>
      </c>
      <c r="D140" s="1" t="str">
        <f t="shared" si="14"/>
        <v>canned_vegetable or cereals/in jar</v>
      </c>
    </row>
    <row r="141" spans="1:4">
      <c r="A141" s="4">
        <v>12306</v>
      </c>
      <c r="B141" s="3" t="s">
        <v>141</v>
      </c>
      <c r="C141" s="1" t="str">
        <f t="shared" si="12"/>
        <v>123</v>
      </c>
      <c r="D141" s="1" t="str">
        <f t="shared" si="14"/>
        <v>canned_vegetable or cereals/in jar</v>
      </c>
    </row>
    <row r="142" spans="1:4">
      <c r="A142" s="4">
        <v>12401</v>
      </c>
      <c r="B142" s="3" t="s">
        <v>142</v>
      </c>
      <c r="C142" s="1" t="str">
        <f t="shared" si="12"/>
        <v>124</v>
      </c>
      <c r="D142" s="1" t="str">
        <f>IF(C142=$C$142,"made_from_fruit")</f>
        <v>made_from_fruit</v>
      </c>
    </row>
    <row r="143" spans="1:4">
      <c r="A143" s="4">
        <v>12402</v>
      </c>
      <c r="B143" s="3" t="s">
        <v>143</v>
      </c>
      <c r="C143" s="1" t="str">
        <f t="shared" si="12"/>
        <v>124</v>
      </c>
      <c r="D143" s="1" t="str">
        <f>IF(C143=$C$142,"made_from_fruit")</f>
        <v>made_from_fruit</v>
      </c>
    </row>
    <row r="144" spans="1:4">
      <c r="A144" s="4">
        <v>12403</v>
      </c>
      <c r="B144" s="3" t="s">
        <v>144</v>
      </c>
      <c r="C144" s="1" t="str">
        <f t="shared" si="12"/>
        <v>124</v>
      </c>
      <c r="D144" s="1" t="str">
        <f>IF(C144=$C$142,"made_from_fruit")</f>
        <v>made_from_fruit</v>
      </c>
    </row>
    <row r="145" spans="1:4">
      <c r="A145" s="4">
        <v>12501</v>
      </c>
      <c r="B145" s="3" t="s">
        <v>145</v>
      </c>
      <c r="C145" s="1" t="str">
        <f t="shared" si="12"/>
        <v>125</v>
      </c>
      <c r="D145" s="1" t="str">
        <f>IF(C145=$C$145,"cereals")</f>
        <v>cereals</v>
      </c>
    </row>
    <row r="146" spans="1:4">
      <c r="A146" s="4">
        <v>20101</v>
      </c>
      <c r="B146" s="3" t="s">
        <v>146</v>
      </c>
      <c r="C146" s="1" t="str">
        <f t="shared" si="12"/>
        <v>201</v>
      </c>
      <c r="D146" s="1" t="str">
        <f>IF(C146=$C$146,"water")</f>
        <v>water</v>
      </c>
    </row>
    <row r="147" spans="1:4">
      <c r="A147" s="4">
        <v>20102</v>
      </c>
      <c r="B147" s="3" t="s">
        <v>147</v>
      </c>
      <c r="C147" s="1" t="str">
        <f t="shared" si="12"/>
        <v>201</v>
      </c>
      <c r="D147" s="1" t="str">
        <f>IF(C147=$C$146,"water")</f>
        <v>water</v>
      </c>
    </row>
    <row r="148" spans="1:4">
      <c r="A148" s="4">
        <v>20103</v>
      </c>
      <c r="B148" s="3" t="s">
        <v>148</v>
      </c>
      <c r="C148" s="1" t="str">
        <f t="shared" si="12"/>
        <v>201</v>
      </c>
      <c r="D148" s="1" t="str">
        <f>IF(C148=$C$146,"water")</f>
        <v>water</v>
      </c>
    </row>
    <row r="149" spans="1:4">
      <c r="A149" s="4">
        <v>20104</v>
      </c>
      <c r="B149" s="3" t="s">
        <v>149</v>
      </c>
      <c r="C149" s="1" t="str">
        <f t="shared" si="12"/>
        <v>201</v>
      </c>
      <c r="D149" s="1" t="str">
        <f>IF(C149=$C$146,"water")</f>
        <v>water</v>
      </c>
    </row>
    <row r="150" spans="1:4">
      <c r="A150" s="4">
        <v>20201</v>
      </c>
      <c r="B150" s="3" t="s">
        <v>150</v>
      </c>
      <c r="C150" s="1" t="str">
        <f t="shared" si="12"/>
        <v>202</v>
      </c>
      <c r="D150" s="1" t="str">
        <f>IF(C150=$C$150,"sparkling_wine")</f>
        <v>sparkling_wine</v>
      </c>
    </row>
    <row r="151" spans="1:4">
      <c r="A151" s="4">
        <v>20202</v>
      </c>
      <c r="B151" s="3" t="s">
        <v>151</v>
      </c>
      <c r="C151" s="1" t="str">
        <f t="shared" si="12"/>
        <v>202</v>
      </c>
      <c r="D151" s="1" t="str">
        <f>IF(C151=$C$150,"sparkling_wine")</f>
        <v>sparkling_wine</v>
      </c>
    </row>
    <row r="152" spans="1:4">
      <c r="A152" s="4">
        <v>20203</v>
      </c>
      <c r="B152" s="3" t="s">
        <v>152</v>
      </c>
      <c r="C152" s="1" t="str">
        <f t="shared" si="12"/>
        <v>202</v>
      </c>
      <c r="D152" s="1" t="str">
        <f>IF(C152=$C$150,"sparkling_wine")</f>
        <v>sparkling_wine</v>
      </c>
    </row>
    <row r="153" spans="1:4">
      <c r="A153" s="4">
        <v>20204</v>
      </c>
      <c r="B153" s="3" t="s">
        <v>153</v>
      </c>
      <c r="C153" s="1" t="str">
        <f t="shared" si="12"/>
        <v>202</v>
      </c>
      <c r="D153" s="1" t="str">
        <f>IF(C153=$C$150,"sparkling_wine")</f>
        <v>sparkling_wine</v>
      </c>
    </row>
    <row r="154" spans="1:4">
      <c r="A154" s="4">
        <v>20301</v>
      </c>
      <c r="B154" s="3" t="s">
        <v>154</v>
      </c>
      <c r="C154" s="1" t="str">
        <f t="shared" si="12"/>
        <v>203</v>
      </c>
      <c r="D154" s="1" t="str">
        <f t="shared" ref="D154:D160" si="15">IF(C154=$C$154,"wine")</f>
        <v>wine</v>
      </c>
    </row>
    <row r="155" spans="1:4">
      <c r="A155" s="4">
        <v>20302</v>
      </c>
      <c r="B155" s="3" t="s">
        <v>155</v>
      </c>
      <c r="C155" s="1" t="str">
        <f t="shared" si="12"/>
        <v>203</v>
      </c>
      <c r="D155" s="1" t="str">
        <f t="shared" si="15"/>
        <v>wine</v>
      </c>
    </row>
    <row r="156" spans="1:4">
      <c r="A156" s="4">
        <v>20303</v>
      </c>
      <c r="B156" s="3" t="s">
        <v>156</v>
      </c>
      <c r="C156" s="1" t="str">
        <f t="shared" si="12"/>
        <v>203</v>
      </c>
      <c r="D156" s="1" t="str">
        <f t="shared" si="15"/>
        <v>wine</v>
      </c>
    </row>
    <row r="157" spans="1:4">
      <c r="A157" s="4">
        <v>20304</v>
      </c>
      <c r="B157" s="3" t="s">
        <v>157</v>
      </c>
      <c r="C157" s="1" t="str">
        <f t="shared" si="12"/>
        <v>203</v>
      </c>
      <c r="D157" s="1" t="str">
        <f t="shared" si="15"/>
        <v>wine</v>
      </c>
    </row>
    <row r="158" spans="1:4">
      <c r="A158" s="4">
        <v>20305</v>
      </c>
      <c r="B158" s="3" t="s">
        <v>158</v>
      </c>
      <c r="C158" s="1" t="str">
        <f t="shared" si="12"/>
        <v>203</v>
      </c>
      <c r="D158" s="1" t="str">
        <f t="shared" si="15"/>
        <v>wine</v>
      </c>
    </row>
    <row r="159" spans="1:4">
      <c r="A159" s="4">
        <v>20306</v>
      </c>
      <c r="B159" s="3" t="s">
        <v>159</v>
      </c>
      <c r="C159" s="1" t="str">
        <f t="shared" si="12"/>
        <v>203</v>
      </c>
      <c r="D159" s="1" t="str">
        <f t="shared" si="15"/>
        <v>wine</v>
      </c>
    </row>
    <row r="160" spans="1:4">
      <c r="A160" s="4">
        <v>20309</v>
      </c>
      <c r="B160" s="3" t="s">
        <v>160</v>
      </c>
      <c r="C160" s="1" t="str">
        <f t="shared" si="12"/>
        <v>203</v>
      </c>
      <c r="D160" s="1" t="str">
        <f t="shared" si="15"/>
        <v>wine</v>
      </c>
    </row>
    <row r="161" spans="1:4">
      <c r="A161" s="4">
        <v>20401</v>
      </c>
      <c r="B161" s="3" t="s">
        <v>161</v>
      </c>
      <c r="C161" s="1" t="str">
        <f t="shared" si="12"/>
        <v>204</v>
      </c>
      <c r="D161" s="1" t="str">
        <f>IF(C161=$C$161,"long_drinks")</f>
        <v>long_drinks</v>
      </c>
    </row>
    <row r="162" spans="1:4">
      <c r="A162" s="4">
        <v>20402</v>
      </c>
      <c r="B162" s="3" t="s">
        <v>162</v>
      </c>
      <c r="C162" s="1" t="str">
        <f t="shared" si="12"/>
        <v>204</v>
      </c>
      <c r="D162" s="1" t="str">
        <f>IF(C162=$C$161,"long_drinks")</f>
        <v>long_drinks</v>
      </c>
    </row>
    <row r="163" spans="1:4">
      <c r="A163" s="4">
        <v>20404</v>
      </c>
      <c r="B163" s="3" t="s">
        <v>163</v>
      </c>
      <c r="C163" s="1" t="str">
        <f t="shared" si="12"/>
        <v>204</v>
      </c>
      <c r="D163" s="1" t="str">
        <f>IF(C163=$C$161,"long_drinks")</f>
        <v>long_drinks</v>
      </c>
    </row>
    <row r="164" spans="1:4">
      <c r="A164" s="4">
        <v>20405</v>
      </c>
      <c r="B164" s="3" t="s">
        <v>164</v>
      </c>
      <c r="C164" s="1" t="str">
        <f t="shared" si="12"/>
        <v>204</v>
      </c>
      <c r="D164" s="1" t="str">
        <f>IF(C164=$C$161,"long_drinks")</f>
        <v>long_drinks</v>
      </c>
    </row>
    <row r="165" spans="1:4">
      <c r="A165" s="4">
        <v>20501</v>
      </c>
      <c r="B165" s="3" t="s">
        <v>165</v>
      </c>
      <c r="C165" s="1" t="str">
        <f t="shared" si="12"/>
        <v>205</v>
      </c>
      <c r="D165" s="1" t="str">
        <f>IF(C165=$C$165,"soft_drinks")</f>
        <v>soft_drinks</v>
      </c>
    </row>
    <row r="166" spans="1:4">
      <c r="A166" s="4">
        <v>20502</v>
      </c>
      <c r="B166" s="3" t="s">
        <v>166</v>
      </c>
      <c r="C166" s="1" t="str">
        <f t="shared" si="12"/>
        <v>205</v>
      </c>
      <c r="D166" s="1" t="str">
        <f>IF(C166=$C$165,"soft_drinks")</f>
        <v>soft_drinks</v>
      </c>
    </row>
    <row r="167" spans="1:4">
      <c r="A167" s="4">
        <v>20601</v>
      </c>
      <c r="B167" s="3" t="s">
        <v>167</v>
      </c>
      <c r="C167" s="1" t="str">
        <f t="shared" si="12"/>
        <v>206</v>
      </c>
      <c r="D167" s="1" t="str">
        <f>IF(C167=$C$167,"falavoured_soft_drinks")</f>
        <v>falavoured_soft_drinks</v>
      </c>
    </row>
    <row r="168" spans="1:4">
      <c r="A168" s="4">
        <v>20602</v>
      </c>
      <c r="B168" s="3" t="s">
        <v>168</v>
      </c>
      <c r="C168" s="1" t="str">
        <f t="shared" si="12"/>
        <v>206</v>
      </c>
      <c r="D168" s="1" t="str">
        <f>IF(C168=$C$167,"falavoured_soft_drinks")</f>
        <v>falavoured_soft_drinks</v>
      </c>
    </row>
    <row r="169" spans="1:4">
      <c r="A169" s="4">
        <v>20604</v>
      </c>
      <c r="B169" s="3" t="s">
        <v>169</v>
      </c>
      <c r="C169" s="1" t="str">
        <f t="shared" si="12"/>
        <v>206</v>
      </c>
      <c r="D169" s="1" t="str">
        <f>IF(C169=$C$167,"falavoured_soft_drinks")</f>
        <v>falavoured_soft_drinks</v>
      </c>
    </row>
    <row r="170" spans="1:4">
      <c r="A170" s="4">
        <v>20701</v>
      </c>
      <c r="B170" s="3" t="s">
        <v>170</v>
      </c>
      <c r="C170" s="1" t="str">
        <f t="shared" si="12"/>
        <v>207</v>
      </c>
      <c r="D170" s="1" t="str">
        <f>IF(C170=$C$170,"analcoholic_drinks")</f>
        <v>analcoholic_drinks</v>
      </c>
    </row>
    <row r="171" spans="1:4">
      <c r="A171" s="4">
        <v>20702</v>
      </c>
      <c r="B171" s="3" t="s">
        <v>171</v>
      </c>
      <c r="C171" s="1" t="str">
        <f t="shared" si="12"/>
        <v>207</v>
      </c>
      <c r="D171" s="1" t="str">
        <f>IF(C171=$C$170,"analcoholic_drinks")</f>
        <v>analcoholic_drinks</v>
      </c>
    </row>
    <row r="172" spans="1:4">
      <c r="A172" s="4">
        <v>20703</v>
      </c>
      <c r="B172" s="3" t="s">
        <v>172</v>
      </c>
      <c r="C172" s="1" t="str">
        <f t="shared" si="12"/>
        <v>207</v>
      </c>
      <c r="D172" s="1" t="str">
        <f>IF(C172=$C$170,"analcoholic_drinks")</f>
        <v>analcoholic_drinks</v>
      </c>
    </row>
    <row r="173" spans="1:4">
      <c r="A173" s="4">
        <v>20704</v>
      </c>
      <c r="B173" s="3" t="s">
        <v>173</v>
      </c>
      <c r="C173" s="1" t="str">
        <f t="shared" si="12"/>
        <v>207</v>
      </c>
      <c r="D173" s="1" t="str">
        <f>IF(C173=$C$170,"analcoholic_drinks")</f>
        <v>analcoholic_drinks</v>
      </c>
    </row>
    <row r="174" spans="1:4">
      <c r="A174" s="4">
        <v>20801</v>
      </c>
      <c r="B174" s="3" t="s">
        <v>174</v>
      </c>
      <c r="C174" s="1" t="str">
        <f t="shared" si="12"/>
        <v>208</v>
      </c>
      <c r="D174" s="1" t="str">
        <f t="shared" ref="D174:D179" si="16">IF(C174=$C$174,"fruit_juices")</f>
        <v>fruit_juices</v>
      </c>
    </row>
    <row r="175" spans="1:4">
      <c r="A175" s="4">
        <v>20802</v>
      </c>
      <c r="B175" s="3" t="s">
        <v>174</v>
      </c>
      <c r="C175" s="1" t="str">
        <f t="shared" si="12"/>
        <v>208</v>
      </c>
      <c r="D175" s="1" t="str">
        <f t="shared" si="16"/>
        <v>fruit_juices</v>
      </c>
    </row>
    <row r="176" spans="1:4">
      <c r="A176" s="4">
        <v>20803</v>
      </c>
      <c r="B176" s="3" t="s">
        <v>174</v>
      </c>
      <c r="C176" s="1" t="str">
        <f t="shared" si="12"/>
        <v>208</v>
      </c>
      <c r="D176" s="1" t="str">
        <f t="shared" si="16"/>
        <v>fruit_juices</v>
      </c>
    </row>
    <row r="177" spans="1:4">
      <c r="A177" s="4">
        <v>20804</v>
      </c>
      <c r="B177" s="3" t="s">
        <v>174</v>
      </c>
      <c r="C177" s="1" t="str">
        <f t="shared" si="12"/>
        <v>208</v>
      </c>
      <c r="D177" s="1" t="str">
        <f t="shared" si="16"/>
        <v>fruit_juices</v>
      </c>
    </row>
    <row r="178" spans="1:4">
      <c r="A178" s="4">
        <v>20805</v>
      </c>
      <c r="B178" s="3" t="s">
        <v>174</v>
      </c>
      <c r="C178" s="1" t="str">
        <f t="shared" si="12"/>
        <v>208</v>
      </c>
      <c r="D178" s="1" t="str">
        <f t="shared" si="16"/>
        <v>fruit_juices</v>
      </c>
    </row>
    <row r="179" spans="1:4">
      <c r="A179" s="4">
        <v>20806</v>
      </c>
      <c r="B179" s="3" t="s">
        <v>174</v>
      </c>
      <c r="C179" s="1" t="str">
        <f t="shared" si="12"/>
        <v>208</v>
      </c>
      <c r="D179" s="1" t="str">
        <f t="shared" si="16"/>
        <v>fruit_juices</v>
      </c>
    </row>
    <row r="180" spans="1:4">
      <c r="A180" s="4">
        <v>20902</v>
      </c>
      <c r="B180" s="3" t="s">
        <v>175</v>
      </c>
      <c r="C180" s="1" t="str">
        <f t="shared" si="12"/>
        <v>209</v>
      </c>
      <c r="D180" s="1" t="str">
        <f>IF(C180=$C$180,"fruit_syrups")</f>
        <v>fruit_syrups</v>
      </c>
    </row>
    <row r="181" spans="1:4">
      <c r="A181" s="4">
        <v>20903</v>
      </c>
      <c r="B181" s="3" t="s">
        <v>175</v>
      </c>
      <c r="C181" s="1" t="str">
        <f t="shared" si="12"/>
        <v>209</v>
      </c>
      <c r="D181" s="1" t="str">
        <f>IF(C181=$C$180,"fruit_syrups")</f>
        <v>fruit_syrups</v>
      </c>
    </row>
    <row r="182" spans="1:4">
      <c r="A182" s="4">
        <v>20904</v>
      </c>
      <c r="B182" s="3" t="s">
        <v>176</v>
      </c>
      <c r="C182" s="1" t="str">
        <f t="shared" si="12"/>
        <v>209</v>
      </c>
      <c r="D182" s="1" t="str">
        <f>IF(C182=$C$180,"fruit_syrups")</f>
        <v>fruit_syrups</v>
      </c>
    </row>
    <row r="183" spans="1:4">
      <c r="A183" s="4">
        <v>21001</v>
      </c>
      <c r="B183" s="3" t="s">
        <v>177</v>
      </c>
      <c r="C183" s="1" t="str">
        <f t="shared" si="12"/>
        <v>210</v>
      </c>
      <c r="D183" s="1" t="str">
        <f>IF(C183=$C$183,"beer")</f>
        <v>beer</v>
      </c>
    </row>
    <row r="184" spans="1:4">
      <c r="A184" s="4">
        <v>21003</v>
      </c>
      <c r="B184" s="3" t="s">
        <v>178</v>
      </c>
      <c r="C184" s="1" t="str">
        <f t="shared" si="12"/>
        <v>210</v>
      </c>
      <c r="D184" s="1" t="str">
        <f>IF(C184=$C$183,"beer")</f>
        <v>beer</v>
      </c>
    </row>
    <row r="185" spans="1:4">
      <c r="A185" s="4">
        <v>30101</v>
      </c>
      <c r="B185" s="3" t="s">
        <v>179</v>
      </c>
      <c r="C185" s="1" t="str">
        <f t="shared" si="12"/>
        <v>301</v>
      </c>
      <c r="D185" s="1" t="str">
        <f t="shared" ref="D185:D197" si="17">IF(C185=$C$185,"cheese")</f>
        <v>cheese</v>
      </c>
    </row>
    <row r="186" spans="1:4">
      <c r="A186" s="4">
        <v>30102</v>
      </c>
      <c r="B186" s="3" t="s">
        <v>180</v>
      </c>
      <c r="C186" s="1" t="str">
        <f t="shared" si="12"/>
        <v>301</v>
      </c>
      <c r="D186" s="1" t="str">
        <f t="shared" si="17"/>
        <v>cheese</v>
      </c>
    </row>
    <row r="187" spans="1:4">
      <c r="A187" s="4">
        <v>30103</v>
      </c>
      <c r="B187" s="3" t="s">
        <v>181</v>
      </c>
      <c r="C187" s="1" t="str">
        <f t="shared" si="12"/>
        <v>301</v>
      </c>
      <c r="D187" s="1" t="str">
        <f t="shared" si="17"/>
        <v>cheese</v>
      </c>
    </row>
    <row r="188" spans="1:4">
      <c r="A188" s="4">
        <v>30104</v>
      </c>
      <c r="B188" s="3" t="s">
        <v>182</v>
      </c>
      <c r="C188" s="1" t="str">
        <f t="shared" si="12"/>
        <v>301</v>
      </c>
      <c r="D188" s="1" t="str">
        <f t="shared" si="17"/>
        <v>cheese</v>
      </c>
    </row>
    <row r="189" spans="1:4">
      <c r="A189" s="4">
        <v>30105</v>
      </c>
      <c r="B189" s="3" t="s">
        <v>183</v>
      </c>
      <c r="C189" s="1" t="str">
        <f t="shared" si="12"/>
        <v>301</v>
      </c>
      <c r="D189" s="1" t="str">
        <f t="shared" si="17"/>
        <v>cheese</v>
      </c>
    </row>
    <row r="190" spans="1:4">
      <c r="A190" s="4">
        <v>30106</v>
      </c>
      <c r="B190" s="3" t="s">
        <v>180</v>
      </c>
      <c r="C190" s="1" t="str">
        <f t="shared" si="12"/>
        <v>301</v>
      </c>
      <c r="D190" s="1" t="str">
        <f t="shared" si="17"/>
        <v>cheese</v>
      </c>
    </row>
    <row r="191" spans="1:4">
      <c r="A191" s="4">
        <v>30107</v>
      </c>
      <c r="B191" s="3" t="s">
        <v>179</v>
      </c>
      <c r="C191" s="1" t="str">
        <f t="shared" si="12"/>
        <v>301</v>
      </c>
      <c r="D191" s="1" t="str">
        <f t="shared" si="17"/>
        <v>cheese</v>
      </c>
    </row>
    <row r="192" spans="1:4">
      <c r="A192" s="4">
        <v>30108</v>
      </c>
      <c r="B192" s="3" t="s">
        <v>184</v>
      </c>
      <c r="C192" s="1" t="str">
        <f t="shared" si="12"/>
        <v>301</v>
      </c>
      <c r="D192" s="1" t="str">
        <f t="shared" si="17"/>
        <v>cheese</v>
      </c>
    </row>
    <row r="193" spans="1:4">
      <c r="A193" s="4">
        <v>30109</v>
      </c>
      <c r="B193" s="3" t="s">
        <v>183</v>
      </c>
      <c r="C193" s="1" t="str">
        <f t="shared" si="12"/>
        <v>301</v>
      </c>
      <c r="D193" s="1" t="str">
        <f t="shared" si="17"/>
        <v>cheese</v>
      </c>
    </row>
    <row r="194" spans="1:4">
      <c r="A194" s="4">
        <v>30110</v>
      </c>
      <c r="B194" s="3" t="s">
        <v>185</v>
      </c>
      <c r="C194" s="1" t="str">
        <f t="shared" ref="C194:C257" si="18">LEFT(A194,3)</f>
        <v>301</v>
      </c>
      <c r="D194" s="1" t="str">
        <f t="shared" si="17"/>
        <v>cheese</v>
      </c>
    </row>
    <row r="195" spans="1:4">
      <c r="A195" s="4">
        <v>30111</v>
      </c>
      <c r="B195" s="3" t="s">
        <v>186</v>
      </c>
      <c r="C195" s="1" t="str">
        <f t="shared" si="18"/>
        <v>301</v>
      </c>
      <c r="D195" s="1" t="str">
        <f t="shared" si="17"/>
        <v>cheese</v>
      </c>
    </row>
    <row r="196" spans="1:4">
      <c r="A196" s="4">
        <v>30112</v>
      </c>
      <c r="B196" s="3" t="s">
        <v>187</v>
      </c>
      <c r="C196" s="1" t="str">
        <f t="shared" si="18"/>
        <v>301</v>
      </c>
      <c r="D196" s="1" t="str">
        <f t="shared" si="17"/>
        <v>cheese</v>
      </c>
    </row>
    <row r="197" spans="1:4">
      <c r="A197" s="4">
        <v>30114</v>
      </c>
      <c r="B197" s="3" t="s">
        <v>187</v>
      </c>
      <c r="C197" s="1" t="str">
        <f t="shared" si="18"/>
        <v>301</v>
      </c>
      <c r="D197" s="1" t="str">
        <f t="shared" si="17"/>
        <v>cheese</v>
      </c>
    </row>
    <row r="198" spans="1:4">
      <c r="A198" s="4">
        <v>30202</v>
      </c>
      <c r="B198" s="3" t="s">
        <v>188</v>
      </c>
      <c r="C198" s="1" t="str">
        <f t="shared" si="18"/>
        <v>302</v>
      </c>
      <c r="D198" s="1" t="str">
        <f t="shared" ref="D198:D204" si="19">IF(C198=$C$198,"yogurt")</f>
        <v>yogurt</v>
      </c>
    </row>
    <row r="199" spans="1:4">
      <c r="A199" s="4">
        <v>30203</v>
      </c>
      <c r="B199" s="3" t="s">
        <v>189</v>
      </c>
      <c r="C199" s="1" t="str">
        <f t="shared" si="18"/>
        <v>302</v>
      </c>
      <c r="D199" s="1" t="str">
        <f t="shared" si="19"/>
        <v>yogurt</v>
      </c>
    </row>
    <row r="200" spans="1:4">
      <c r="A200" s="4">
        <v>30206</v>
      </c>
      <c r="B200" s="3" t="s">
        <v>190</v>
      </c>
      <c r="C200" s="1" t="str">
        <f t="shared" si="18"/>
        <v>302</v>
      </c>
      <c r="D200" s="1" t="str">
        <f t="shared" si="19"/>
        <v>yogurt</v>
      </c>
    </row>
    <row r="201" spans="1:4">
      <c r="A201" s="4">
        <v>30207</v>
      </c>
      <c r="B201" s="3" t="s">
        <v>191</v>
      </c>
      <c r="C201" s="1" t="str">
        <f t="shared" si="18"/>
        <v>302</v>
      </c>
      <c r="D201" s="1" t="str">
        <f t="shared" si="19"/>
        <v>yogurt</v>
      </c>
    </row>
    <row r="202" spans="1:4">
      <c r="A202" s="4">
        <v>30208</v>
      </c>
      <c r="B202" s="3" t="s">
        <v>192</v>
      </c>
      <c r="C202" s="1" t="str">
        <f t="shared" si="18"/>
        <v>302</v>
      </c>
      <c r="D202" s="1" t="str">
        <f t="shared" si="19"/>
        <v>yogurt</v>
      </c>
    </row>
    <row r="203" spans="1:4">
      <c r="A203" s="4">
        <v>30209</v>
      </c>
      <c r="B203" s="3" t="s">
        <v>193</v>
      </c>
      <c r="C203" s="1" t="str">
        <f t="shared" si="18"/>
        <v>302</v>
      </c>
      <c r="D203" s="1" t="str">
        <f t="shared" si="19"/>
        <v>yogurt</v>
      </c>
    </row>
    <row r="204" spans="1:4">
      <c r="A204" s="4">
        <v>30210</v>
      </c>
      <c r="B204" s="3" t="s">
        <v>194</v>
      </c>
      <c r="C204" s="1" t="str">
        <f t="shared" si="18"/>
        <v>302</v>
      </c>
      <c r="D204" s="1" t="str">
        <f t="shared" si="19"/>
        <v>yogurt</v>
      </c>
    </row>
    <row r="205" spans="1:4">
      <c r="A205" s="4">
        <v>30301</v>
      </c>
      <c r="B205" s="3" t="s">
        <v>195</v>
      </c>
      <c r="C205" s="1" t="str">
        <f t="shared" si="18"/>
        <v>303</v>
      </c>
      <c r="D205" s="1" t="str">
        <f>IF(C205=$C$205,"fresh_sweets")</f>
        <v>fresh_sweets</v>
      </c>
    </row>
    <row r="206" spans="1:4">
      <c r="A206" s="4">
        <v>30303</v>
      </c>
      <c r="B206" s="3" t="s">
        <v>195</v>
      </c>
      <c r="C206" s="1" t="str">
        <f t="shared" si="18"/>
        <v>303</v>
      </c>
      <c r="D206" s="1" t="str">
        <f>IF(C206=$C$205,"fresh_sweets")</f>
        <v>fresh_sweets</v>
      </c>
    </row>
    <row r="207" spans="1:4">
      <c r="A207" s="4">
        <v>30304</v>
      </c>
      <c r="B207" s="3" t="s">
        <v>195</v>
      </c>
      <c r="C207" s="1" t="str">
        <f t="shared" si="18"/>
        <v>303</v>
      </c>
      <c r="D207" s="1" t="str">
        <f>IF(C207=$C$205,"fresh_sweets")</f>
        <v>fresh_sweets</v>
      </c>
    </row>
    <row r="208" spans="1:4">
      <c r="A208" s="4">
        <v>30305</v>
      </c>
      <c r="B208" s="3" t="s">
        <v>195</v>
      </c>
      <c r="C208" s="1" t="str">
        <f t="shared" si="18"/>
        <v>303</v>
      </c>
      <c r="D208" s="1" t="str">
        <f>IF(C208=$C$205,"fresh_sweets")</f>
        <v>fresh_sweets</v>
      </c>
    </row>
    <row r="209" spans="1:4">
      <c r="A209" s="4">
        <v>30401</v>
      </c>
      <c r="B209" s="3" t="s">
        <v>196</v>
      </c>
      <c r="C209" s="1" t="str">
        <f t="shared" si="18"/>
        <v>304</v>
      </c>
      <c r="D209" s="1" t="str">
        <f>IF(C209=$C$209,"milk_base")</f>
        <v>milk_base</v>
      </c>
    </row>
    <row r="210" spans="1:4">
      <c r="A210" s="4">
        <v>30402</v>
      </c>
      <c r="B210" s="3" t="s">
        <v>197</v>
      </c>
      <c r="C210" s="1" t="str">
        <f t="shared" si="18"/>
        <v>304</v>
      </c>
      <c r="D210" s="1" t="str">
        <f>IF(C210=$C$209,"milk_base")</f>
        <v>milk_base</v>
      </c>
    </row>
    <row r="211" spans="1:4">
      <c r="A211" s="4">
        <v>30403</v>
      </c>
      <c r="B211" s="3" t="s">
        <v>198</v>
      </c>
      <c r="C211" s="1" t="str">
        <f t="shared" si="18"/>
        <v>304</v>
      </c>
      <c r="D211" s="1" t="str">
        <f>IF(C211=$C$209,"milk_base")</f>
        <v>milk_base</v>
      </c>
    </row>
    <row r="212" spans="1:4">
      <c r="A212" s="4">
        <v>30501</v>
      </c>
      <c r="B212" s="3" t="s">
        <v>199</v>
      </c>
      <c r="C212" s="1" t="str">
        <f t="shared" si="18"/>
        <v>305</v>
      </c>
      <c r="D212" s="1" t="str">
        <f>IF(C212=$C$212,"grease")</f>
        <v>grease</v>
      </c>
    </row>
    <row r="213" spans="1:4">
      <c r="A213" s="4">
        <v>30502</v>
      </c>
      <c r="B213" s="3" t="s">
        <v>200</v>
      </c>
      <c r="C213" s="1" t="str">
        <f t="shared" si="18"/>
        <v>305</v>
      </c>
      <c r="D213" s="1" t="str">
        <f>IF(C213=$C$212,"grease")</f>
        <v>grease</v>
      </c>
    </row>
    <row r="214" spans="1:4">
      <c r="A214" s="4">
        <v>30503</v>
      </c>
      <c r="B214" s="3" t="s">
        <v>201</v>
      </c>
      <c r="C214" s="1" t="str">
        <f t="shared" si="18"/>
        <v>305</v>
      </c>
      <c r="D214" s="1" t="str">
        <f>IF(C214=$C$212,"grease")</f>
        <v>grease</v>
      </c>
    </row>
    <row r="215" spans="1:4">
      <c r="A215" s="4">
        <v>30601</v>
      </c>
      <c r="B215" s="3" t="s">
        <v>202</v>
      </c>
      <c r="C215" s="1" t="str">
        <f t="shared" si="18"/>
        <v>306</v>
      </c>
      <c r="D215" s="1" t="str">
        <f>IF(C215=$C$215,"coldcuts")</f>
        <v>coldcuts</v>
      </c>
    </row>
    <row r="216" spans="1:4">
      <c r="A216" s="4">
        <v>30602</v>
      </c>
      <c r="B216" s="3" t="s">
        <v>202</v>
      </c>
      <c r="C216" s="1" t="str">
        <f t="shared" si="18"/>
        <v>306</v>
      </c>
      <c r="D216" s="1" t="str">
        <f>IF(C216=$C$215,"coldcuts")</f>
        <v>coldcuts</v>
      </c>
    </row>
    <row r="217" spans="1:4">
      <c r="A217" s="4">
        <v>30603</v>
      </c>
      <c r="B217" s="3" t="s">
        <v>202</v>
      </c>
      <c r="C217" s="1" t="str">
        <f t="shared" si="18"/>
        <v>306</v>
      </c>
      <c r="D217" s="1" t="str">
        <f>IF(C217=$C$215,"coldcuts")</f>
        <v>coldcuts</v>
      </c>
    </row>
    <row r="218" spans="1:4">
      <c r="A218" s="4">
        <v>30701</v>
      </c>
      <c r="B218" s="3" t="s">
        <v>203</v>
      </c>
      <c r="C218" s="1" t="str">
        <f t="shared" si="18"/>
        <v>307</v>
      </c>
      <c r="D218" s="1" t="str">
        <f>IF(C218=$C$218,"from_pork")</f>
        <v>from_pork</v>
      </c>
    </row>
    <row r="219" spans="1:4">
      <c r="A219" s="4">
        <v>30702</v>
      </c>
      <c r="B219" s="3" t="s">
        <v>204</v>
      </c>
      <c r="C219" s="1" t="str">
        <f t="shared" si="18"/>
        <v>307</v>
      </c>
      <c r="D219" s="1" t="str">
        <f>IF(C219=$C$218,"from_pork")</f>
        <v>from_pork</v>
      </c>
    </row>
    <row r="220" spans="1:4">
      <c r="A220" s="4">
        <v>30802</v>
      </c>
      <c r="B220" s="3" t="s">
        <v>205</v>
      </c>
      <c r="C220" s="1" t="str">
        <f t="shared" si="18"/>
        <v>308</v>
      </c>
      <c r="D220" s="1" t="str">
        <f t="shared" ref="D220:D226" si="20">IF(C220=$C$220,"bakery_food_preparation")</f>
        <v>bakery_food_preparation</v>
      </c>
    </row>
    <row r="221" spans="1:4">
      <c r="A221" s="4">
        <v>30804</v>
      </c>
      <c r="B221" s="3" t="s">
        <v>206</v>
      </c>
      <c r="C221" s="1" t="str">
        <f t="shared" si="18"/>
        <v>308</v>
      </c>
      <c r="D221" s="1" t="str">
        <f t="shared" si="20"/>
        <v>bakery_food_preparation</v>
      </c>
    </row>
    <row r="222" spans="1:4">
      <c r="A222" s="4">
        <v>30806</v>
      </c>
      <c r="B222" s="3" t="s">
        <v>207</v>
      </c>
      <c r="C222" s="1" t="str">
        <f t="shared" si="18"/>
        <v>308</v>
      </c>
      <c r="D222" s="1" t="str">
        <f t="shared" si="20"/>
        <v>bakery_food_preparation</v>
      </c>
    </row>
    <row r="223" spans="1:4">
      <c r="A223" s="4">
        <v>30808</v>
      </c>
      <c r="B223" s="3" t="s">
        <v>208</v>
      </c>
      <c r="C223" s="1" t="str">
        <f t="shared" si="18"/>
        <v>308</v>
      </c>
      <c r="D223" s="1" t="str">
        <f t="shared" si="20"/>
        <v>bakery_food_preparation</v>
      </c>
    </row>
    <row r="224" spans="1:4">
      <c r="A224" s="4">
        <v>30809</v>
      </c>
      <c r="B224" s="3" t="s">
        <v>208</v>
      </c>
      <c r="C224" s="1" t="str">
        <f t="shared" si="18"/>
        <v>308</v>
      </c>
      <c r="D224" s="1" t="str">
        <f t="shared" si="20"/>
        <v>bakery_food_preparation</v>
      </c>
    </row>
    <row r="225" spans="1:4">
      <c r="A225" s="4">
        <v>30810</v>
      </c>
      <c r="B225" s="3" t="s">
        <v>209</v>
      </c>
      <c r="C225" s="1" t="str">
        <f t="shared" si="18"/>
        <v>308</v>
      </c>
      <c r="D225" s="1" t="str">
        <f t="shared" si="20"/>
        <v>bakery_food_preparation</v>
      </c>
    </row>
    <row r="226" spans="1:4">
      <c r="A226" s="4">
        <v>30811</v>
      </c>
      <c r="B226" s="3" t="s">
        <v>210</v>
      </c>
      <c r="C226" s="1" t="str">
        <f t="shared" si="18"/>
        <v>308</v>
      </c>
      <c r="D226" s="1" t="str">
        <f t="shared" si="20"/>
        <v>bakery_food_preparation</v>
      </c>
    </row>
    <row r="227" spans="1:4">
      <c r="A227" s="4">
        <v>30901</v>
      </c>
      <c r="B227" s="3" t="s">
        <v>211</v>
      </c>
      <c r="C227" s="1" t="str">
        <f t="shared" si="18"/>
        <v>309</v>
      </c>
      <c r="D227" s="1" t="str">
        <f t="shared" ref="D227:D236" si="21">IF(C227=$C$227,"gastronomy")</f>
        <v>gastronomy</v>
      </c>
    </row>
    <row r="228" spans="1:4">
      <c r="A228" s="4">
        <v>30905</v>
      </c>
      <c r="B228" s="3" t="s">
        <v>212</v>
      </c>
      <c r="C228" s="1" t="str">
        <f t="shared" si="18"/>
        <v>309</v>
      </c>
      <c r="D228" s="1" t="str">
        <f t="shared" si="21"/>
        <v>gastronomy</v>
      </c>
    </row>
    <row r="229" spans="1:4">
      <c r="A229" s="4">
        <v>30906</v>
      </c>
      <c r="B229" s="3" t="s">
        <v>213</v>
      </c>
      <c r="C229" s="1" t="str">
        <f t="shared" si="18"/>
        <v>309</v>
      </c>
      <c r="D229" s="1" t="str">
        <f t="shared" si="21"/>
        <v>gastronomy</v>
      </c>
    </row>
    <row r="230" spans="1:4">
      <c r="A230" s="4">
        <v>30907</v>
      </c>
      <c r="B230" s="3" t="s">
        <v>214</v>
      </c>
      <c r="C230" s="1" t="str">
        <f t="shared" si="18"/>
        <v>309</v>
      </c>
      <c r="D230" s="1" t="str">
        <f t="shared" si="21"/>
        <v>gastronomy</v>
      </c>
    </row>
    <row r="231" spans="1:4">
      <c r="A231" s="4">
        <v>30908</v>
      </c>
      <c r="B231" s="3" t="s">
        <v>215</v>
      </c>
      <c r="C231" s="1" t="str">
        <f t="shared" si="18"/>
        <v>309</v>
      </c>
      <c r="D231" s="1" t="str">
        <f t="shared" si="21"/>
        <v>gastronomy</v>
      </c>
    </row>
    <row r="232" spans="1:4">
      <c r="A232" s="4">
        <v>30910</v>
      </c>
      <c r="B232" s="3" t="s">
        <v>216</v>
      </c>
      <c r="C232" s="1" t="str">
        <f t="shared" si="18"/>
        <v>309</v>
      </c>
      <c r="D232" s="1" t="str">
        <f t="shared" si="21"/>
        <v>gastronomy</v>
      </c>
    </row>
    <row r="233" spans="1:4">
      <c r="A233" s="4">
        <v>30911</v>
      </c>
      <c r="B233" s="3" t="s">
        <v>213</v>
      </c>
      <c r="C233" s="1" t="str">
        <f t="shared" si="18"/>
        <v>309</v>
      </c>
      <c r="D233" s="1" t="str">
        <f t="shared" si="21"/>
        <v>gastronomy</v>
      </c>
    </row>
    <row r="234" spans="1:4">
      <c r="A234" s="4">
        <v>30912</v>
      </c>
      <c r="B234" s="3" t="s">
        <v>217</v>
      </c>
      <c r="C234" s="1" t="str">
        <f t="shared" si="18"/>
        <v>309</v>
      </c>
      <c r="D234" s="1" t="str">
        <f t="shared" si="21"/>
        <v>gastronomy</v>
      </c>
    </row>
    <row r="235" spans="1:4">
      <c r="A235" s="4">
        <v>30913</v>
      </c>
      <c r="B235" s="3" t="s">
        <v>212</v>
      </c>
      <c r="C235" s="1" t="str">
        <f t="shared" si="18"/>
        <v>309</v>
      </c>
      <c r="D235" s="1" t="str">
        <f t="shared" si="21"/>
        <v>gastronomy</v>
      </c>
    </row>
    <row r="236" spans="1:4">
      <c r="A236" s="4">
        <v>30914</v>
      </c>
      <c r="B236" s="3" t="s">
        <v>218</v>
      </c>
      <c r="C236" s="1" t="str">
        <f t="shared" si="18"/>
        <v>309</v>
      </c>
      <c r="D236" s="1" t="str">
        <f t="shared" si="21"/>
        <v>gastronomy</v>
      </c>
    </row>
    <row r="237" spans="1:4">
      <c r="A237" s="4">
        <v>31001</v>
      </c>
      <c r="B237" s="3" t="s">
        <v>219</v>
      </c>
      <c r="C237" s="1" t="str">
        <f t="shared" si="18"/>
        <v>310</v>
      </c>
      <c r="D237" s="1" t="str">
        <f>IF(C237=$C$237,"fresh_pasta")</f>
        <v>fresh_pasta</v>
      </c>
    </row>
    <row r="238" spans="1:4">
      <c r="A238" s="4">
        <v>31002</v>
      </c>
      <c r="B238" s="3" t="s">
        <v>220</v>
      </c>
      <c r="C238" s="1" t="str">
        <f t="shared" si="18"/>
        <v>310</v>
      </c>
      <c r="D238" s="1" t="str">
        <f>IF(C238=$C$237,"fresh_pasta")</f>
        <v>fresh_pasta</v>
      </c>
    </row>
    <row r="239" spans="1:4">
      <c r="A239" s="4">
        <v>31003</v>
      </c>
      <c r="B239" s="3" t="s">
        <v>221</v>
      </c>
      <c r="C239" s="1" t="str">
        <f t="shared" si="18"/>
        <v>310</v>
      </c>
      <c r="D239" s="1" t="str">
        <f>IF(C239=$C$237,"fresh_pasta")</f>
        <v>fresh_pasta</v>
      </c>
    </row>
    <row r="240" spans="1:4">
      <c r="A240" s="4">
        <v>31101</v>
      </c>
      <c r="B240" s="3" t="s">
        <v>222</v>
      </c>
      <c r="C240" s="1" t="str">
        <f t="shared" si="18"/>
        <v>311</v>
      </c>
      <c r="D240" s="1" t="str">
        <f>IF(C240=$C$240,"eggs")</f>
        <v>eggs</v>
      </c>
    </row>
    <row r="241" spans="1:4">
      <c r="A241" s="4">
        <v>31102</v>
      </c>
      <c r="B241" s="3" t="s">
        <v>223</v>
      </c>
      <c r="C241" s="1" t="str">
        <f t="shared" si="18"/>
        <v>311</v>
      </c>
      <c r="D241" s="1" t="str">
        <f>IF(C241=$C$240,"eggs")</f>
        <v>eggs</v>
      </c>
    </row>
    <row r="242" spans="1:4">
      <c r="A242" s="4">
        <v>31202</v>
      </c>
      <c r="B242" s="3" t="s">
        <v>224</v>
      </c>
      <c r="C242" s="1" t="str">
        <f t="shared" si="18"/>
        <v>312</v>
      </c>
      <c r="D242" s="1" t="str">
        <f>IF(C242=$C$242,"fresh_drinks")</f>
        <v>fresh_drinks</v>
      </c>
    </row>
    <row r="243" spans="1:4">
      <c r="A243" s="4">
        <v>31203</v>
      </c>
      <c r="B243" s="3" t="s">
        <v>225</v>
      </c>
      <c r="C243" s="1" t="str">
        <f t="shared" si="18"/>
        <v>312</v>
      </c>
      <c r="D243" s="1" t="str">
        <f>IF(C243=$C$242,"fresh_drinks")</f>
        <v>fresh_drinks</v>
      </c>
    </row>
    <row r="244" spans="1:4">
      <c r="A244" s="4">
        <v>31204</v>
      </c>
      <c r="B244" s="3" t="s">
        <v>226</v>
      </c>
      <c r="C244" s="1" t="str">
        <f t="shared" si="18"/>
        <v>312</v>
      </c>
      <c r="D244" s="1" t="str">
        <f>IF(C244=$C$242,"fresh_drinks")</f>
        <v>fresh_drinks</v>
      </c>
    </row>
    <row r="245" spans="1:4">
      <c r="A245" s="4">
        <v>31205</v>
      </c>
      <c r="B245" s="3" t="s">
        <v>227</v>
      </c>
      <c r="C245" s="1" t="str">
        <f t="shared" si="18"/>
        <v>312</v>
      </c>
      <c r="D245" s="1" t="str">
        <f>IF(C245=$C$242,"fresh_drinks")</f>
        <v>fresh_drinks</v>
      </c>
    </row>
    <row r="246" spans="1:4">
      <c r="A246" s="4">
        <v>31301</v>
      </c>
      <c r="B246" s="3" t="s">
        <v>228</v>
      </c>
      <c r="C246" s="1" t="str">
        <f t="shared" si="18"/>
        <v>313</v>
      </c>
      <c r="D246" s="1" t="str">
        <f t="shared" ref="D246:D252" si="22">IF(C246=$C$246,"vegetarian/vegan_food")</f>
        <v>vegetarian/vegan_food</v>
      </c>
    </row>
    <row r="247" spans="1:4">
      <c r="A247" s="4">
        <v>31302</v>
      </c>
      <c r="B247" s="3" t="s">
        <v>228</v>
      </c>
      <c r="C247" s="1" t="str">
        <f t="shared" si="18"/>
        <v>313</v>
      </c>
      <c r="D247" s="1" t="str">
        <f t="shared" si="22"/>
        <v>vegetarian/vegan_food</v>
      </c>
    </row>
    <row r="248" spans="1:4">
      <c r="A248" s="4">
        <v>31303</v>
      </c>
      <c r="B248" s="3" t="s">
        <v>228</v>
      </c>
      <c r="C248" s="1" t="str">
        <f t="shared" si="18"/>
        <v>313</v>
      </c>
      <c r="D248" s="1" t="str">
        <f t="shared" si="22"/>
        <v>vegetarian/vegan_food</v>
      </c>
    </row>
    <row r="249" spans="1:4">
      <c r="A249" s="4">
        <v>31304</v>
      </c>
      <c r="B249" s="3" t="s">
        <v>228</v>
      </c>
      <c r="C249" s="1" t="str">
        <f t="shared" si="18"/>
        <v>313</v>
      </c>
      <c r="D249" s="1" t="str">
        <f t="shared" si="22"/>
        <v>vegetarian/vegan_food</v>
      </c>
    </row>
    <row r="250" spans="1:4">
      <c r="A250" s="4">
        <v>31305</v>
      </c>
      <c r="B250" s="3" t="s">
        <v>228</v>
      </c>
      <c r="C250" s="1" t="str">
        <f t="shared" si="18"/>
        <v>313</v>
      </c>
      <c r="D250" s="1" t="str">
        <f t="shared" si="22"/>
        <v>vegetarian/vegan_food</v>
      </c>
    </row>
    <row r="251" spans="1:4">
      <c r="A251" s="4">
        <v>31306</v>
      </c>
      <c r="B251" s="3" t="s">
        <v>228</v>
      </c>
      <c r="C251" s="1" t="str">
        <f t="shared" si="18"/>
        <v>313</v>
      </c>
      <c r="D251" s="1" t="str">
        <f t="shared" si="22"/>
        <v>vegetarian/vegan_food</v>
      </c>
    </row>
    <row r="252" spans="1:4">
      <c r="A252" s="4">
        <v>31307</v>
      </c>
      <c r="B252" s="3" t="s">
        <v>228</v>
      </c>
      <c r="C252" s="1" t="str">
        <f t="shared" si="18"/>
        <v>313</v>
      </c>
      <c r="D252" s="1" t="str">
        <f t="shared" si="22"/>
        <v>vegetarian/vegan_food</v>
      </c>
    </row>
    <row r="253" spans="1:4">
      <c r="A253" s="4">
        <v>40101</v>
      </c>
      <c r="B253" s="3" t="s">
        <v>229</v>
      </c>
      <c r="C253" s="1" t="str">
        <f t="shared" si="18"/>
        <v>401</v>
      </c>
      <c r="D253" s="1" t="str">
        <f>IF(C253=$C$253,"ice_cream")</f>
        <v>ice_cream</v>
      </c>
    </row>
    <row r="254" spans="1:4">
      <c r="A254" s="4">
        <v>40102</v>
      </c>
      <c r="B254" s="3" t="s">
        <v>230</v>
      </c>
      <c r="C254" s="1" t="str">
        <f t="shared" si="18"/>
        <v>401</v>
      </c>
      <c r="D254" s="1" t="str">
        <f>IF(C254=$C$253,"ice_cream")</f>
        <v>ice_cream</v>
      </c>
    </row>
    <row r="255" spans="1:4">
      <c r="A255" s="4">
        <v>40103</v>
      </c>
      <c r="B255" s="3" t="s">
        <v>230</v>
      </c>
      <c r="C255" s="1" t="str">
        <f t="shared" si="18"/>
        <v>401</v>
      </c>
      <c r="D255" s="1" t="str">
        <f>IF(C255=$C$253,"ice_cream")</f>
        <v>ice_cream</v>
      </c>
    </row>
    <row r="256" spans="1:4">
      <c r="A256" s="4">
        <v>40104</v>
      </c>
      <c r="B256" s="3" t="s">
        <v>230</v>
      </c>
      <c r="C256" s="1" t="str">
        <f t="shared" si="18"/>
        <v>401</v>
      </c>
      <c r="D256" s="1" t="str">
        <f>IF(C256=$C$253,"ice_cream")</f>
        <v>ice_cream</v>
      </c>
    </row>
    <row r="257" spans="1:4">
      <c r="A257" s="4">
        <v>40201</v>
      </c>
      <c r="B257" s="3" t="s">
        <v>231</v>
      </c>
      <c r="C257" s="1" t="str">
        <f t="shared" si="18"/>
        <v>402</v>
      </c>
      <c r="D257" s="1" t="str">
        <f t="shared" ref="D257:D268" si="23">IF(C257=$C$257,"frozen_food")</f>
        <v>frozen_food</v>
      </c>
    </row>
    <row r="258" spans="1:4">
      <c r="A258" s="4">
        <v>40202</v>
      </c>
      <c r="B258" s="3" t="s">
        <v>232</v>
      </c>
      <c r="C258" s="1" t="str">
        <f t="shared" ref="C258:C321" si="24">LEFT(A258,3)</f>
        <v>402</v>
      </c>
      <c r="D258" s="1" t="str">
        <f t="shared" si="23"/>
        <v>frozen_food</v>
      </c>
    </row>
    <row r="259" spans="1:4">
      <c r="A259" s="4">
        <v>40203</v>
      </c>
      <c r="B259" s="3" t="s">
        <v>233</v>
      </c>
      <c r="C259" s="1" t="str">
        <f t="shared" si="24"/>
        <v>402</v>
      </c>
      <c r="D259" s="1" t="str">
        <f t="shared" si="23"/>
        <v>frozen_food</v>
      </c>
    </row>
    <row r="260" spans="1:4">
      <c r="A260" s="4">
        <v>40205</v>
      </c>
      <c r="B260" s="3" t="s">
        <v>234</v>
      </c>
      <c r="C260" s="1" t="str">
        <f t="shared" si="24"/>
        <v>402</v>
      </c>
      <c r="D260" s="1" t="str">
        <f t="shared" si="23"/>
        <v>frozen_food</v>
      </c>
    </row>
    <row r="261" spans="1:4">
      <c r="A261" s="4">
        <v>40206</v>
      </c>
      <c r="B261" s="3" t="s">
        <v>235</v>
      </c>
      <c r="C261" s="1" t="str">
        <f t="shared" si="24"/>
        <v>402</v>
      </c>
      <c r="D261" s="1" t="str">
        <f t="shared" si="23"/>
        <v>frozen_food</v>
      </c>
    </row>
    <row r="262" spans="1:4">
      <c r="A262" s="4">
        <v>40207</v>
      </c>
      <c r="B262" s="3" t="s">
        <v>235</v>
      </c>
      <c r="C262" s="1" t="str">
        <f t="shared" si="24"/>
        <v>402</v>
      </c>
      <c r="D262" s="1" t="str">
        <f t="shared" si="23"/>
        <v>frozen_food</v>
      </c>
    </row>
    <row r="263" spans="1:4">
      <c r="A263" s="4">
        <v>40208</v>
      </c>
      <c r="B263" s="3" t="s">
        <v>236</v>
      </c>
      <c r="C263" s="1" t="str">
        <f t="shared" si="24"/>
        <v>402</v>
      </c>
      <c r="D263" s="1" t="str">
        <f t="shared" si="23"/>
        <v>frozen_food</v>
      </c>
    </row>
    <row r="264" spans="1:4">
      <c r="A264" s="4">
        <v>40209</v>
      </c>
      <c r="B264" s="3" t="s">
        <v>237</v>
      </c>
      <c r="C264" s="1" t="str">
        <f t="shared" si="24"/>
        <v>402</v>
      </c>
      <c r="D264" s="1" t="str">
        <f t="shared" si="23"/>
        <v>frozen_food</v>
      </c>
    </row>
    <row r="265" spans="1:4">
      <c r="A265" s="4">
        <v>40210</v>
      </c>
      <c r="B265" s="3" t="s">
        <v>238</v>
      </c>
      <c r="C265" s="1" t="str">
        <f t="shared" si="24"/>
        <v>402</v>
      </c>
      <c r="D265" s="1" t="str">
        <f t="shared" si="23"/>
        <v>frozen_food</v>
      </c>
    </row>
    <row r="266" spans="1:4">
      <c r="A266" s="4">
        <v>40211</v>
      </c>
      <c r="B266" s="3" t="s">
        <v>239</v>
      </c>
      <c r="C266" s="1" t="str">
        <f t="shared" si="24"/>
        <v>402</v>
      </c>
      <c r="D266" s="1" t="str">
        <f t="shared" si="23"/>
        <v>frozen_food</v>
      </c>
    </row>
    <row r="267" spans="1:4">
      <c r="A267" s="4">
        <v>40212</v>
      </c>
      <c r="B267" s="3" t="s">
        <v>239</v>
      </c>
      <c r="C267" s="1" t="str">
        <f t="shared" si="24"/>
        <v>402</v>
      </c>
      <c r="D267" s="1" t="str">
        <f t="shared" si="23"/>
        <v>frozen_food</v>
      </c>
    </row>
    <row r="268" spans="1:4">
      <c r="A268" s="4">
        <v>40213</v>
      </c>
      <c r="B268" s="3" t="s">
        <v>240</v>
      </c>
      <c r="C268" s="1" t="str">
        <f t="shared" si="24"/>
        <v>402</v>
      </c>
      <c r="D268" s="1" t="str">
        <f t="shared" si="23"/>
        <v>frozen_food</v>
      </c>
    </row>
    <row r="269" spans="1:4">
      <c r="A269" s="4">
        <v>50101</v>
      </c>
      <c r="B269" s="3" t="s">
        <v>241</v>
      </c>
      <c r="C269" s="1" t="str">
        <f t="shared" si="24"/>
        <v>501</v>
      </c>
      <c r="D269" s="1" t="str">
        <f t="shared" ref="D269:D276" si="25">IF(C269=$C$269,"house_cleaning")</f>
        <v>house_cleaning</v>
      </c>
    </row>
    <row r="270" spans="1:4">
      <c r="A270" s="4">
        <v>50102</v>
      </c>
      <c r="B270" s="3" t="s">
        <v>241</v>
      </c>
      <c r="C270" s="1" t="str">
        <f t="shared" si="24"/>
        <v>501</v>
      </c>
      <c r="D270" s="1" t="str">
        <f t="shared" si="25"/>
        <v>house_cleaning</v>
      </c>
    </row>
    <row r="271" spans="1:4">
      <c r="A271" s="4">
        <v>50103</v>
      </c>
      <c r="B271" s="3" t="s">
        <v>241</v>
      </c>
      <c r="C271" s="1" t="str">
        <f t="shared" si="24"/>
        <v>501</v>
      </c>
      <c r="D271" s="1" t="str">
        <f t="shared" si="25"/>
        <v>house_cleaning</v>
      </c>
    </row>
    <row r="272" spans="1:4">
      <c r="A272" s="4">
        <v>50104</v>
      </c>
      <c r="B272" s="3" t="s">
        <v>241</v>
      </c>
      <c r="C272" s="1" t="str">
        <f t="shared" si="24"/>
        <v>501</v>
      </c>
      <c r="D272" s="1" t="str">
        <f t="shared" si="25"/>
        <v>house_cleaning</v>
      </c>
    </row>
    <row r="273" spans="1:4">
      <c r="A273" s="4">
        <v>50105</v>
      </c>
      <c r="B273" s="3" t="s">
        <v>241</v>
      </c>
      <c r="C273" s="1" t="str">
        <f t="shared" si="24"/>
        <v>501</v>
      </c>
      <c r="D273" s="1" t="str">
        <f t="shared" si="25"/>
        <v>house_cleaning</v>
      </c>
    </row>
    <row r="274" spans="1:4">
      <c r="A274" s="4">
        <v>50106</v>
      </c>
      <c r="B274" s="3" t="s">
        <v>241</v>
      </c>
      <c r="C274" s="1" t="str">
        <f t="shared" si="24"/>
        <v>501</v>
      </c>
      <c r="D274" s="1" t="str">
        <f t="shared" si="25"/>
        <v>house_cleaning</v>
      </c>
    </row>
    <row r="275" spans="1:4">
      <c r="A275" s="4">
        <v>50107</v>
      </c>
      <c r="B275" s="3" t="s">
        <v>241</v>
      </c>
      <c r="C275" s="1" t="str">
        <f t="shared" si="24"/>
        <v>501</v>
      </c>
      <c r="D275" s="1" t="str">
        <f t="shared" si="25"/>
        <v>house_cleaning</v>
      </c>
    </row>
    <row r="276" spans="1:4">
      <c r="A276" s="4">
        <v>50113</v>
      </c>
      <c r="B276" s="3" t="s">
        <v>241</v>
      </c>
      <c r="C276" s="1" t="str">
        <f t="shared" si="24"/>
        <v>501</v>
      </c>
      <c r="D276" s="1" t="str">
        <f t="shared" si="25"/>
        <v>house_cleaning</v>
      </c>
    </row>
    <row r="277" spans="1:4">
      <c r="A277" s="4">
        <v>50201</v>
      </c>
      <c r="B277" s="3" t="s">
        <v>242</v>
      </c>
      <c r="C277" s="1" t="str">
        <f t="shared" si="24"/>
        <v>502</v>
      </c>
      <c r="D277" s="1" t="str">
        <f t="shared" ref="D277:D282" si="26">IF(C277=$C$277,"strong_cleaning")</f>
        <v>strong_cleaning</v>
      </c>
    </row>
    <row r="278" spans="1:4">
      <c r="A278" s="4">
        <v>50202</v>
      </c>
      <c r="B278" s="3" t="s">
        <v>243</v>
      </c>
      <c r="C278" s="1" t="str">
        <f t="shared" si="24"/>
        <v>502</v>
      </c>
      <c r="D278" s="1" t="str">
        <f t="shared" si="26"/>
        <v>strong_cleaning</v>
      </c>
    </row>
    <row r="279" spans="1:4">
      <c r="A279" s="4">
        <v>50203</v>
      </c>
      <c r="B279" s="3" t="s">
        <v>244</v>
      </c>
      <c r="C279" s="1" t="str">
        <f t="shared" si="24"/>
        <v>502</v>
      </c>
      <c r="D279" s="1" t="str">
        <f t="shared" si="26"/>
        <v>strong_cleaning</v>
      </c>
    </row>
    <row r="280" spans="1:4">
      <c r="A280" s="4">
        <v>50204</v>
      </c>
      <c r="B280" s="3" t="s">
        <v>245</v>
      </c>
      <c r="C280" s="1" t="str">
        <f t="shared" si="24"/>
        <v>502</v>
      </c>
      <c r="D280" s="1" t="str">
        <f t="shared" si="26"/>
        <v>strong_cleaning</v>
      </c>
    </row>
    <row r="281" spans="1:4">
      <c r="A281" s="4">
        <v>50205</v>
      </c>
      <c r="B281" s="3" t="s">
        <v>246</v>
      </c>
      <c r="C281" s="1" t="str">
        <f t="shared" si="24"/>
        <v>502</v>
      </c>
      <c r="D281" s="1" t="str">
        <f t="shared" si="26"/>
        <v>strong_cleaning</v>
      </c>
    </row>
    <row r="282" spans="1:4">
      <c r="A282" s="4">
        <v>50206</v>
      </c>
      <c r="B282" s="3" t="s">
        <v>247</v>
      </c>
      <c r="C282" s="1" t="str">
        <f t="shared" si="24"/>
        <v>502</v>
      </c>
      <c r="D282" s="1" t="str">
        <f t="shared" si="26"/>
        <v>strong_cleaning</v>
      </c>
    </row>
    <row r="283" spans="1:4">
      <c r="A283" s="4">
        <v>50301</v>
      </c>
      <c r="B283" s="3" t="s">
        <v>248</v>
      </c>
      <c r="C283" s="1" t="str">
        <f t="shared" si="24"/>
        <v>503</v>
      </c>
      <c r="D283" s="1" t="str">
        <f>IF(C283=$C$283,"dishwahing_soap")</f>
        <v>dishwahing_soap</v>
      </c>
    </row>
    <row r="284" spans="1:4">
      <c r="A284" s="4">
        <v>50302</v>
      </c>
      <c r="B284" s="3" t="s">
        <v>248</v>
      </c>
      <c r="C284" s="1" t="str">
        <f t="shared" si="24"/>
        <v>503</v>
      </c>
      <c r="D284" s="1" t="str">
        <f>IF(C284=$C$283,"dishwahing_soap")</f>
        <v>dishwahing_soap</v>
      </c>
    </row>
    <row r="285" spans="1:4">
      <c r="A285" s="4">
        <v>50303</v>
      </c>
      <c r="B285" s="3" t="s">
        <v>249</v>
      </c>
      <c r="C285" s="1" t="str">
        <f t="shared" si="24"/>
        <v>503</v>
      </c>
      <c r="D285" s="1" t="str">
        <f>IF(C285=$C$283,"dishwahing_soap")</f>
        <v>dishwahing_soap</v>
      </c>
    </row>
    <row r="286" spans="1:4">
      <c r="A286" s="4">
        <v>50401</v>
      </c>
      <c r="B286" s="3" t="s">
        <v>250</v>
      </c>
      <c r="C286" s="1" t="str">
        <f t="shared" si="24"/>
        <v>504</v>
      </c>
      <c r="D286" s="1" t="str">
        <f t="shared" ref="D286:D292" si="27">IF(C286=$C$286,"Paper_disposable_tools")</f>
        <v>Paper_disposable_tools</v>
      </c>
    </row>
    <row r="287" spans="1:4">
      <c r="A287" s="4">
        <v>50402</v>
      </c>
      <c r="B287" s="3" t="s">
        <v>250</v>
      </c>
      <c r="C287" s="1" t="str">
        <f t="shared" si="24"/>
        <v>504</v>
      </c>
      <c r="D287" s="1" t="str">
        <f t="shared" si="27"/>
        <v>Paper_disposable_tools</v>
      </c>
    </row>
    <row r="288" spans="1:4">
      <c r="A288" s="4">
        <v>50403</v>
      </c>
      <c r="B288" s="3" t="s">
        <v>250</v>
      </c>
      <c r="C288" s="1" t="str">
        <f t="shared" si="24"/>
        <v>504</v>
      </c>
      <c r="D288" s="1" t="str">
        <f t="shared" si="27"/>
        <v>Paper_disposable_tools</v>
      </c>
    </row>
    <row r="289" spans="1:4">
      <c r="A289" s="4">
        <v>50404</v>
      </c>
      <c r="B289" s="3" t="s">
        <v>250</v>
      </c>
      <c r="C289" s="1" t="str">
        <f t="shared" si="24"/>
        <v>504</v>
      </c>
      <c r="D289" s="1" t="str">
        <f t="shared" si="27"/>
        <v>Paper_disposable_tools</v>
      </c>
    </row>
    <row r="290" spans="1:4">
      <c r="A290" s="4">
        <v>50405</v>
      </c>
      <c r="B290" s="3" t="s">
        <v>250</v>
      </c>
      <c r="C290" s="1" t="str">
        <f t="shared" si="24"/>
        <v>504</v>
      </c>
      <c r="D290" s="1" t="str">
        <f t="shared" si="27"/>
        <v>Paper_disposable_tools</v>
      </c>
    </row>
    <row r="291" spans="1:4">
      <c r="A291" s="4">
        <v>50406</v>
      </c>
      <c r="B291" s="3" t="s">
        <v>250</v>
      </c>
      <c r="C291" s="1" t="str">
        <f t="shared" si="24"/>
        <v>504</v>
      </c>
      <c r="D291" s="1" t="str">
        <f t="shared" si="27"/>
        <v>Paper_disposable_tools</v>
      </c>
    </row>
    <row r="292" spans="1:4">
      <c r="A292" s="4">
        <v>50407</v>
      </c>
      <c r="B292" s="3" t="s">
        <v>250</v>
      </c>
      <c r="C292" s="1" t="str">
        <f t="shared" si="24"/>
        <v>504</v>
      </c>
      <c r="D292" s="1" t="str">
        <f t="shared" si="27"/>
        <v>Paper_disposable_tools</v>
      </c>
    </row>
    <row r="293" spans="1:4">
      <c r="A293" s="4">
        <v>50501</v>
      </c>
      <c r="B293" s="3" t="s">
        <v>251</v>
      </c>
      <c r="C293" s="1" t="str">
        <f t="shared" si="24"/>
        <v>505</v>
      </c>
      <c r="D293" s="1" t="str">
        <f t="shared" ref="D293:D298" si="28">IF(C293=$C$293,"Gloves_tools_cleaning")</f>
        <v>Gloves_tools_cleaning</v>
      </c>
    </row>
    <row r="294" spans="1:4">
      <c r="A294" s="4">
        <v>50502</v>
      </c>
      <c r="B294" s="3" t="s">
        <v>251</v>
      </c>
      <c r="C294" s="1" t="str">
        <f t="shared" si="24"/>
        <v>505</v>
      </c>
      <c r="D294" s="1" t="str">
        <f t="shared" si="28"/>
        <v>Gloves_tools_cleaning</v>
      </c>
    </row>
    <row r="295" spans="1:4">
      <c r="A295" s="4">
        <v>50503</v>
      </c>
      <c r="B295" s="3" t="s">
        <v>251</v>
      </c>
      <c r="C295" s="1" t="str">
        <f t="shared" si="24"/>
        <v>505</v>
      </c>
      <c r="D295" s="1" t="str">
        <f t="shared" si="28"/>
        <v>Gloves_tools_cleaning</v>
      </c>
    </row>
    <row r="296" spans="1:4">
      <c r="A296" s="4">
        <v>50504</v>
      </c>
      <c r="B296" s="3" t="s">
        <v>251</v>
      </c>
      <c r="C296" s="1" t="str">
        <f t="shared" si="24"/>
        <v>505</v>
      </c>
      <c r="D296" s="1" t="str">
        <f t="shared" si="28"/>
        <v>Gloves_tools_cleaning</v>
      </c>
    </row>
    <row r="297" spans="1:4">
      <c r="A297" s="4">
        <v>50505</v>
      </c>
      <c r="B297" s="3" t="s">
        <v>251</v>
      </c>
      <c r="C297" s="1" t="str">
        <f t="shared" si="24"/>
        <v>505</v>
      </c>
      <c r="D297" s="1" t="str">
        <f t="shared" si="28"/>
        <v>Gloves_tools_cleaning</v>
      </c>
    </row>
    <row r="298" spans="1:4">
      <c r="A298" s="4">
        <v>50507</v>
      </c>
      <c r="B298" s="3" t="s">
        <v>251</v>
      </c>
      <c r="C298" s="1" t="str">
        <f t="shared" si="24"/>
        <v>505</v>
      </c>
      <c r="D298" s="1" t="str">
        <f t="shared" si="28"/>
        <v>Gloves_tools_cleaning</v>
      </c>
    </row>
    <row r="299" spans="1:4">
      <c r="A299" s="4">
        <v>50601</v>
      </c>
      <c r="B299" s="3" t="s">
        <v>252</v>
      </c>
      <c r="C299" s="1" t="str">
        <f t="shared" si="24"/>
        <v>506</v>
      </c>
      <c r="D299" s="1" t="str">
        <f>IF(C299=$C$299,"Home_perfume")</f>
        <v>Home_perfume</v>
      </c>
    </row>
    <row r="300" spans="1:4">
      <c r="A300" s="4">
        <v>50602</v>
      </c>
      <c r="B300" s="3" t="s">
        <v>252</v>
      </c>
      <c r="C300" s="1" t="str">
        <f t="shared" si="24"/>
        <v>506</v>
      </c>
      <c r="D300" s="1" t="str">
        <f>IF(C300=$C$299,"Home_perfume")</f>
        <v>Home_perfume</v>
      </c>
    </row>
    <row r="301" spans="1:4">
      <c r="A301" s="4">
        <v>50603</v>
      </c>
      <c r="B301" s="3" t="s">
        <v>252</v>
      </c>
      <c r="C301" s="1" t="str">
        <f t="shared" si="24"/>
        <v>506</v>
      </c>
      <c r="D301" s="1" t="str">
        <f>IF(C301=$C$299,"Home_perfume")</f>
        <v>Home_perfume</v>
      </c>
    </row>
    <row r="302" spans="1:4">
      <c r="A302" s="4">
        <v>50604</v>
      </c>
      <c r="B302" s="3" t="s">
        <v>252</v>
      </c>
      <c r="C302" s="1" t="str">
        <f t="shared" si="24"/>
        <v>506</v>
      </c>
      <c r="D302" s="1" t="str">
        <f>IF(C302=$C$299,"Home_perfume")</f>
        <v>Home_perfume</v>
      </c>
    </row>
    <row r="303" spans="1:4">
      <c r="A303" s="4">
        <v>50605</v>
      </c>
      <c r="B303" s="3" t="s">
        <v>252</v>
      </c>
      <c r="C303" s="1" t="str">
        <f t="shared" si="24"/>
        <v>506</v>
      </c>
      <c r="D303" s="1" t="str">
        <f>IF(C303=$C$299,"Home_perfume")</f>
        <v>Home_perfume</v>
      </c>
    </row>
    <row r="304" spans="1:4">
      <c r="A304" s="4">
        <v>50702</v>
      </c>
      <c r="B304" s="3" t="s">
        <v>253</v>
      </c>
      <c r="C304" s="1" t="str">
        <f t="shared" si="24"/>
        <v>507</v>
      </c>
      <c r="D304" s="1" t="str">
        <f>IF(C304=$C$304,"Insecticides")</f>
        <v>Insecticides</v>
      </c>
    </row>
    <row r="305" spans="1:4">
      <c r="A305" s="4">
        <v>50703</v>
      </c>
      <c r="B305" s="3" t="s">
        <v>253</v>
      </c>
      <c r="C305" s="1" t="str">
        <f t="shared" si="24"/>
        <v>507</v>
      </c>
      <c r="D305" s="1" t="str">
        <f>IF(C305=$C$304,"Insecticides")</f>
        <v>Insecticides</v>
      </c>
    </row>
    <row r="306" spans="1:4">
      <c r="A306" s="4">
        <v>50704</v>
      </c>
      <c r="B306" s="3" t="s">
        <v>253</v>
      </c>
      <c r="C306" s="1" t="str">
        <f t="shared" si="24"/>
        <v>507</v>
      </c>
      <c r="D306" s="1" t="str">
        <f>IF(C306=$C$304,"Insecticides")</f>
        <v>Insecticides</v>
      </c>
    </row>
    <row r="307" spans="1:4">
      <c r="A307" s="4">
        <v>50801</v>
      </c>
      <c r="B307" s="3" t="s">
        <v>254</v>
      </c>
      <c r="C307" s="1" t="str">
        <f t="shared" si="24"/>
        <v>508</v>
      </c>
      <c r="D307" s="1" t="str">
        <f>IF(C307=$C$307,"Laundry_soap")</f>
        <v>Laundry_soap</v>
      </c>
    </row>
    <row r="308" spans="1:4">
      <c r="A308" s="4">
        <v>50802</v>
      </c>
      <c r="B308" s="3" t="s">
        <v>254</v>
      </c>
      <c r="C308" s="1" t="str">
        <f t="shared" si="24"/>
        <v>508</v>
      </c>
      <c r="D308" s="1" t="str">
        <f>IF(C308=$C$307,"Laundry_soap")</f>
        <v>Laundry_soap</v>
      </c>
    </row>
    <row r="309" spans="1:4">
      <c r="A309" s="4">
        <v>50803</v>
      </c>
      <c r="B309" s="3" t="s">
        <v>254</v>
      </c>
      <c r="C309" s="1" t="str">
        <f t="shared" si="24"/>
        <v>508</v>
      </c>
      <c r="D309" s="1" t="str">
        <f>IF(C309=$C$307,"Laundry_soap")</f>
        <v>Laundry_soap</v>
      </c>
    </row>
    <row r="310" spans="1:4">
      <c r="A310" s="4">
        <v>50805</v>
      </c>
      <c r="B310" s="3" t="s">
        <v>254</v>
      </c>
      <c r="C310" s="1" t="str">
        <f t="shared" si="24"/>
        <v>508</v>
      </c>
      <c r="D310" s="1" t="str">
        <f>IF(C310=$C$307,"Laundry_soap")</f>
        <v>Laundry_soap</v>
      </c>
    </row>
    <row r="311" spans="1:4">
      <c r="A311" s="4">
        <v>50901</v>
      </c>
      <c r="B311" s="3" t="s">
        <v>254</v>
      </c>
      <c r="C311" s="1" t="str">
        <f t="shared" si="24"/>
        <v>509</v>
      </c>
      <c r="D311" s="1" t="str">
        <f t="shared" ref="D311:D318" si="29">IF(C311=$C$311,"other_laundry_soap")</f>
        <v>other_laundry_soap</v>
      </c>
    </row>
    <row r="312" spans="1:4">
      <c r="A312" s="4">
        <v>50902</v>
      </c>
      <c r="B312" s="3" t="s">
        <v>254</v>
      </c>
      <c r="C312" s="1" t="str">
        <f t="shared" si="24"/>
        <v>509</v>
      </c>
      <c r="D312" s="1" t="str">
        <f t="shared" si="29"/>
        <v>other_laundry_soap</v>
      </c>
    </row>
    <row r="313" spans="1:4">
      <c r="A313" s="4">
        <v>50903</v>
      </c>
      <c r="B313" s="3" t="s">
        <v>254</v>
      </c>
      <c r="C313" s="1" t="str">
        <f t="shared" si="24"/>
        <v>509</v>
      </c>
      <c r="D313" s="1" t="str">
        <f t="shared" si="29"/>
        <v>other_laundry_soap</v>
      </c>
    </row>
    <row r="314" spans="1:4">
      <c r="A314" s="4">
        <v>50904</v>
      </c>
      <c r="B314" s="3" t="s">
        <v>254</v>
      </c>
      <c r="C314" s="1" t="str">
        <f t="shared" si="24"/>
        <v>509</v>
      </c>
      <c r="D314" s="1" t="str">
        <f t="shared" si="29"/>
        <v>other_laundry_soap</v>
      </c>
    </row>
    <row r="315" spans="1:4">
      <c r="A315" s="4">
        <v>50905</v>
      </c>
      <c r="B315" s="3" t="s">
        <v>254</v>
      </c>
      <c r="C315" s="1" t="str">
        <f t="shared" si="24"/>
        <v>509</v>
      </c>
      <c r="D315" s="1" t="str">
        <f t="shared" si="29"/>
        <v>other_laundry_soap</v>
      </c>
    </row>
    <row r="316" spans="1:4">
      <c r="A316" s="4">
        <v>50906</v>
      </c>
      <c r="B316" s="3" t="s">
        <v>254</v>
      </c>
      <c r="C316" s="1" t="str">
        <f t="shared" si="24"/>
        <v>509</v>
      </c>
      <c r="D316" s="1" t="str">
        <f t="shared" si="29"/>
        <v>other_laundry_soap</v>
      </c>
    </row>
    <row r="317" spans="1:4">
      <c r="A317" s="4">
        <v>50907</v>
      </c>
      <c r="B317" s="3" t="s">
        <v>254</v>
      </c>
      <c r="C317" s="1" t="str">
        <f t="shared" si="24"/>
        <v>509</v>
      </c>
      <c r="D317" s="1" t="str">
        <f t="shared" si="29"/>
        <v>other_laundry_soap</v>
      </c>
    </row>
    <row r="318" spans="1:4">
      <c r="A318" s="4">
        <v>50908</v>
      </c>
      <c r="B318" s="3" t="s">
        <v>254</v>
      </c>
      <c r="C318" s="1" t="str">
        <f t="shared" si="24"/>
        <v>509</v>
      </c>
      <c r="D318" s="1" t="str">
        <f t="shared" si="29"/>
        <v>other_laundry_soap</v>
      </c>
    </row>
    <row r="319" spans="1:4">
      <c r="A319" s="4">
        <v>51001</v>
      </c>
      <c r="B319" s="3" t="s">
        <v>254</v>
      </c>
      <c r="C319" s="1" t="str">
        <f t="shared" si="24"/>
        <v>510</v>
      </c>
      <c r="D319" s="1" t="str">
        <f>IF(C319=$C$319,"other_other_laundry_soap")</f>
        <v>other_other_laundry_soap</v>
      </c>
    </row>
    <row r="320" spans="1:4">
      <c r="A320" s="4">
        <v>51002</v>
      </c>
      <c r="B320" s="3" t="s">
        <v>254</v>
      </c>
      <c r="C320" s="1" t="str">
        <f t="shared" si="24"/>
        <v>510</v>
      </c>
      <c r="D320" s="1" t="str">
        <f>IF(C320=$C$319,"other_other_laundry_soap")</f>
        <v>other_other_laundry_soap</v>
      </c>
    </row>
    <row r="321" spans="1:4">
      <c r="A321" s="4">
        <v>60101</v>
      </c>
      <c r="B321" s="3" t="s">
        <v>255</v>
      </c>
      <c r="C321" s="1" t="str">
        <f t="shared" si="24"/>
        <v>601</v>
      </c>
      <c r="D321" s="1" t="str">
        <f t="shared" ref="D321:D329" si="30">IF(C321=$C$321,"Cotton_handkerchiefs")</f>
        <v>Cotton_handkerchiefs</v>
      </c>
    </row>
    <row r="322" spans="1:4">
      <c r="A322" s="4">
        <v>60102</v>
      </c>
      <c r="B322" s="3" t="s">
        <v>255</v>
      </c>
      <c r="C322" s="1" t="str">
        <f t="shared" ref="C322:C385" si="31">LEFT(A322,3)</f>
        <v>601</v>
      </c>
      <c r="D322" s="1" t="str">
        <f t="shared" si="30"/>
        <v>Cotton_handkerchiefs</v>
      </c>
    </row>
    <row r="323" spans="1:4">
      <c r="A323" s="4">
        <v>60103</v>
      </c>
      <c r="B323" s="3" t="s">
        <v>255</v>
      </c>
      <c r="C323" s="1" t="str">
        <f t="shared" si="31"/>
        <v>601</v>
      </c>
      <c r="D323" s="1" t="str">
        <f t="shared" si="30"/>
        <v>Cotton_handkerchiefs</v>
      </c>
    </row>
    <row r="324" spans="1:4">
      <c r="A324" s="4">
        <v>60104</v>
      </c>
      <c r="B324" s="3" t="s">
        <v>255</v>
      </c>
      <c r="C324" s="1" t="str">
        <f t="shared" si="31"/>
        <v>601</v>
      </c>
      <c r="D324" s="1" t="str">
        <f t="shared" si="30"/>
        <v>Cotton_handkerchiefs</v>
      </c>
    </row>
    <row r="325" spans="1:4">
      <c r="A325" s="4">
        <v>60105</v>
      </c>
      <c r="B325" s="3" t="s">
        <v>256</v>
      </c>
      <c r="C325" s="1" t="str">
        <f t="shared" si="31"/>
        <v>601</v>
      </c>
      <c r="D325" s="1" t="str">
        <f t="shared" si="30"/>
        <v>Cotton_handkerchiefs</v>
      </c>
    </row>
    <row r="326" spans="1:4">
      <c r="A326" s="4">
        <v>60106</v>
      </c>
      <c r="B326" s="3" t="s">
        <v>257</v>
      </c>
      <c r="C326" s="1" t="str">
        <f t="shared" si="31"/>
        <v>601</v>
      </c>
      <c r="D326" s="1" t="str">
        <f t="shared" si="30"/>
        <v>Cotton_handkerchiefs</v>
      </c>
    </row>
    <row r="327" spans="1:4">
      <c r="A327" s="4">
        <v>60107</v>
      </c>
      <c r="B327" s="3" t="s">
        <v>257</v>
      </c>
      <c r="C327" s="1" t="str">
        <f t="shared" si="31"/>
        <v>601</v>
      </c>
      <c r="D327" s="1" t="str">
        <f t="shared" si="30"/>
        <v>Cotton_handkerchiefs</v>
      </c>
    </row>
    <row r="328" spans="1:4">
      <c r="A328" s="4">
        <v>60108</v>
      </c>
      <c r="B328" s="3" t="s">
        <v>257</v>
      </c>
      <c r="C328" s="1" t="str">
        <f t="shared" si="31"/>
        <v>601</v>
      </c>
      <c r="D328" s="1" t="str">
        <f t="shared" si="30"/>
        <v>Cotton_handkerchiefs</v>
      </c>
    </row>
    <row r="329" spans="1:4">
      <c r="A329" s="4">
        <v>60109</v>
      </c>
      <c r="B329" s="3" t="s">
        <v>257</v>
      </c>
      <c r="C329" s="1" t="str">
        <f t="shared" si="31"/>
        <v>601</v>
      </c>
      <c r="D329" s="1" t="str">
        <f t="shared" si="30"/>
        <v>Cotton_handkerchiefs</v>
      </c>
    </row>
    <row r="330" spans="1:4">
      <c r="A330" s="4">
        <v>60201</v>
      </c>
      <c r="B330" s="3" t="s">
        <v>258</v>
      </c>
      <c r="C330" s="1" t="str">
        <f t="shared" si="31"/>
        <v>602</v>
      </c>
      <c r="D330" s="1" t="str">
        <f t="shared" ref="D330:D337" si="32">IF(C330=$C$330,"Personal_care")</f>
        <v>Personal_care</v>
      </c>
    </row>
    <row r="331" spans="1:4">
      <c r="A331" s="4">
        <v>60202</v>
      </c>
      <c r="B331" s="3" t="s">
        <v>258</v>
      </c>
      <c r="C331" s="1" t="str">
        <f t="shared" si="31"/>
        <v>602</v>
      </c>
      <c r="D331" s="1" t="str">
        <f t="shared" si="32"/>
        <v>Personal_care</v>
      </c>
    </row>
    <row r="332" spans="1:4">
      <c r="A332" s="4">
        <v>60203</v>
      </c>
      <c r="B332" s="3" t="s">
        <v>258</v>
      </c>
      <c r="C332" s="1" t="str">
        <f t="shared" si="31"/>
        <v>602</v>
      </c>
      <c r="D332" s="1" t="str">
        <f t="shared" si="32"/>
        <v>Personal_care</v>
      </c>
    </row>
    <row r="333" spans="1:4">
      <c r="A333" s="4">
        <v>60204</v>
      </c>
      <c r="B333" s="3" t="s">
        <v>258</v>
      </c>
      <c r="C333" s="1" t="str">
        <f t="shared" si="31"/>
        <v>602</v>
      </c>
      <c r="D333" s="1" t="str">
        <f t="shared" si="32"/>
        <v>Personal_care</v>
      </c>
    </row>
    <row r="334" spans="1:4">
      <c r="A334" s="4">
        <v>60205</v>
      </c>
      <c r="B334" s="3" t="s">
        <v>258</v>
      </c>
      <c r="C334" s="1" t="str">
        <f t="shared" si="31"/>
        <v>602</v>
      </c>
      <c r="D334" s="1" t="str">
        <f t="shared" si="32"/>
        <v>Personal_care</v>
      </c>
    </row>
    <row r="335" spans="1:4">
      <c r="A335" s="4">
        <v>60206</v>
      </c>
      <c r="B335" s="3" t="s">
        <v>258</v>
      </c>
      <c r="C335" s="1" t="str">
        <f t="shared" si="31"/>
        <v>602</v>
      </c>
      <c r="D335" s="1" t="str">
        <f t="shared" si="32"/>
        <v>Personal_care</v>
      </c>
    </row>
    <row r="336" spans="1:4">
      <c r="A336" s="4">
        <v>60207</v>
      </c>
      <c r="B336" s="3" t="s">
        <v>258</v>
      </c>
      <c r="C336" s="1" t="str">
        <f t="shared" si="31"/>
        <v>602</v>
      </c>
      <c r="D336" s="1" t="str">
        <f t="shared" si="32"/>
        <v>Personal_care</v>
      </c>
    </row>
    <row r="337" spans="1:4">
      <c r="A337" s="4">
        <v>60208</v>
      </c>
      <c r="B337" s="3" t="s">
        <v>258</v>
      </c>
      <c r="C337" s="1" t="str">
        <f t="shared" si="31"/>
        <v>602</v>
      </c>
      <c r="D337" s="1" t="str">
        <f t="shared" si="32"/>
        <v>Personal_care</v>
      </c>
    </row>
    <row r="338" spans="1:4">
      <c r="A338" s="4">
        <v>60301</v>
      </c>
      <c r="B338" s="3" t="s">
        <v>259</v>
      </c>
      <c r="C338" s="1" t="str">
        <f t="shared" si="31"/>
        <v>603</v>
      </c>
      <c r="D338" s="1" t="str">
        <f>IF(C338=$C$338,"Baby_products")</f>
        <v>Baby_products</v>
      </c>
    </row>
    <row r="339" spans="1:4">
      <c r="A339" s="4">
        <v>60302</v>
      </c>
      <c r="B339" s="3" t="s">
        <v>260</v>
      </c>
      <c r="C339" s="1" t="str">
        <f t="shared" si="31"/>
        <v>603</v>
      </c>
      <c r="D339" s="1" t="str">
        <f>IF(C339=$C$338,"Baby_products")</f>
        <v>Baby_products</v>
      </c>
    </row>
    <row r="340" spans="1:4">
      <c r="A340" s="4">
        <v>60303</v>
      </c>
      <c r="B340" s="3" t="s">
        <v>260</v>
      </c>
      <c r="C340" s="1" t="str">
        <f t="shared" si="31"/>
        <v>603</v>
      </c>
      <c r="D340" s="1" t="str">
        <f>IF(C340=$C$338,"Baby_products")</f>
        <v>Baby_products</v>
      </c>
    </row>
    <row r="341" spans="1:4">
      <c r="A341" s="4">
        <v>60304</v>
      </c>
      <c r="B341" s="3" t="s">
        <v>260</v>
      </c>
      <c r="C341" s="1" t="str">
        <f t="shared" si="31"/>
        <v>603</v>
      </c>
      <c r="D341" s="1" t="str">
        <f>IF(C341=$C$338,"Baby_products")</f>
        <v>Baby_products</v>
      </c>
    </row>
    <row r="342" spans="1:4">
      <c r="A342" s="4">
        <v>60401</v>
      </c>
      <c r="B342" s="3" t="s">
        <v>261</v>
      </c>
      <c r="C342" s="1" t="str">
        <f t="shared" si="31"/>
        <v>604</v>
      </c>
      <c r="D342" s="1" t="str">
        <f t="shared" ref="D342:D349" si="33">IF(C342=$C$342,"Mouth_care")</f>
        <v>Mouth_care</v>
      </c>
    </row>
    <row r="343" spans="1:4">
      <c r="A343" s="4">
        <v>60402</v>
      </c>
      <c r="B343" s="3" t="s">
        <v>262</v>
      </c>
      <c r="C343" s="1" t="str">
        <f t="shared" si="31"/>
        <v>604</v>
      </c>
      <c r="D343" s="1" t="str">
        <f t="shared" si="33"/>
        <v>Mouth_care</v>
      </c>
    </row>
    <row r="344" spans="1:4">
      <c r="A344" s="4">
        <v>60403</v>
      </c>
      <c r="B344" s="3" t="s">
        <v>262</v>
      </c>
      <c r="C344" s="1" t="str">
        <f t="shared" si="31"/>
        <v>604</v>
      </c>
      <c r="D344" s="1" t="str">
        <f t="shared" si="33"/>
        <v>Mouth_care</v>
      </c>
    </row>
    <row r="345" spans="1:4">
      <c r="A345" s="4">
        <v>60404</v>
      </c>
      <c r="B345" s="3" t="s">
        <v>262</v>
      </c>
      <c r="C345" s="1" t="str">
        <f t="shared" si="31"/>
        <v>604</v>
      </c>
      <c r="D345" s="1" t="str">
        <f t="shared" si="33"/>
        <v>Mouth_care</v>
      </c>
    </row>
    <row r="346" spans="1:4">
      <c r="A346" s="4">
        <v>60405</v>
      </c>
      <c r="B346" s="3" t="s">
        <v>262</v>
      </c>
      <c r="C346" s="1" t="str">
        <f t="shared" si="31"/>
        <v>604</v>
      </c>
      <c r="D346" s="1" t="str">
        <f t="shared" si="33"/>
        <v>Mouth_care</v>
      </c>
    </row>
    <row r="347" spans="1:4">
      <c r="A347" s="4">
        <v>60406</v>
      </c>
      <c r="B347" s="3" t="s">
        <v>262</v>
      </c>
      <c r="C347" s="1" t="str">
        <f t="shared" si="31"/>
        <v>604</v>
      </c>
      <c r="D347" s="1" t="str">
        <f t="shared" si="33"/>
        <v>Mouth_care</v>
      </c>
    </row>
    <row r="348" spans="1:4">
      <c r="A348" s="4">
        <v>60407</v>
      </c>
      <c r="B348" s="3" t="s">
        <v>262</v>
      </c>
      <c r="C348" s="1" t="str">
        <f t="shared" si="31"/>
        <v>604</v>
      </c>
      <c r="D348" s="1" t="str">
        <f t="shared" si="33"/>
        <v>Mouth_care</v>
      </c>
    </row>
    <row r="349" spans="1:4">
      <c r="A349" s="4">
        <v>60408</v>
      </c>
      <c r="B349" s="3" t="s">
        <v>262</v>
      </c>
      <c r="C349" s="1" t="str">
        <f t="shared" si="31"/>
        <v>604</v>
      </c>
      <c r="D349" s="1" t="str">
        <f t="shared" si="33"/>
        <v>Mouth_care</v>
      </c>
    </row>
    <row r="350" spans="1:4">
      <c r="A350" s="4">
        <v>60501</v>
      </c>
      <c r="B350" s="3" t="s">
        <v>263</v>
      </c>
      <c r="C350" s="1" t="str">
        <f t="shared" si="31"/>
        <v>605</v>
      </c>
      <c r="D350" s="1" t="str">
        <f t="shared" ref="D350:D357" si="34">IF(C350=$C$350,"shaving")</f>
        <v>shaving</v>
      </c>
    </row>
    <row r="351" spans="1:4">
      <c r="A351" s="4">
        <v>60502</v>
      </c>
      <c r="B351" s="3" t="s">
        <v>263</v>
      </c>
      <c r="C351" s="1" t="str">
        <f t="shared" si="31"/>
        <v>605</v>
      </c>
      <c r="D351" s="1" t="str">
        <f t="shared" si="34"/>
        <v>shaving</v>
      </c>
    </row>
    <row r="352" spans="1:4">
      <c r="A352" s="4">
        <v>60503</v>
      </c>
      <c r="B352" s="3" t="s">
        <v>263</v>
      </c>
      <c r="C352" s="1" t="str">
        <f t="shared" si="31"/>
        <v>605</v>
      </c>
      <c r="D352" s="1" t="str">
        <f t="shared" si="34"/>
        <v>shaving</v>
      </c>
    </row>
    <row r="353" spans="1:4">
      <c r="A353" s="4">
        <v>60504</v>
      </c>
      <c r="B353" s="3" t="s">
        <v>263</v>
      </c>
      <c r="C353" s="1" t="str">
        <f t="shared" si="31"/>
        <v>605</v>
      </c>
      <c r="D353" s="1" t="str">
        <f t="shared" si="34"/>
        <v>shaving</v>
      </c>
    </row>
    <row r="354" spans="1:4">
      <c r="A354" s="4">
        <v>60505</v>
      </c>
      <c r="B354" s="3" t="s">
        <v>264</v>
      </c>
      <c r="C354" s="1" t="str">
        <f t="shared" si="31"/>
        <v>605</v>
      </c>
      <c r="D354" s="1" t="str">
        <f t="shared" si="34"/>
        <v>shaving</v>
      </c>
    </row>
    <row r="355" spans="1:4">
      <c r="A355" s="4">
        <v>60506</v>
      </c>
      <c r="B355" s="3" t="s">
        <v>264</v>
      </c>
      <c r="C355" s="1" t="str">
        <f t="shared" si="31"/>
        <v>605</v>
      </c>
      <c r="D355" s="1" t="str">
        <f t="shared" si="34"/>
        <v>shaving</v>
      </c>
    </row>
    <row r="356" spans="1:4">
      <c r="A356" s="4">
        <v>60507</v>
      </c>
      <c r="B356" s="3" t="s">
        <v>264</v>
      </c>
      <c r="C356" s="1" t="str">
        <f t="shared" si="31"/>
        <v>605</v>
      </c>
      <c r="D356" s="1" t="str">
        <f t="shared" si="34"/>
        <v>shaving</v>
      </c>
    </row>
    <row r="357" spans="1:4">
      <c r="A357" s="4">
        <v>60508</v>
      </c>
      <c r="B357" s="3" t="s">
        <v>265</v>
      </c>
      <c r="C357" s="1" t="str">
        <f t="shared" si="31"/>
        <v>605</v>
      </c>
      <c r="D357" s="1" t="str">
        <f t="shared" si="34"/>
        <v>shaving</v>
      </c>
    </row>
    <row r="358" spans="1:4">
      <c r="A358" s="4">
        <v>60601</v>
      </c>
      <c r="B358" s="3" t="s">
        <v>266</v>
      </c>
      <c r="C358" s="1" t="str">
        <f t="shared" si="31"/>
        <v>606</v>
      </c>
      <c r="D358" s="1" t="str">
        <f t="shared" ref="D358:D364" si="35">IF(C358=$C$358,"hair_care")</f>
        <v>hair_care</v>
      </c>
    </row>
    <row r="359" spans="1:4">
      <c r="A359" s="4">
        <v>60602</v>
      </c>
      <c r="B359" s="3" t="s">
        <v>267</v>
      </c>
      <c r="C359" s="1" t="str">
        <f t="shared" si="31"/>
        <v>606</v>
      </c>
      <c r="D359" s="1" t="str">
        <f t="shared" si="35"/>
        <v>hair_care</v>
      </c>
    </row>
    <row r="360" spans="1:4">
      <c r="A360" s="4">
        <v>60603</v>
      </c>
      <c r="B360" s="3" t="s">
        <v>267</v>
      </c>
      <c r="C360" s="1" t="str">
        <f t="shared" si="31"/>
        <v>606</v>
      </c>
      <c r="D360" s="1" t="str">
        <f t="shared" si="35"/>
        <v>hair_care</v>
      </c>
    </row>
    <row r="361" spans="1:4">
      <c r="A361" s="4">
        <v>60604</v>
      </c>
      <c r="B361" s="3" t="s">
        <v>267</v>
      </c>
      <c r="C361" s="1" t="str">
        <f t="shared" si="31"/>
        <v>606</v>
      </c>
      <c r="D361" s="1" t="str">
        <f t="shared" si="35"/>
        <v>hair_care</v>
      </c>
    </row>
    <row r="362" spans="1:4">
      <c r="A362" s="4">
        <v>60605</v>
      </c>
      <c r="B362" s="3" t="s">
        <v>267</v>
      </c>
      <c r="C362" s="1" t="str">
        <f t="shared" si="31"/>
        <v>606</v>
      </c>
      <c r="D362" s="1" t="str">
        <f t="shared" si="35"/>
        <v>hair_care</v>
      </c>
    </row>
    <row r="363" spans="1:4">
      <c r="A363" s="4">
        <v>60606</v>
      </c>
      <c r="B363" s="3" t="s">
        <v>267</v>
      </c>
      <c r="C363" s="1" t="str">
        <f t="shared" si="31"/>
        <v>606</v>
      </c>
      <c r="D363" s="1" t="str">
        <f t="shared" si="35"/>
        <v>hair_care</v>
      </c>
    </row>
    <row r="364" spans="1:4">
      <c r="A364" s="4">
        <v>60607</v>
      </c>
      <c r="B364" s="3" t="s">
        <v>267</v>
      </c>
      <c r="C364" s="1" t="str">
        <f t="shared" si="31"/>
        <v>606</v>
      </c>
      <c r="D364" s="1" t="str">
        <f t="shared" si="35"/>
        <v>hair_care</v>
      </c>
    </row>
    <row r="365" spans="1:4">
      <c r="A365" s="4">
        <v>60701</v>
      </c>
      <c r="B365" s="3" t="s">
        <v>268</v>
      </c>
      <c r="C365" s="1" t="str">
        <f t="shared" si="31"/>
        <v>607</v>
      </c>
      <c r="D365" s="1" t="str">
        <f t="shared" ref="D365:D371" si="36">IF(C365=$C$365,"body_care")</f>
        <v>body_care</v>
      </c>
    </row>
    <row r="366" spans="1:4">
      <c r="A366" s="4">
        <v>60702</v>
      </c>
      <c r="B366" s="3" t="s">
        <v>269</v>
      </c>
      <c r="C366" s="1" t="str">
        <f t="shared" si="31"/>
        <v>607</v>
      </c>
      <c r="D366" s="1" t="str">
        <f t="shared" si="36"/>
        <v>body_care</v>
      </c>
    </row>
    <row r="367" spans="1:4">
      <c r="A367" s="4">
        <v>60703</v>
      </c>
      <c r="B367" s="3" t="s">
        <v>270</v>
      </c>
      <c r="C367" s="1" t="str">
        <f t="shared" si="31"/>
        <v>607</v>
      </c>
      <c r="D367" s="1" t="str">
        <f t="shared" si="36"/>
        <v>body_care</v>
      </c>
    </row>
    <row r="368" spans="1:4">
      <c r="A368" s="4">
        <v>60704</v>
      </c>
      <c r="B368" s="3" t="s">
        <v>271</v>
      </c>
      <c r="C368" s="1" t="str">
        <f t="shared" si="31"/>
        <v>607</v>
      </c>
      <c r="D368" s="1" t="str">
        <f t="shared" si="36"/>
        <v>body_care</v>
      </c>
    </row>
    <row r="369" spans="1:4">
      <c r="A369" s="4">
        <v>60705</v>
      </c>
      <c r="B369" s="3" t="s">
        <v>271</v>
      </c>
      <c r="C369" s="1" t="str">
        <f t="shared" si="31"/>
        <v>607</v>
      </c>
      <c r="D369" s="1" t="str">
        <f t="shared" si="36"/>
        <v>body_care</v>
      </c>
    </row>
    <row r="370" spans="1:4">
      <c r="A370" s="4">
        <v>60706</v>
      </c>
      <c r="B370" s="3" t="s">
        <v>271</v>
      </c>
      <c r="C370" s="1" t="str">
        <f t="shared" si="31"/>
        <v>607</v>
      </c>
      <c r="D370" s="1" t="str">
        <f t="shared" si="36"/>
        <v>body_care</v>
      </c>
    </row>
    <row r="371" spans="1:4">
      <c r="A371" s="4">
        <v>60707</v>
      </c>
      <c r="B371" s="3" t="s">
        <v>271</v>
      </c>
      <c r="C371" s="1" t="str">
        <f t="shared" si="31"/>
        <v>607</v>
      </c>
      <c r="D371" s="1" t="str">
        <f t="shared" si="36"/>
        <v>body_care</v>
      </c>
    </row>
    <row r="372" spans="1:4">
      <c r="A372" s="4">
        <v>60801</v>
      </c>
      <c r="B372" s="3" t="s">
        <v>272</v>
      </c>
      <c r="C372" s="1" t="str">
        <f t="shared" si="31"/>
        <v>608</v>
      </c>
      <c r="D372" s="1" t="str">
        <f t="shared" ref="D372:D377" si="37">IF(C372=$C$372,"face_care")</f>
        <v>face_care</v>
      </c>
    </row>
    <row r="373" spans="1:4">
      <c r="A373" s="4">
        <v>60802</v>
      </c>
      <c r="B373" s="3" t="s">
        <v>272</v>
      </c>
      <c r="C373" s="1" t="str">
        <f t="shared" si="31"/>
        <v>608</v>
      </c>
      <c r="D373" s="1" t="str">
        <f t="shared" si="37"/>
        <v>face_care</v>
      </c>
    </row>
    <row r="374" spans="1:4">
      <c r="A374" s="4">
        <v>60803</v>
      </c>
      <c r="B374" s="3" t="s">
        <v>273</v>
      </c>
      <c r="C374" s="1" t="str">
        <f t="shared" si="31"/>
        <v>608</v>
      </c>
      <c r="D374" s="1" t="str">
        <f t="shared" si="37"/>
        <v>face_care</v>
      </c>
    </row>
    <row r="375" spans="1:4">
      <c r="A375" s="4">
        <v>60804</v>
      </c>
      <c r="B375" s="3" t="s">
        <v>273</v>
      </c>
      <c r="C375" s="1" t="str">
        <f t="shared" si="31"/>
        <v>608</v>
      </c>
      <c r="D375" s="1" t="str">
        <f t="shared" si="37"/>
        <v>face_care</v>
      </c>
    </row>
    <row r="376" spans="1:4">
      <c r="A376" s="4">
        <v>60805</v>
      </c>
      <c r="B376" s="3" t="s">
        <v>274</v>
      </c>
      <c r="C376" s="1" t="str">
        <f t="shared" si="31"/>
        <v>608</v>
      </c>
      <c r="D376" s="1" t="str">
        <f t="shared" si="37"/>
        <v>face_care</v>
      </c>
    </row>
    <row r="377" spans="1:4">
      <c r="A377" s="4">
        <v>60806</v>
      </c>
      <c r="B377" s="3" t="s">
        <v>275</v>
      </c>
      <c r="C377" s="1" t="str">
        <f t="shared" si="31"/>
        <v>608</v>
      </c>
      <c r="D377" s="1" t="str">
        <f t="shared" si="37"/>
        <v>face_care</v>
      </c>
    </row>
    <row r="378" spans="1:4">
      <c r="A378" s="4">
        <v>60901</v>
      </c>
      <c r="B378" s="3" t="s">
        <v>276</v>
      </c>
      <c r="C378" s="1" t="str">
        <f t="shared" si="31"/>
        <v>609</v>
      </c>
      <c r="D378" s="1" t="str">
        <f>IF(C378=$C$378,"perfumes")</f>
        <v>perfumes</v>
      </c>
    </row>
    <row r="379" spans="1:4">
      <c r="A379" s="4">
        <v>60902</v>
      </c>
      <c r="B379" s="3" t="s">
        <v>277</v>
      </c>
      <c r="C379" s="1" t="str">
        <f t="shared" si="31"/>
        <v>609</v>
      </c>
      <c r="D379" s="1" t="str">
        <f>IF(C379=$C$378,"perfumes")</f>
        <v>perfumes</v>
      </c>
    </row>
    <row r="380" spans="1:4">
      <c r="A380" s="4">
        <v>60903</v>
      </c>
      <c r="B380" s="3" t="s">
        <v>278</v>
      </c>
      <c r="C380" s="1" t="str">
        <f t="shared" si="31"/>
        <v>609</v>
      </c>
      <c r="D380" s="1" t="str">
        <f>IF(C380=$C$378,"perfumes")</f>
        <v>perfumes</v>
      </c>
    </row>
    <row r="381" spans="1:4">
      <c r="A381" s="4">
        <v>60904</v>
      </c>
      <c r="B381" s="3" t="s">
        <v>276</v>
      </c>
      <c r="C381" s="1" t="str">
        <f t="shared" si="31"/>
        <v>609</v>
      </c>
      <c r="D381" s="1" t="str">
        <f>IF(C381=$C$378,"perfumes")</f>
        <v>perfumes</v>
      </c>
    </row>
    <row r="382" spans="1:4">
      <c r="A382" s="4">
        <v>60905</v>
      </c>
      <c r="B382" s="3" t="s">
        <v>279</v>
      </c>
      <c r="C382" s="1" t="str">
        <f t="shared" si="31"/>
        <v>609</v>
      </c>
      <c r="D382" s="1" t="str">
        <f>IF(C382=$C$378,"perfumes")</f>
        <v>perfumes</v>
      </c>
    </row>
    <row r="383" spans="1:4">
      <c r="A383" s="4">
        <v>61001</v>
      </c>
      <c r="B383" s="3" t="s">
        <v>280</v>
      </c>
      <c r="C383" s="1" t="str">
        <f t="shared" si="31"/>
        <v>610</v>
      </c>
      <c r="D383" s="1" t="str">
        <f t="shared" ref="D383:D389" si="38">IF(C383=$C$383,"cosmetics")</f>
        <v>cosmetics</v>
      </c>
    </row>
    <row r="384" spans="1:4">
      <c r="A384" s="4">
        <v>61002</v>
      </c>
      <c r="B384" s="3" t="s">
        <v>281</v>
      </c>
      <c r="C384" s="1" t="str">
        <f t="shared" si="31"/>
        <v>610</v>
      </c>
      <c r="D384" s="1" t="str">
        <f t="shared" si="38"/>
        <v>cosmetics</v>
      </c>
    </row>
    <row r="385" spans="1:4">
      <c r="A385" s="4">
        <v>61003</v>
      </c>
      <c r="B385" s="3" t="s">
        <v>282</v>
      </c>
      <c r="C385" s="1" t="str">
        <f t="shared" si="31"/>
        <v>610</v>
      </c>
      <c r="D385" s="1" t="str">
        <f t="shared" si="38"/>
        <v>cosmetics</v>
      </c>
    </row>
    <row r="386" spans="1:4">
      <c r="A386" s="4">
        <v>61004</v>
      </c>
      <c r="B386" s="3" t="s">
        <v>283</v>
      </c>
      <c r="C386" s="1" t="str">
        <f t="shared" ref="C386:C449" si="39">LEFT(A386,3)</f>
        <v>610</v>
      </c>
      <c r="D386" s="1" t="str">
        <f t="shared" si="38"/>
        <v>cosmetics</v>
      </c>
    </row>
    <row r="387" spans="1:4">
      <c r="A387" s="4">
        <v>61005</v>
      </c>
      <c r="B387" s="3" t="s">
        <v>284</v>
      </c>
      <c r="C387" s="1" t="str">
        <f t="shared" si="39"/>
        <v>610</v>
      </c>
      <c r="D387" s="1" t="str">
        <f t="shared" si="38"/>
        <v>cosmetics</v>
      </c>
    </row>
    <row r="388" spans="1:4">
      <c r="A388" s="4">
        <v>61006</v>
      </c>
      <c r="B388" s="3" t="s">
        <v>285</v>
      </c>
      <c r="C388" s="1" t="str">
        <f t="shared" si="39"/>
        <v>610</v>
      </c>
      <c r="D388" s="1" t="str">
        <f t="shared" si="38"/>
        <v>cosmetics</v>
      </c>
    </row>
    <row r="389" spans="1:4">
      <c r="A389" s="4">
        <v>61007</v>
      </c>
      <c r="B389" s="3" t="s">
        <v>286</v>
      </c>
      <c r="C389" s="1" t="str">
        <f t="shared" si="39"/>
        <v>610</v>
      </c>
      <c r="D389" s="1" t="str">
        <f t="shared" si="38"/>
        <v>cosmetics</v>
      </c>
    </row>
    <row r="390" spans="1:4">
      <c r="A390" s="4">
        <v>61101</v>
      </c>
      <c r="B390" s="3" t="s">
        <v>287</v>
      </c>
      <c r="C390" s="1" t="str">
        <f t="shared" si="39"/>
        <v>611</v>
      </c>
      <c r="D390" s="1" t="str">
        <f>IF(C390=$C$390,"First_aid")</f>
        <v>First_aid</v>
      </c>
    </row>
    <row r="391" spans="1:4">
      <c r="A391" s="4">
        <v>61102</v>
      </c>
      <c r="B391" s="3" t="s">
        <v>287</v>
      </c>
      <c r="C391" s="1" t="str">
        <f t="shared" si="39"/>
        <v>611</v>
      </c>
      <c r="D391" s="1" t="str">
        <f>IF(C391=$C$390,"First_aid")</f>
        <v>First_aid</v>
      </c>
    </row>
    <row r="392" spans="1:4">
      <c r="A392" s="4">
        <v>61103</v>
      </c>
      <c r="B392" s="3" t="s">
        <v>287</v>
      </c>
      <c r="C392" s="1" t="str">
        <f t="shared" si="39"/>
        <v>611</v>
      </c>
      <c r="D392" s="1" t="str">
        <f>IF(C392=$C$390,"First_aid")</f>
        <v>First_aid</v>
      </c>
    </row>
    <row r="393" spans="1:4">
      <c r="A393" s="4">
        <v>61201</v>
      </c>
      <c r="B393" s="3" t="s">
        <v>288</v>
      </c>
      <c r="C393" s="1" t="str">
        <f t="shared" si="39"/>
        <v>612</v>
      </c>
      <c r="D393" s="1" t="str">
        <f>IF(C393=$C$393,"Other cosmetics and fist aid")</f>
        <v>Other cosmetics and fist aid</v>
      </c>
    </row>
    <row r="394" spans="1:4">
      <c r="A394" s="4">
        <v>70101</v>
      </c>
      <c r="B394" s="3" t="s">
        <v>289</v>
      </c>
      <c r="C394" s="1" t="str">
        <f t="shared" si="39"/>
        <v>701</v>
      </c>
      <c r="D394" s="1" t="str">
        <f>IF(C394=$C$394,"dog_care")</f>
        <v>dog_care</v>
      </c>
    </row>
    <row r="395" spans="1:4">
      <c r="A395" s="4">
        <v>70102</v>
      </c>
      <c r="B395" s="3" t="s">
        <v>290</v>
      </c>
      <c r="C395" s="1" t="str">
        <f t="shared" si="39"/>
        <v>701</v>
      </c>
      <c r="D395" s="1" t="str">
        <f>IF(C395=$C$394,"dog_care")</f>
        <v>dog_care</v>
      </c>
    </row>
    <row r="396" spans="1:4">
      <c r="A396" s="4">
        <v>70103</v>
      </c>
      <c r="B396" s="3" t="s">
        <v>291</v>
      </c>
      <c r="C396" s="1" t="str">
        <f t="shared" si="39"/>
        <v>701</v>
      </c>
      <c r="D396" s="1" t="str">
        <f>IF(C396=$C$394,"dog_care")</f>
        <v>dog_care</v>
      </c>
    </row>
    <row r="397" spans="1:4">
      <c r="A397" s="4">
        <v>70201</v>
      </c>
      <c r="B397" s="3" t="s">
        <v>292</v>
      </c>
      <c r="C397" s="1" t="str">
        <f t="shared" si="39"/>
        <v>702</v>
      </c>
      <c r="D397" s="1" t="str">
        <f>IF(C397=$C$397,"cat_care")</f>
        <v>cat_care</v>
      </c>
    </row>
    <row r="398" spans="1:4">
      <c r="A398" s="4">
        <v>70202</v>
      </c>
      <c r="B398" s="3" t="s">
        <v>293</v>
      </c>
      <c r="C398" s="1" t="str">
        <f t="shared" si="39"/>
        <v>702</v>
      </c>
      <c r="D398" s="1" t="str">
        <f>IF(C398=$C$397,"cat_care")</f>
        <v>cat_care</v>
      </c>
    </row>
    <row r="399" spans="1:4">
      <c r="A399" s="4">
        <v>70203</v>
      </c>
      <c r="B399" s="3" t="s">
        <v>294</v>
      </c>
      <c r="C399" s="1" t="str">
        <f t="shared" si="39"/>
        <v>702</v>
      </c>
      <c r="D399" s="1" t="str">
        <f>IF(C399=$C$397,"cat_care")</f>
        <v>cat_care</v>
      </c>
    </row>
    <row r="400" spans="1:4">
      <c r="A400" s="4">
        <v>70204</v>
      </c>
      <c r="B400" s="3" t="s">
        <v>294</v>
      </c>
      <c r="C400" s="1" t="str">
        <f t="shared" si="39"/>
        <v>702</v>
      </c>
      <c r="D400" s="1" t="str">
        <f>IF(C400=$C$397,"cat_care")</f>
        <v>cat_care</v>
      </c>
    </row>
    <row r="401" spans="1:4">
      <c r="A401" s="4">
        <v>70301</v>
      </c>
      <c r="B401" s="3" t="s">
        <v>295</v>
      </c>
      <c r="C401" s="1" t="str">
        <f t="shared" si="39"/>
        <v>703</v>
      </c>
      <c r="D401" s="1" t="str">
        <f>IF(C401=$C$401,"Other pet care")</f>
        <v>Other pet care</v>
      </c>
    </row>
    <row r="402" spans="1:4">
      <c r="A402" s="4">
        <v>80102</v>
      </c>
      <c r="B402" s="3" t="s">
        <v>296</v>
      </c>
      <c r="C402" s="1" t="str">
        <f t="shared" si="39"/>
        <v>801</v>
      </c>
      <c r="D402" s="1" t="str">
        <f t="shared" ref="D402:D431" si="40">IF(C402=$C$402,"vegetables")</f>
        <v>vegetables</v>
      </c>
    </row>
    <row r="403" spans="1:4">
      <c r="A403" s="4">
        <v>80103</v>
      </c>
      <c r="B403" s="3" t="s">
        <v>296</v>
      </c>
      <c r="C403" s="1" t="str">
        <f t="shared" si="39"/>
        <v>801</v>
      </c>
      <c r="D403" s="1" t="str">
        <f t="shared" si="40"/>
        <v>vegetables</v>
      </c>
    </row>
    <row r="404" spans="1:4">
      <c r="A404" s="4">
        <v>80104</v>
      </c>
      <c r="B404" s="3" t="s">
        <v>297</v>
      </c>
      <c r="C404" s="1" t="str">
        <f t="shared" si="39"/>
        <v>801</v>
      </c>
      <c r="D404" s="1" t="str">
        <f t="shared" si="40"/>
        <v>vegetables</v>
      </c>
    </row>
    <row r="405" spans="1:4">
      <c r="A405" s="4">
        <v>80126</v>
      </c>
      <c r="B405" s="3" t="s">
        <v>298</v>
      </c>
      <c r="C405" s="1" t="str">
        <f t="shared" si="39"/>
        <v>801</v>
      </c>
      <c r="D405" s="1" t="str">
        <f t="shared" si="40"/>
        <v>vegetables</v>
      </c>
    </row>
    <row r="406" spans="1:4">
      <c r="A406" s="4">
        <v>80127</v>
      </c>
      <c r="B406" s="3" t="s">
        <v>299</v>
      </c>
      <c r="C406" s="1" t="str">
        <f t="shared" si="39"/>
        <v>801</v>
      </c>
      <c r="D406" s="1" t="str">
        <f t="shared" si="40"/>
        <v>vegetables</v>
      </c>
    </row>
    <row r="407" spans="1:4">
      <c r="A407" s="4">
        <v>80128</v>
      </c>
      <c r="B407" s="3" t="s">
        <v>300</v>
      </c>
      <c r="C407" s="1" t="str">
        <f t="shared" si="39"/>
        <v>801</v>
      </c>
      <c r="D407" s="1" t="str">
        <f t="shared" si="40"/>
        <v>vegetables</v>
      </c>
    </row>
    <row r="408" spans="1:4">
      <c r="A408" s="4">
        <v>80129</v>
      </c>
      <c r="B408" s="3" t="s">
        <v>301</v>
      </c>
      <c r="C408" s="1" t="str">
        <f t="shared" si="39"/>
        <v>801</v>
      </c>
      <c r="D408" s="1" t="str">
        <f t="shared" si="40"/>
        <v>vegetables</v>
      </c>
    </row>
    <row r="409" spans="1:4">
      <c r="A409" s="4">
        <v>80130</v>
      </c>
      <c r="B409" s="3" t="s">
        <v>302</v>
      </c>
      <c r="C409" s="1" t="str">
        <f t="shared" si="39"/>
        <v>801</v>
      </c>
      <c r="D409" s="1" t="str">
        <f t="shared" si="40"/>
        <v>vegetables</v>
      </c>
    </row>
    <row r="410" spans="1:4">
      <c r="A410" s="4">
        <v>80131</v>
      </c>
      <c r="B410" s="3" t="s">
        <v>303</v>
      </c>
      <c r="C410" s="1" t="str">
        <f t="shared" si="39"/>
        <v>801</v>
      </c>
      <c r="D410" s="1" t="str">
        <f t="shared" si="40"/>
        <v>vegetables</v>
      </c>
    </row>
    <row r="411" spans="1:4">
      <c r="A411" s="4">
        <v>80135</v>
      </c>
      <c r="B411" s="3" t="s">
        <v>304</v>
      </c>
      <c r="C411" s="1" t="str">
        <f t="shared" si="39"/>
        <v>801</v>
      </c>
      <c r="D411" s="1" t="str">
        <f t="shared" si="40"/>
        <v>vegetables</v>
      </c>
    </row>
    <row r="412" spans="1:4">
      <c r="A412" s="4">
        <v>80136</v>
      </c>
      <c r="B412" s="3" t="s">
        <v>305</v>
      </c>
      <c r="C412" s="1" t="str">
        <f t="shared" si="39"/>
        <v>801</v>
      </c>
      <c r="D412" s="1" t="str">
        <f t="shared" si="40"/>
        <v>vegetables</v>
      </c>
    </row>
    <row r="413" spans="1:4">
      <c r="A413" s="4">
        <v>80137</v>
      </c>
      <c r="B413" s="3" t="s">
        <v>306</v>
      </c>
      <c r="C413" s="1" t="str">
        <f t="shared" si="39"/>
        <v>801</v>
      </c>
      <c r="D413" s="1" t="str">
        <f t="shared" si="40"/>
        <v>vegetables</v>
      </c>
    </row>
    <row r="414" spans="1:4">
      <c r="A414" s="4">
        <v>80138</v>
      </c>
      <c r="B414" s="3" t="s">
        <v>307</v>
      </c>
      <c r="C414" s="1" t="str">
        <f t="shared" si="39"/>
        <v>801</v>
      </c>
      <c r="D414" s="1" t="str">
        <f t="shared" si="40"/>
        <v>vegetables</v>
      </c>
    </row>
    <row r="415" spans="1:4">
      <c r="A415" s="4">
        <v>80139</v>
      </c>
      <c r="B415" s="3" t="s">
        <v>307</v>
      </c>
      <c r="C415" s="1" t="str">
        <f t="shared" si="39"/>
        <v>801</v>
      </c>
      <c r="D415" s="1" t="str">
        <f t="shared" si="40"/>
        <v>vegetables</v>
      </c>
    </row>
    <row r="416" spans="1:4">
      <c r="A416" s="4">
        <v>80140</v>
      </c>
      <c r="B416" s="3" t="s">
        <v>308</v>
      </c>
      <c r="C416" s="1" t="str">
        <f t="shared" si="39"/>
        <v>801</v>
      </c>
      <c r="D416" s="1" t="str">
        <f t="shared" si="40"/>
        <v>vegetables</v>
      </c>
    </row>
    <row r="417" spans="1:4">
      <c r="A417" s="4">
        <v>80141</v>
      </c>
      <c r="B417" s="3" t="s">
        <v>309</v>
      </c>
      <c r="C417" s="1" t="str">
        <f t="shared" si="39"/>
        <v>801</v>
      </c>
      <c r="D417" s="1" t="str">
        <f t="shared" si="40"/>
        <v>vegetables</v>
      </c>
    </row>
    <row r="418" spans="1:4">
      <c r="A418" s="4">
        <v>80142</v>
      </c>
      <c r="B418" s="3" t="s">
        <v>310</v>
      </c>
      <c r="C418" s="1" t="str">
        <f t="shared" si="39"/>
        <v>801</v>
      </c>
      <c r="D418" s="1" t="str">
        <f t="shared" si="40"/>
        <v>vegetables</v>
      </c>
    </row>
    <row r="419" spans="1:4">
      <c r="A419" s="4">
        <v>80143</v>
      </c>
      <c r="B419" s="3" t="s">
        <v>311</v>
      </c>
      <c r="C419" s="1" t="str">
        <f t="shared" si="39"/>
        <v>801</v>
      </c>
      <c r="D419" s="1" t="str">
        <f t="shared" si="40"/>
        <v>vegetables</v>
      </c>
    </row>
    <row r="420" spans="1:4">
      <c r="A420" s="4">
        <v>80144</v>
      </c>
      <c r="B420" s="3" t="s">
        <v>312</v>
      </c>
      <c r="C420" s="1" t="str">
        <f t="shared" si="39"/>
        <v>801</v>
      </c>
      <c r="D420" s="1" t="str">
        <f t="shared" si="40"/>
        <v>vegetables</v>
      </c>
    </row>
    <row r="421" spans="1:4">
      <c r="A421" s="4">
        <v>80145</v>
      </c>
      <c r="B421" s="3" t="s">
        <v>307</v>
      </c>
      <c r="C421" s="1" t="str">
        <f t="shared" si="39"/>
        <v>801</v>
      </c>
      <c r="D421" s="1" t="str">
        <f t="shared" si="40"/>
        <v>vegetables</v>
      </c>
    </row>
    <row r="422" spans="1:4">
      <c r="A422" s="4">
        <v>80146</v>
      </c>
      <c r="B422" s="3" t="s">
        <v>313</v>
      </c>
      <c r="C422" s="1" t="str">
        <f t="shared" si="39"/>
        <v>801</v>
      </c>
      <c r="D422" s="1" t="str">
        <f t="shared" si="40"/>
        <v>vegetables</v>
      </c>
    </row>
    <row r="423" spans="1:4">
      <c r="A423" s="4">
        <v>80147</v>
      </c>
      <c r="B423" s="3" t="s">
        <v>313</v>
      </c>
      <c r="C423" s="1" t="str">
        <f t="shared" si="39"/>
        <v>801</v>
      </c>
      <c r="D423" s="1" t="str">
        <f t="shared" si="40"/>
        <v>vegetables</v>
      </c>
    </row>
    <row r="424" spans="1:4">
      <c r="A424" s="4">
        <v>80148</v>
      </c>
      <c r="B424" s="3" t="s">
        <v>313</v>
      </c>
      <c r="C424" s="1" t="str">
        <f t="shared" si="39"/>
        <v>801</v>
      </c>
      <c r="D424" s="1" t="str">
        <f t="shared" si="40"/>
        <v>vegetables</v>
      </c>
    </row>
    <row r="425" spans="1:4">
      <c r="A425" s="4">
        <v>80149</v>
      </c>
      <c r="B425" s="3" t="s">
        <v>313</v>
      </c>
      <c r="C425" s="1" t="str">
        <f t="shared" si="39"/>
        <v>801</v>
      </c>
      <c r="D425" s="1" t="str">
        <f t="shared" si="40"/>
        <v>vegetables</v>
      </c>
    </row>
    <row r="426" spans="1:4">
      <c r="A426" s="4">
        <v>80150</v>
      </c>
      <c r="B426" s="3" t="s">
        <v>313</v>
      </c>
      <c r="C426" s="1" t="str">
        <f t="shared" si="39"/>
        <v>801</v>
      </c>
      <c r="D426" s="1" t="str">
        <f t="shared" si="40"/>
        <v>vegetables</v>
      </c>
    </row>
    <row r="427" spans="1:4">
      <c r="A427" s="4">
        <v>80151</v>
      </c>
      <c r="B427" s="3" t="s">
        <v>314</v>
      </c>
      <c r="C427" s="1" t="str">
        <f t="shared" si="39"/>
        <v>801</v>
      </c>
      <c r="D427" s="1" t="str">
        <f t="shared" si="40"/>
        <v>vegetables</v>
      </c>
    </row>
    <row r="428" spans="1:4">
      <c r="A428" s="4">
        <v>80152</v>
      </c>
      <c r="B428" s="3" t="s">
        <v>315</v>
      </c>
      <c r="C428" s="1" t="str">
        <f t="shared" si="39"/>
        <v>801</v>
      </c>
      <c r="D428" s="1" t="str">
        <f t="shared" si="40"/>
        <v>vegetables</v>
      </c>
    </row>
    <row r="429" spans="1:4">
      <c r="A429" s="4">
        <v>80153</v>
      </c>
      <c r="B429" s="3" t="s">
        <v>316</v>
      </c>
      <c r="C429" s="1" t="str">
        <f t="shared" si="39"/>
        <v>801</v>
      </c>
      <c r="D429" s="1" t="str">
        <f t="shared" si="40"/>
        <v>vegetables</v>
      </c>
    </row>
    <row r="430" spans="1:4">
      <c r="A430" s="4">
        <v>80154</v>
      </c>
      <c r="B430" s="3" t="s">
        <v>317</v>
      </c>
      <c r="C430" s="1" t="str">
        <f t="shared" si="39"/>
        <v>801</v>
      </c>
      <c r="D430" s="1" t="str">
        <f t="shared" si="40"/>
        <v>vegetables</v>
      </c>
    </row>
    <row r="431" spans="1:4">
      <c r="A431" s="4">
        <v>80155</v>
      </c>
      <c r="B431" s="3" t="s">
        <v>313</v>
      </c>
      <c r="C431" s="1" t="str">
        <f t="shared" si="39"/>
        <v>801</v>
      </c>
      <c r="D431" s="1" t="str">
        <f t="shared" si="40"/>
        <v>vegetables</v>
      </c>
    </row>
    <row r="432" spans="1:4">
      <c r="A432" s="4">
        <v>80201</v>
      </c>
      <c r="B432" s="3" t="s">
        <v>318</v>
      </c>
      <c r="C432" s="1" t="str">
        <f t="shared" si="39"/>
        <v>802</v>
      </c>
      <c r="D432" s="1" t="str">
        <f t="shared" ref="D432:D457" si="41">IF(C432=$C$432,"fuits")</f>
        <v>fuits</v>
      </c>
    </row>
    <row r="433" spans="1:4">
      <c r="A433" s="4">
        <v>80202</v>
      </c>
      <c r="B433" s="3" t="s">
        <v>319</v>
      </c>
      <c r="C433" s="1" t="str">
        <f t="shared" si="39"/>
        <v>802</v>
      </c>
      <c r="D433" s="1" t="str">
        <f t="shared" si="41"/>
        <v>fuits</v>
      </c>
    </row>
    <row r="434" spans="1:4">
      <c r="A434" s="4">
        <v>80203</v>
      </c>
      <c r="B434" s="3" t="s">
        <v>319</v>
      </c>
      <c r="C434" s="1" t="str">
        <f t="shared" si="39"/>
        <v>802</v>
      </c>
      <c r="D434" s="1" t="str">
        <f t="shared" si="41"/>
        <v>fuits</v>
      </c>
    </row>
    <row r="435" spans="1:4">
      <c r="A435" s="4">
        <v>80204</v>
      </c>
      <c r="B435" s="3" t="s">
        <v>319</v>
      </c>
      <c r="C435" s="1" t="str">
        <f t="shared" si="39"/>
        <v>802</v>
      </c>
      <c r="D435" s="1" t="str">
        <f t="shared" si="41"/>
        <v>fuits</v>
      </c>
    </row>
    <row r="436" spans="1:4">
      <c r="A436" s="4">
        <v>80205</v>
      </c>
      <c r="B436" s="3" t="s">
        <v>320</v>
      </c>
      <c r="C436" s="1" t="str">
        <f t="shared" si="39"/>
        <v>802</v>
      </c>
      <c r="D436" s="1" t="str">
        <f t="shared" si="41"/>
        <v>fuits</v>
      </c>
    </row>
    <row r="437" spans="1:4">
      <c r="A437" s="4">
        <v>80206</v>
      </c>
      <c r="B437" s="3" t="s">
        <v>321</v>
      </c>
      <c r="C437" s="1" t="str">
        <f t="shared" si="39"/>
        <v>802</v>
      </c>
      <c r="D437" s="1" t="str">
        <f t="shared" si="41"/>
        <v>fuits</v>
      </c>
    </row>
    <row r="438" spans="1:4">
      <c r="A438" s="4">
        <v>80207</v>
      </c>
      <c r="B438" s="3" t="s">
        <v>322</v>
      </c>
      <c r="C438" s="1" t="str">
        <f t="shared" si="39"/>
        <v>802</v>
      </c>
      <c r="D438" s="1" t="str">
        <f t="shared" si="41"/>
        <v>fuits</v>
      </c>
    </row>
    <row r="439" spans="1:4">
      <c r="A439" s="4">
        <v>80208</v>
      </c>
      <c r="B439" s="3" t="s">
        <v>323</v>
      </c>
      <c r="C439" s="1" t="str">
        <f t="shared" si="39"/>
        <v>802</v>
      </c>
      <c r="D439" s="1" t="str">
        <f t="shared" si="41"/>
        <v>fuits</v>
      </c>
    </row>
    <row r="440" spans="1:4">
      <c r="A440" s="4">
        <v>80209</v>
      </c>
      <c r="B440" s="3" t="s">
        <v>324</v>
      </c>
      <c r="C440" s="1" t="str">
        <f t="shared" si="39"/>
        <v>802</v>
      </c>
      <c r="D440" s="1" t="str">
        <f t="shared" si="41"/>
        <v>fuits</v>
      </c>
    </row>
    <row r="441" spans="1:4">
      <c r="A441" s="4">
        <v>80210</v>
      </c>
      <c r="B441" s="3" t="s">
        <v>325</v>
      </c>
      <c r="C441" s="1" t="str">
        <f t="shared" si="39"/>
        <v>802</v>
      </c>
      <c r="D441" s="1" t="str">
        <f t="shared" si="41"/>
        <v>fuits</v>
      </c>
    </row>
    <row r="442" spans="1:4">
      <c r="A442" s="4">
        <v>80211</v>
      </c>
      <c r="B442" s="3" t="s">
        <v>326</v>
      </c>
      <c r="C442" s="1" t="str">
        <f t="shared" si="39"/>
        <v>802</v>
      </c>
      <c r="D442" s="1" t="str">
        <f t="shared" si="41"/>
        <v>fuits</v>
      </c>
    </row>
    <row r="443" spans="1:4">
      <c r="A443" s="4">
        <v>80212</v>
      </c>
      <c r="B443" s="3" t="s">
        <v>326</v>
      </c>
      <c r="C443" s="1" t="str">
        <f t="shared" si="39"/>
        <v>802</v>
      </c>
      <c r="D443" s="1" t="str">
        <f t="shared" si="41"/>
        <v>fuits</v>
      </c>
    </row>
    <row r="444" spans="1:4">
      <c r="A444" s="4">
        <v>80213</v>
      </c>
      <c r="B444" s="3" t="s">
        <v>327</v>
      </c>
      <c r="C444" s="1" t="str">
        <f t="shared" si="39"/>
        <v>802</v>
      </c>
      <c r="D444" s="1" t="str">
        <f t="shared" si="41"/>
        <v>fuits</v>
      </c>
    </row>
    <row r="445" spans="1:4">
      <c r="A445" s="4">
        <v>80214</v>
      </c>
      <c r="B445" s="3" t="s">
        <v>328</v>
      </c>
      <c r="C445" s="1" t="str">
        <f t="shared" si="39"/>
        <v>802</v>
      </c>
      <c r="D445" s="1" t="str">
        <f t="shared" si="41"/>
        <v>fuits</v>
      </c>
    </row>
    <row r="446" spans="1:4">
      <c r="A446" s="4">
        <v>80215</v>
      </c>
      <c r="B446" s="3" t="s">
        <v>329</v>
      </c>
      <c r="C446" s="1" t="str">
        <f t="shared" si="39"/>
        <v>802</v>
      </c>
      <c r="D446" s="1" t="str">
        <f t="shared" si="41"/>
        <v>fuits</v>
      </c>
    </row>
    <row r="447" spans="1:4">
      <c r="A447" s="4">
        <v>80216</v>
      </c>
      <c r="B447" s="3" t="s">
        <v>330</v>
      </c>
      <c r="C447" s="1" t="str">
        <f t="shared" si="39"/>
        <v>802</v>
      </c>
      <c r="D447" s="1" t="str">
        <f t="shared" si="41"/>
        <v>fuits</v>
      </c>
    </row>
    <row r="448" spans="1:4">
      <c r="A448" s="4">
        <v>80217</v>
      </c>
      <c r="B448" s="3" t="s">
        <v>331</v>
      </c>
      <c r="C448" s="1" t="str">
        <f t="shared" si="39"/>
        <v>802</v>
      </c>
      <c r="D448" s="1" t="str">
        <f t="shared" si="41"/>
        <v>fuits</v>
      </c>
    </row>
    <row r="449" spans="1:4">
      <c r="A449" s="4">
        <v>80218</v>
      </c>
      <c r="B449" s="3" t="s">
        <v>332</v>
      </c>
      <c r="C449" s="1" t="str">
        <f t="shared" si="39"/>
        <v>802</v>
      </c>
      <c r="D449" s="1" t="str">
        <f t="shared" si="41"/>
        <v>fuits</v>
      </c>
    </row>
    <row r="450" spans="1:4">
      <c r="A450" s="4">
        <v>80219</v>
      </c>
      <c r="B450" s="3" t="s">
        <v>333</v>
      </c>
      <c r="C450" s="1" t="str">
        <f t="shared" ref="C450:C493" si="42">LEFT(A450,3)</f>
        <v>802</v>
      </c>
      <c r="D450" s="1" t="str">
        <f t="shared" si="41"/>
        <v>fuits</v>
      </c>
    </row>
    <row r="451" spans="1:4">
      <c r="A451" s="4">
        <v>80220</v>
      </c>
      <c r="B451" s="3" t="s">
        <v>334</v>
      </c>
      <c r="C451" s="1" t="str">
        <f t="shared" si="42"/>
        <v>802</v>
      </c>
      <c r="D451" s="1" t="str">
        <f t="shared" si="41"/>
        <v>fuits</v>
      </c>
    </row>
    <row r="452" spans="1:4">
      <c r="A452" s="4">
        <v>80221</v>
      </c>
      <c r="B452" s="3" t="s">
        <v>335</v>
      </c>
      <c r="C452" s="1" t="str">
        <f t="shared" si="42"/>
        <v>802</v>
      </c>
      <c r="D452" s="1" t="str">
        <f t="shared" si="41"/>
        <v>fuits</v>
      </c>
    </row>
    <row r="453" spans="1:4">
      <c r="A453" s="4">
        <v>80222</v>
      </c>
      <c r="B453" s="3" t="s">
        <v>336</v>
      </c>
      <c r="C453" s="1" t="str">
        <f t="shared" si="42"/>
        <v>802</v>
      </c>
      <c r="D453" s="1" t="str">
        <f t="shared" si="41"/>
        <v>fuits</v>
      </c>
    </row>
    <row r="454" spans="1:4">
      <c r="A454" s="4">
        <v>80223</v>
      </c>
      <c r="B454" s="3" t="s">
        <v>336</v>
      </c>
      <c r="C454" s="1" t="str">
        <f t="shared" si="42"/>
        <v>802</v>
      </c>
      <c r="D454" s="1" t="str">
        <f t="shared" si="41"/>
        <v>fuits</v>
      </c>
    </row>
    <row r="455" spans="1:4">
      <c r="A455" s="4">
        <v>80224</v>
      </c>
      <c r="B455" s="3" t="s">
        <v>336</v>
      </c>
      <c r="C455" s="1" t="str">
        <f t="shared" si="42"/>
        <v>802</v>
      </c>
      <c r="D455" s="1" t="str">
        <f t="shared" si="41"/>
        <v>fuits</v>
      </c>
    </row>
    <row r="456" spans="1:4">
      <c r="A456" s="4">
        <v>80225</v>
      </c>
      <c r="B456" s="3" t="s">
        <v>337</v>
      </c>
      <c r="C456" s="1" t="str">
        <f t="shared" si="42"/>
        <v>802</v>
      </c>
      <c r="D456" s="1" t="str">
        <f t="shared" si="41"/>
        <v>fuits</v>
      </c>
    </row>
    <row r="457" spans="1:4">
      <c r="A457" s="4">
        <v>80226</v>
      </c>
      <c r="B457" s="3" t="s">
        <v>336</v>
      </c>
      <c r="C457" s="1" t="str">
        <f t="shared" si="42"/>
        <v>802</v>
      </c>
      <c r="D457" s="1" t="str">
        <f t="shared" si="41"/>
        <v>fuits</v>
      </c>
    </row>
    <row r="458" spans="1:4">
      <c r="A458" s="4">
        <v>90101</v>
      </c>
      <c r="B458" s="3" t="s">
        <v>338</v>
      </c>
      <c r="C458" s="1" t="str">
        <f t="shared" si="42"/>
        <v>901</v>
      </c>
      <c r="D458" s="1" t="str">
        <f t="shared" ref="D458:D463" si="43">IF(C458=$C$458,"beef/veal")</f>
        <v>beef/veal</v>
      </c>
    </row>
    <row r="459" spans="1:4">
      <c r="A459" s="4">
        <v>90102</v>
      </c>
      <c r="B459" s="3" t="s">
        <v>339</v>
      </c>
      <c r="C459" s="1" t="str">
        <f t="shared" si="42"/>
        <v>901</v>
      </c>
      <c r="D459" s="1" t="str">
        <f t="shared" si="43"/>
        <v>beef/veal</v>
      </c>
    </row>
    <row r="460" spans="1:4">
      <c r="A460" s="4">
        <v>90103</v>
      </c>
      <c r="B460" s="3" t="s">
        <v>339</v>
      </c>
      <c r="C460" s="1" t="str">
        <f t="shared" si="42"/>
        <v>901</v>
      </c>
      <c r="D460" s="1" t="str">
        <f t="shared" si="43"/>
        <v>beef/veal</v>
      </c>
    </row>
    <row r="461" spans="1:4">
      <c r="A461" s="4">
        <v>90104</v>
      </c>
      <c r="B461" s="3" t="s">
        <v>339</v>
      </c>
      <c r="C461" s="1" t="str">
        <f t="shared" si="42"/>
        <v>901</v>
      </c>
      <c r="D461" s="1" t="str">
        <f t="shared" si="43"/>
        <v>beef/veal</v>
      </c>
    </row>
    <row r="462" spans="1:4">
      <c r="A462" s="4">
        <v>90105</v>
      </c>
      <c r="B462" s="3" t="s">
        <v>340</v>
      </c>
      <c r="C462" s="1" t="str">
        <f t="shared" si="42"/>
        <v>901</v>
      </c>
      <c r="D462" s="1" t="str">
        <f t="shared" si="43"/>
        <v>beef/veal</v>
      </c>
    </row>
    <row r="463" spans="1:4">
      <c r="A463" s="4">
        <v>90106</v>
      </c>
      <c r="B463" s="3" t="s">
        <v>340</v>
      </c>
      <c r="C463" s="1" t="str">
        <f t="shared" si="42"/>
        <v>901</v>
      </c>
      <c r="D463" s="1" t="str">
        <f t="shared" si="43"/>
        <v>beef/veal</v>
      </c>
    </row>
    <row r="464" spans="1:4">
      <c r="A464" s="4">
        <v>90201</v>
      </c>
      <c r="B464" s="3" t="s">
        <v>341</v>
      </c>
      <c r="C464" s="1" t="str">
        <f t="shared" si="42"/>
        <v>902</v>
      </c>
      <c r="D464" s="1" t="str">
        <f>IF(C464=$C$464,"pork")</f>
        <v>pork</v>
      </c>
    </row>
    <row r="465" spans="1:4">
      <c r="A465" s="4">
        <v>90202</v>
      </c>
      <c r="B465" s="3" t="s">
        <v>342</v>
      </c>
      <c r="C465" s="1" t="str">
        <f t="shared" si="42"/>
        <v>902</v>
      </c>
      <c r="D465" s="1" t="str">
        <f>IF(C465=$C$464,"pork")</f>
        <v>pork</v>
      </c>
    </row>
    <row r="466" spans="1:4">
      <c r="A466" s="4">
        <v>90203</v>
      </c>
      <c r="B466" s="3" t="s">
        <v>342</v>
      </c>
      <c r="C466" s="1" t="str">
        <f t="shared" si="42"/>
        <v>902</v>
      </c>
      <c r="D466" s="1" t="str">
        <f>IF(C466=$C$464,"pork")</f>
        <v>pork</v>
      </c>
    </row>
    <row r="467" spans="1:4">
      <c r="A467" s="4">
        <v>90301</v>
      </c>
      <c r="B467" s="3" t="s">
        <v>343</v>
      </c>
      <c r="C467" s="1" t="str">
        <f t="shared" si="42"/>
        <v>903</v>
      </c>
      <c r="D467" s="1" t="str">
        <f t="shared" ref="D467:D478" si="44">IF(C467=$C$467,"chicken")</f>
        <v>chicken</v>
      </c>
    </row>
    <row r="468" spans="1:4">
      <c r="A468" s="4">
        <v>90302</v>
      </c>
      <c r="B468" s="3" t="s">
        <v>343</v>
      </c>
      <c r="C468" s="1" t="str">
        <f t="shared" si="42"/>
        <v>903</v>
      </c>
      <c r="D468" s="1" t="str">
        <f t="shared" si="44"/>
        <v>chicken</v>
      </c>
    </row>
    <row r="469" spans="1:4">
      <c r="A469" s="4">
        <v>90303</v>
      </c>
      <c r="B469" s="3" t="s">
        <v>343</v>
      </c>
      <c r="C469" s="1" t="str">
        <f t="shared" si="42"/>
        <v>903</v>
      </c>
      <c r="D469" s="1" t="str">
        <f t="shared" si="44"/>
        <v>chicken</v>
      </c>
    </row>
    <row r="470" spans="1:4">
      <c r="A470" s="4">
        <v>90304</v>
      </c>
      <c r="B470" s="3" t="s">
        <v>343</v>
      </c>
      <c r="C470" s="1" t="str">
        <f t="shared" si="42"/>
        <v>903</v>
      </c>
      <c r="D470" s="1" t="str">
        <f t="shared" si="44"/>
        <v>chicken</v>
      </c>
    </row>
    <row r="471" spans="1:4">
      <c r="A471" s="4">
        <v>90305</v>
      </c>
      <c r="B471" s="3" t="s">
        <v>344</v>
      </c>
      <c r="C471" s="1" t="str">
        <f t="shared" si="42"/>
        <v>903</v>
      </c>
      <c r="D471" s="1" t="str">
        <f t="shared" si="44"/>
        <v>chicken</v>
      </c>
    </row>
    <row r="472" spans="1:4">
      <c r="A472" s="4">
        <v>90306</v>
      </c>
      <c r="B472" s="3" t="s">
        <v>345</v>
      </c>
      <c r="C472" s="1" t="str">
        <f t="shared" si="42"/>
        <v>903</v>
      </c>
      <c r="D472" s="1" t="str">
        <f t="shared" si="44"/>
        <v>chicken</v>
      </c>
    </row>
    <row r="473" spans="1:4">
      <c r="A473" s="4">
        <v>90307</v>
      </c>
      <c r="B473" s="3" t="s">
        <v>345</v>
      </c>
      <c r="C473" s="1" t="str">
        <f t="shared" si="42"/>
        <v>903</v>
      </c>
      <c r="D473" s="1" t="str">
        <f t="shared" si="44"/>
        <v>chicken</v>
      </c>
    </row>
    <row r="474" spans="1:4">
      <c r="A474" s="4">
        <v>90308</v>
      </c>
      <c r="B474" s="3" t="s">
        <v>345</v>
      </c>
      <c r="C474" s="1" t="str">
        <f t="shared" si="42"/>
        <v>903</v>
      </c>
      <c r="D474" s="1" t="str">
        <f t="shared" si="44"/>
        <v>chicken</v>
      </c>
    </row>
    <row r="475" spans="1:4">
      <c r="A475" s="4">
        <v>90309</v>
      </c>
      <c r="B475" s="3" t="s">
        <v>345</v>
      </c>
      <c r="C475" s="1" t="str">
        <f t="shared" si="42"/>
        <v>903</v>
      </c>
      <c r="D475" s="1" t="str">
        <f t="shared" si="44"/>
        <v>chicken</v>
      </c>
    </row>
    <row r="476" spans="1:4">
      <c r="A476" s="4">
        <v>90310</v>
      </c>
      <c r="B476" s="3" t="s">
        <v>346</v>
      </c>
      <c r="C476" s="1" t="str">
        <f t="shared" si="42"/>
        <v>903</v>
      </c>
      <c r="D476" s="1" t="str">
        <f t="shared" si="44"/>
        <v>chicken</v>
      </c>
    </row>
    <row r="477" spans="1:4">
      <c r="A477" s="4">
        <v>90311</v>
      </c>
      <c r="B477" s="3" t="s">
        <v>347</v>
      </c>
      <c r="C477" s="1" t="str">
        <f t="shared" si="42"/>
        <v>903</v>
      </c>
      <c r="D477" s="1" t="str">
        <f t="shared" si="44"/>
        <v>chicken</v>
      </c>
    </row>
    <row r="478" spans="1:4">
      <c r="A478" s="4">
        <v>90312</v>
      </c>
      <c r="B478" s="3" t="s">
        <v>347</v>
      </c>
      <c r="C478" s="1" t="str">
        <f t="shared" si="42"/>
        <v>903</v>
      </c>
      <c r="D478" s="1" t="str">
        <f t="shared" si="44"/>
        <v>chicken</v>
      </c>
    </row>
    <row r="479" spans="1:4">
      <c r="A479" s="4">
        <v>90401</v>
      </c>
      <c r="B479" s="3" t="s">
        <v>348</v>
      </c>
      <c r="C479" s="1" t="str">
        <f t="shared" si="42"/>
        <v>904</v>
      </c>
      <c r="D479" s="1" t="str">
        <f>IF(C479=$C$479,"horse")</f>
        <v>horse</v>
      </c>
    </row>
    <row r="480" spans="1:4">
      <c r="A480" s="4">
        <v>90402</v>
      </c>
      <c r="B480" s="3" t="s">
        <v>348</v>
      </c>
      <c r="C480" s="1" t="str">
        <f t="shared" si="42"/>
        <v>904</v>
      </c>
      <c r="D480" s="1" t="str">
        <f>IF(C480=$C$479,"horse")</f>
        <v>horse</v>
      </c>
    </row>
    <row r="481" spans="1:4">
      <c r="A481" s="4">
        <v>90403</v>
      </c>
      <c r="B481" s="3" t="s">
        <v>349</v>
      </c>
      <c r="C481" s="1" t="str">
        <f t="shared" si="42"/>
        <v>904</v>
      </c>
      <c r="D481" s="1" t="str">
        <f>IF(C481=$C$479,"horse")</f>
        <v>horse</v>
      </c>
    </row>
    <row r="482" spans="1:4">
      <c r="A482" s="4">
        <v>90501</v>
      </c>
      <c r="B482" s="3" t="s">
        <v>350</v>
      </c>
      <c r="C482" s="1" t="str">
        <f t="shared" si="42"/>
        <v>905</v>
      </c>
      <c r="D482" s="1" t="str">
        <f t="shared" ref="D482:D487" si="45">IF(C482=$C$482,"lamb/sheep/goat")</f>
        <v>lamb/sheep/goat</v>
      </c>
    </row>
    <row r="483" spans="1:4">
      <c r="A483" s="4">
        <v>90502</v>
      </c>
      <c r="B483" s="3" t="s">
        <v>350</v>
      </c>
      <c r="C483" s="1" t="str">
        <f t="shared" si="42"/>
        <v>905</v>
      </c>
      <c r="D483" s="1" t="str">
        <f t="shared" si="45"/>
        <v>lamb/sheep/goat</v>
      </c>
    </row>
    <row r="484" spans="1:4">
      <c r="A484" s="4">
        <v>90503</v>
      </c>
      <c r="B484" s="3" t="s">
        <v>351</v>
      </c>
      <c r="C484" s="1" t="str">
        <f t="shared" si="42"/>
        <v>905</v>
      </c>
      <c r="D484" s="1" t="str">
        <f t="shared" si="45"/>
        <v>lamb/sheep/goat</v>
      </c>
    </row>
    <row r="485" spans="1:4">
      <c r="A485" s="4">
        <v>90504</v>
      </c>
      <c r="B485" s="3" t="s">
        <v>351</v>
      </c>
      <c r="C485" s="1" t="str">
        <f t="shared" si="42"/>
        <v>905</v>
      </c>
      <c r="D485" s="1" t="str">
        <f t="shared" si="45"/>
        <v>lamb/sheep/goat</v>
      </c>
    </row>
    <row r="486" spans="1:4">
      <c r="A486" s="4">
        <v>90505</v>
      </c>
      <c r="B486" s="3" t="s">
        <v>351</v>
      </c>
      <c r="C486" s="1" t="str">
        <f t="shared" si="42"/>
        <v>905</v>
      </c>
      <c r="D486" s="1" t="str">
        <f t="shared" si="45"/>
        <v>lamb/sheep/goat</v>
      </c>
    </row>
    <row r="487" spans="1:4">
      <c r="A487" s="4">
        <v>90506</v>
      </c>
      <c r="B487" s="3" t="s">
        <v>352</v>
      </c>
      <c r="C487" s="1" t="str">
        <f t="shared" si="42"/>
        <v>905</v>
      </c>
      <c r="D487" s="1" t="str">
        <f t="shared" si="45"/>
        <v>lamb/sheep/goat</v>
      </c>
    </row>
    <row r="488" spans="1:4">
      <c r="A488" s="4">
        <v>90601</v>
      </c>
      <c r="B488" s="3" t="s">
        <v>353</v>
      </c>
      <c r="C488" s="1" t="str">
        <f t="shared" si="42"/>
        <v>906</v>
      </c>
      <c r="D488" s="1" t="str">
        <f t="shared" ref="D488:D493" si="46">IF(C488=$C$488,"wild_animals")</f>
        <v>wild_animals</v>
      </c>
    </row>
    <row r="489" spans="1:4">
      <c r="A489" s="4">
        <v>90602</v>
      </c>
      <c r="B489" s="3" t="s">
        <v>354</v>
      </c>
      <c r="C489" s="1" t="str">
        <f t="shared" si="42"/>
        <v>906</v>
      </c>
      <c r="D489" s="1" t="str">
        <f t="shared" si="46"/>
        <v>wild_animals</v>
      </c>
    </row>
    <row r="490" spans="1:4">
      <c r="A490" s="4">
        <v>90603</v>
      </c>
      <c r="B490" s="3" t="s">
        <v>355</v>
      </c>
      <c r="C490" s="1" t="str">
        <f t="shared" si="42"/>
        <v>906</v>
      </c>
      <c r="D490" s="1" t="str">
        <f t="shared" si="46"/>
        <v>wild_animals</v>
      </c>
    </row>
    <row r="491" spans="1:4">
      <c r="A491" s="4">
        <v>90604</v>
      </c>
      <c r="B491" s="3" t="s">
        <v>356</v>
      </c>
      <c r="C491" s="1" t="str">
        <f t="shared" si="42"/>
        <v>906</v>
      </c>
      <c r="D491" s="1" t="str">
        <f t="shared" si="46"/>
        <v>wild_animals</v>
      </c>
    </row>
    <row r="492" spans="1:4">
      <c r="A492" s="4">
        <v>90605</v>
      </c>
      <c r="B492" s="3" t="s">
        <v>357</v>
      </c>
      <c r="C492" s="1" t="str">
        <f t="shared" si="42"/>
        <v>906</v>
      </c>
      <c r="D492" s="1" t="str">
        <f t="shared" si="46"/>
        <v>wild_animals</v>
      </c>
    </row>
    <row r="493" spans="1:4">
      <c r="A493" s="4">
        <v>90606</v>
      </c>
      <c r="B493" s="3" t="s">
        <v>358</v>
      </c>
      <c r="C493" s="1" t="str">
        <f t="shared" si="42"/>
        <v>906</v>
      </c>
      <c r="D493" s="1" t="str">
        <f t="shared" si="46"/>
        <v>wild_animals</v>
      </c>
    </row>
    <row r="494" spans="1:4">
      <c r="A494" s="4">
        <v>100101</v>
      </c>
      <c r="B494" s="3" t="s">
        <v>359</v>
      </c>
      <c r="C494" s="1" t="str">
        <f t="shared" ref="C494:C557" si="47">LEFT(A494,4)</f>
        <v>1001</v>
      </c>
      <c r="D494" s="1" t="str">
        <f t="shared" ref="D494:D515" si="48">IF(C494=$C$494,"fish")</f>
        <v>fish</v>
      </c>
    </row>
    <row r="495" spans="1:4">
      <c r="A495" s="4">
        <v>100102</v>
      </c>
      <c r="B495" s="3" t="s">
        <v>359</v>
      </c>
      <c r="C495" s="1" t="str">
        <f t="shared" si="47"/>
        <v>1001</v>
      </c>
      <c r="D495" s="1" t="str">
        <f t="shared" si="48"/>
        <v>fish</v>
      </c>
    </row>
    <row r="496" spans="1:4">
      <c r="A496" s="4">
        <v>100103</v>
      </c>
      <c r="B496" s="3" t="s">
        <v>360</v>
      </c>
      <c r="C496" s="1" t="str">
        <f t="shared" si="47"/>
        <v>1001</v>
      </c>
      <c r="D496" s="1" t="str">
        <f t="shared" si="48"/>
        <v>fish</v>
      </c>
    </row>
    <row r="497" spans="1:4">
      <c r="A497" s="4">
        <v>100104</v>
      </c>
      <c r="B497" s="3" t="s">
        <v>359</v>
      </c>
      <c r="C497" s="1" t="str">
        <f t="shared" si="47"/>
        <v>1001</v>
      </c>
      <c r="D497" s="1" t="str">
        <f t="shared" si="48"/>
        <v>fish</v>
      </c>
    </row>
    <row r="498" spans="1:4">
      <c r="A498" s="4">
        <v>100105</v>
      </c>
      <c r="B498" s="3" t="s">
        <v>360</v>
      </c>
      <c r="C498" s="1" t="str">
        <f t="shared" si="47"/>
        <v>1001</v>
      </c>
      <c r="D498" s="1" t="str">
        <f t="shared" si="48"/>
        <v>fish</v>
      </c>
    </row>
    <row r="499" spans="1:4">
      <c r="A499" s="4">
        <v>100106</v>
      </c>
      <c r="B499" s="3" t="s">
        <v>360</v>
      </c>
      <c r="C499" s="1" t="str">
        <f t="shared" si="47"/>
        <v>1001</v>
      </c>
      <c r="D499" s="1" t="str">
        <f t="shared" si="48"/>
        <v>fish</v>
      </c>
    </row>
    <row r="500" spans="1:4">
      <c r="A500" s="4">
        <v>100107</v>
      </c>
      <c r="B500" s="3" t="s">
        <v>359</v>
      </c>
      <c r="C500" s="1" t="str">
        <f t="shared" si="47"/>
        <v>1001</v>
      </c>
      <c r="D500" s="1" t="str">
        <f t="shared" si="48"/>
        <v>fish</v>
      </c>
    </row>
    <row r="501" spans="1:4">
      <c r="A501" s="4">
        <v>100108</v>
      </c>
      <c r="B501" s="3" t="s">
        <v>359</v>
      </c>
      <c r="C501" s="1" t="str">
        <f t="shared" si="47"/>
        <v>1001</v>
      </c>
      <c r="D501" s="1" t="str">
        <f t="shared" si="48"/>
        <v>fish</v>
      </c>
    </row>
    <row r="502" spans="1:4">
      <c r="A502" s="4">
        <v>100109</v>
      </c>
      <c r="B502" s="3" t="s">
        <v>359</v>
      </c>
      <c r="C502" s="1" t="str">
        <f t="shared" si="47"/>
        <v>1001</v>
      </c>
      <c r="D502" s="1" t="str">
        <f t="shared" si="48"/>
        <v>fish</v>
      </c>
    </row>
    <row r="503" spans="1:4">
      <c r="A503" s="4">
        <v>100110</v>
      </c>
      <c r="B503" s="3" t="s">
        <v>359</v>
      </c>
      <c r="C503" s="1" t="str">
        <f t="shared" si="47"/>
        <v>1001</v>
      </c>
      <c r="D503" s="1" t="str">
        <f t="shared" si="48"/>
        <v>fish</v>
      </c>
    </row>
    <row r="504" spans="1:4">
      <c r="A504" s="4">
        <v>100111</v>
      </c>
      <c r="B504" s="3" t="s">
        <v>359</v>
      </c>
      <c r="C504" s="1" t="str">
        <f t="shared" si="47"/>
        <v>1001</v>
      </c>
      <c r="D504" s="1" t="str">
        <f t="shared" si="48"/>
        <v>fish</v>
      </c>
    </row>
    <row r="505" spans="1:4">
      <c r="A505" s="4">
        <v>100112</v>
      </c>
      <c r="B505" s="3" t="s">
        <v>359</v>
      </c>
      <c r="C505" s="1" t="str">
        <f t="shared" si="47"/>
        <v>1001</v>
      </c>
      <c r="D505" s="1" t="str">
        <f t="shared" si="48"/>
        <v>fish</v>
      </c>
    </row>
    <row r="506" spans="1:4">
      <c r="A506" s="4">
        <v>100113</v>
      </c>
      <c r="B506" s="3" t="s">
        <v>359</v>
      </c>
      <c r="C506" s="1" t="str">
        <f t="shared" si="47"/>
        <v>1001</v>
      </c>
      <c r="D506" s="1" t="str">
        <f t="shared" si="48"/>
        <v>fish</v>
      </c>
    </row>
    <row r="507" spans="1:4">
      <c r="A507" s="4">
        <v>100114</v>
      </c>
      <c r="B507" s="3" t="s">
        <v>359</v>
      </c>
      <c r="C507" s="1" t="str">
        <f t="shared" si="47"/>
        <v>1001</v>
      </c>
      <c r="D507" s="1" t="str">
        <f t="shared" si="48"/>
        <v>fish</v>
      </c>
    </row>
    <row r="508" spans="1:4">
      <c r="A508" s="4">
        <v>100115</v>
      </c>
      <c r="B508" s="3" t="s">
        <v>359</v>
      </c>
      <c r="C508" s="1" t="str">
        <f t="shared" si="47"/>
        <v>1001</v>
      </c>
      <c r="D508" s="1" t="str">
        <f t="shared" si="48"/>
        <v>fish</v>
      </c>
    </row>
    <row r="509" spans="1:4">
      <c r="A509" s="4">
        <v>100116</v>
      </c>
      <c r="B509" s="3" t="s">
        <v>359</v>
      </c>
      <c r="C509" s="1" t="str">
        <f t="shared" si="47"/>
        <v>1001</v>
      </c>
      <c r="D509" s="1" t="str">
        <f t="shared" si="48"/>
        <v>fish</v>
      </c>
    </row>
    <row r="510" spans="1:4">
      <c r="A510" s="4">
        <v>100117</v>
      </c>
      <c r="B510" s="3" t="s">
        <v>359</v>
      </c>
      <c r="C510" s="1" t="str">
        <f t="shared" si="47"/>
        <v>1001</v>
      </c>
      <c r="D510" s="1" t="str">
        <f t="shared" si="48"/>
        <v>fish</v>
      </c>
    </row>
    <row r="511" spans="1:4">
      <c r="A511" s="4">
        <v>100118</v>
      </c>
      <c r="B511" s="3" t="s">
        <v>359</v>
      </c>
      <c r="C511" s="1" t="str">
        <f t="shared" si="47"/>
        <v>1001</v>
      </c>
      <c r="D511" s="1" t="str">
        <f t="shared" si="48"/>
        <v>fish</v>
      </c>
    </row>
    <row r="512" spans="1:4">
      <c r="A512" s="4">
        <v>100119</v>
      </c>
      <c r="B512" s="3" t="s">
        <v>359</v>
      </c>
      <c r="C512" s="1" t="str">
        <f t="shared" si="47"/>
        <v>1001</v>
      </c>
      <c r="D512" s="1" t="str">
        <f t="shared" si="48"/>
        <v>fish</v>
      </c>
    </row>
    <row r="513" spans="1:4">
      <c r="A513" s="4">
        <v>100120</v>
      </c>
      <c r="B513" s="3" t="s">
        <v>359</v>
      </c>
      <c r="C513" s="1" t="str">
        <f t="shared" si="47"/>
        <v>1001</v>
      </c>
      <c r="D513" s="1" t="str">
        <f t="shared" si="48"/>
        <v>fish</v>
      </c>
    </row>
    <row r="514" spans="1:4">
      <c r="A514" s="4">
        <v>100121</v>
      </c>
      <c r="B514" s="3" t="s">
        <v>359</v>
      </c>
      <c r="C514" s="1" t="str">
        <f t="shared" si="47"/>
        <v>1001</v>
      </c>
      <c r="D514" s="1" t="str">
        <f t="shared" si="48"/>
        <v>fish</v>
      </c>
    </row>
    <row r="515" spans="1:4">
      <c r="A515" s="4">
        <v>100122</v>
      </c>
      <c r="B515" s="3" t="s">
        <v>359</v>
      </c>
      <c r="C515" s="1" t="str">
        <f t="shared" si="47"/>
        <v>1001</v>
      </c>
      <c r="D515" s="1" t="str">
        <f t="shared" si="48"/>
        <v>fish</v>
      </c>
    </row>
    <row r="516" spans="1:4">
      <c r="A516" s="4">
        <v>100201</v>
      </c>
      <c r="B516" s="3" t="s">
        <v>361</v>
      </c>
      <c r="C516" s="1" t="str">
        <f t="shared" si="47"/>
        <v>1002</v>
      </c>
      <c r="D516" s="1" t="str">
        <f>IF(C516=$C$516,"clams")</f>
        <v>clams</v>
      </c>
    </row>
    <row r="517" spans="1:4">
      <c r="A517" s="4">
        <v>100202</v>
      </c>
      <c r="B517" s="3" t="s">
        <v>361</v>
      </c>
      <c r="C517" s="1" t="str">
        <f t="shared" si="47"/>
        <v>1002</v>
      </c>
      <c r="D517" s="1" t="str">
        <f>IF(C517=$C$516,"clams")</f>
        <v>clams</v>
      </c>
    </row>
    <row r="518" spans="1:4">
      <c r="A518" s="4">
        <v>100203</v>
      </c>
      <c r="B518" s="3" t="s">
        <v>361</v>
      </c>
      <c r="C518" s="1" t="str">
        <f t="shared" si="47"/>
        <v>1002</v>
      </c>
      <c r="D518" s="1" t="str">
        <f>IF(C518=$C$516,"clams")</f>
        <v>clams</v>
      </c>
    </row>
    <row r="519" spans="1:4">
      <c r="A519" s="4">
        <v>100204</v>
      </c>
      <c r="B519" s="3" t="s">
        <v>361</v>
      </c>
      <c r="C519" s="1" t="str">
        <f t="shared" si="47"/>
        <v>1002</v>
      </c>
      <c r="D519" s="1" t="str">
        <f>IF(C519=$C$516,"clams")</f>
        <v>clams</v>
      </c>
    </row>
    <row r="520" spans="1:4">
      <c r="A520" s="4">
        <v>100301</v>
      </c>
      <c r="B520" s="3" t="s">
        <v>361</v>
      </c>
      <c r="C520" s="1" t="str">
        <f t="shared" si="47"/>
        <v>1003</v>
      </c>
      <c r="D520" s="1" t="str">
        <f>IF(C520=$C$520,"other_clams")</f>
        <v>other_clams</v>
      </c>
    </row>
    <row r="521" spans="1:4">
      <c r="A521" s="4">
        <v>100302</v>
      </c>
      <c r="B521" s="3" t="s">
        <v>361</v>
      </c>
      <c r="C521" s="1" t="str">
        <f t="shared" si="47"/>
        <v>1003</v>
      </c>
      <c r="D521" s="1" t="str">
        <f>IF(C521=$C$520,"other_clams")</f>
        <v>other_clams</v>
      </c>
    </row>
    <row r="522" spans="1:4">
      <c r="A522" s="4">
        <v>100303</v>
      </c>
      <c r="B522" s="3" t="s">
        <v>361</v>
      </c>
      <c r="C522" s="1" t="str">
        <f t="shared" si="47"/>
        <v>1003</v>
      </c>
      <c r="D522" s="1" t="str">
        <f>IF(C522=$C$520,"other_clams")</f>
        <v>other_clams</v>
      </c>
    </row>
    <row r="523" spans="1:4">
      <c r="A523" s="4">
        <v>100304</v>
      </c>
      <c r="B523" s="3" t="s">
        <v>361</v>
      </c>
      <c r="C523" s="1" t="str">
        <f t="shared" si="47"/>
        <v>1003</v>
      </c>
      <c r="D523" s="1" t="str">
        <f>IF(C523=$C$520,"other_clams")</f>
        <v>other_clams</v>
      </c>
    </row>
    <row r="524" spans="1:4">
      <c r="A524" s="4">
        <v>100401</v>
      </c>
      <c r="B524" s="3" t="s">
        <v>362</v>
      </c>
      <c r="C524" s="1" t="str">
        <f t="shared" si="47"/>
        <v>1004</v>
      </c>
      <c r="D524" s="1" t="str">
        <f>IF(C524=$C$524,"shellfish")</f>
        <v>shellfish</v>
      </c>
    </row>
    <row r="525" spans="1:4">
      <c r="A525" s="4">
        <v>100402</v>
      </c>
      <c r="B525" s="3" t="s">
        <v>362</v>
      </c>
      <c r="C525" s="1" t="str">
        <f t="shared" si="47"/>
        <v>1004</v>
      </c>
      <c r="D525" s="1" t="str">
        <f>IF(C525=$C$524,"shellfish")</f>
        <v>shellfish</v>
      </c>
    </row>
    <row r="526" spans="1:4">
      <c r="A526" s="4">
        <v>100403</v>
      </c>
      <c r="B526" s="3" t="s">
        <v>362</v>
      </c>
      <c r="C526" s="1" t="str">
        <f t="shared" si="47"/>
        <v>1004</v>
      </c>
      <c r="D526" s="1" t="str">
        <f>IF(C526=$C$524,"shellfish")</f>
        <v>shellfish</v>
      </c>
    </row>
    <row r="527" spans="1:4">
      <c r="A527" s="4">
        <v>100404</v>
      </c>
      <c r="B527" s="3" t="s">
        <v>362</v>
      </c>
      <c r="C527" s="1" t="str">
        <f t="shared" si="47"/>
        <v>1004</v>
      </c>
      <c r="D527" s="1" t="str">
        <f>IF(C527=$C$524,"shellfish")</f>
        <v>shellfish</v>
      </c>
    </row>
    <row r="528" spans="1:4">
      <c r="A528" s="4">
        <v>100501</v>
      </c>
      <c r="B528" s="3" t="s">
        <v>363</v>
      </c>
      <c r="C528" s="1" t="str">
        <f t="shared" si="47"/>
        <v>1005</v>
      </c>
      <c r="D528" s="1" t="str">
        <f t="shared" ref="D528:D540" si="49">IF(C528=$C$528,"defrost_from_see_food")</f>
        <v>defrost_from_see_food</v>
      </c>
    </row>
    <row r="529" spans="1:4">
      <c r="A529" s="4">
        <v>100502</v>
      </c>
      <c r="B529" s="3" t="s">
        <v>363</v>
      </c>
      <c r="C529" s="1" t="str">
        <f t="shared" si="47"/>
        <v>1005</v>
      </c>
      <c r="D529" s="1" t="str">
        <f t="shared" si="49"/>
        <v>defrost_from_see_food</v>
      </c>
    </row>
    <row r="530" spans="1:4">
      <c r="A530" s="4">
        <v>100503</v>
      </c>
      <c r="B530" s="3" t="s">
        <v>363</v>
      </c>
      <c r="C530" s="1" t="str">
        <f t="shared" si="47"/>
        <v>1005</v>
      </c>
      <c r="D530" s="1" t="str">
        <f t="shared" si="49"/>
        <v>defrost_from_see_food</v>
      </c>
    </row>
    <row r="531" spans="1:4">
      <c r="A531" s="4">
        <v>100504</v>
      </c>
      <c r="B531" s="3" t="s">
        <v>363</v>
      </c>
      <c r="C531" s="1" t="str">
        <f t="shared" si="47"/>
        <v>1005</v>
      </c>
      <c r="D531" s="1" t="str">
        <f t="shared" si="49"/>
        <v>defrost_from_see_food</v>
      </c>
    </row>
    <row r="532" spans="1:4">
      <c r="A532" s="4">
        <v>100505</v>
      </c>
      <c r="B532" s="3" t="s">
        <v>363</v>
      </c>
      <c r="C532" s="1" t="str">
        <f t="shared" si="47"/>
        <v>1005</v>
      </c>
      <c r="D532" s="1" t="str">
        <f t="shared" si="49"/>
        <v>defrost_from_see_food</v>
      </c>
    </row>
    <row r="533" spans="1:4">
      <c r="A533" s="4">
        <v>100506</v>
      </c>
      <c r="B533" s="3" t="s">
        <v>363</v>
      </c>
      <c r="C533" s="1" t="str">
        <f t="shared" si="47"/>
        <v>1005</v>
      </c>
      <c r="D533" s="1" t="str">
        <f t="shared" si="49"/>
        <v>defrost_from_see_food</v>
      </c>
    </row>
    <row r="534" spans="1:4">
      <c r="A534" s="4">
        <v>100507</v>
      </c>
      <c r="B534" s="3" t="s">
        <v>364</v>
      </c>
      <c r="C534" s="1" t="str">
        <f t="shared" si="47"/>
        <v>1005</v>
      </c>
      <c r="D534" s="1" t="str">
        <f t="shared" si="49"/>
        <v>defrost_from_see_food</v>
      </c>
    </row>
    <row r="535" spans="1:4">
      <c r="A535" s="4">
        <v>100508</v>
      </c>
      <c r="B535" s="3" t="s">
        <v>364</v>
      </c>
      <c r="C535" s="1" t="str">
        <f t="shared" si="47"/>
        <v>1005</v>
      </c>
      <c r="D535" s="1" t="str">
        <f t="shared" si="49"/>
        <v>defrost_from_see_food</v>
      </c>
    </row>
    <row r="536" spans="1:4">
      <c r="A536" s="4">
        <v>100509</v>
      </c>
      <c r="B536" s="3" t="s">
        <v>364</v>
      </c>
      <c r="C536" s="1" t="str">
        <f t="shared" si="47"/>
        <v>1005</v>
      </c>
      <c r="D536" s="1" t="str">
        <f t="shared" si="49"/>
        <v>defrost_from_see_food</v>
      </c>
    </row>
    <row r="537" spans="1:4">
      <c r="A537" s="4">
        <v>100510</v>
      </c>
      <c r="B537" s="3" t="s">
        <v>364</v>
      </c>
      <c r="C537" s="1" t="str">
        <f t="shared" si="47"/>
        <v>1005</v>
      </c>
      <c r="D537" s="1" t="str">
        <f t="shared" si="49"/>
        <v>defrost_from_see_food</v>
      </c>
    </row>
    <row r="538" spans="1:4">
      <c r="A538" s="4">
        <v>100511</v>
      </c>
      <c r="B538" s="3" t="s">
        <v>364</v>
      </c>
      <c r="C538" s="1" t="str">
        <f t="shared" si="47"/>
        <v>1005</v>
      </c>
      <c r="D538" s="1" t="str">
        <f t="shared" si="49"/>
        <v>defrost_from_see_food</v>
      </c>
    </row>
    <row r="539" spans="1:4">
      <c r="A539" s="4">
        <v>100512</v>
      </c>
      <c r="B539" s="3" t="s">
        <v>364</v>
      </c>
      <c r="C539" s="1" t="str">
        <f t="shared" si="47"/>
        <v>1005</v>
      </c>
      <c r="D539" s="1" t="str">
        <f t="shared" si="49"/>
        <v>defrost_from_see_food</v>
      </c>
    </row>
    <row r="540" spans="1:4">
      <c r="A540" s="4">
        <v>100513</v>
      </c>
      <c r="B540" s="3" t="s">
        <v>364</v>
      </c>
      <c r="C540" s="1" t="str">
        <f t="shared" si="47"/>
        <v>1005</v>
      </c>
      <c r="D540" s="1" t="str">
        <f t="shared" si="49"/>
        <v>defrost_from_see_food</v>
      </c>
    </row>
    <row r="541" spans="1:4">
      <c r="A541" s="4">
        <v>100601</v>
      </c>
      <c r="B541" s="3" t="s">
        <v>365</v>
      </c>
      <c r="C541" s="1" t="str">
        <f t="shared" si="47"/>
        <v>1006</v>
      </c>
      <c r="D541" s="1" t="str">
        <f t="shared" ref="D541:D568" si="50">IF(C541=$C$541,"Fresh_prepared_fish")</f>
        <v>Fresh_prepared_fish</v>
      </c>
    </row>
    <row r="542" spans="1:4">
      <c r="A542" s="4">
        <v>100602</v>
      </c>
      <c r="B542" s="3" t="s">
        <v>365</v>
      </c>
      <c r="C542" s="1" t="str">
        <f t="shared" si="47"/>
        <v>1006</v>
      </c>
      <c r="D542" s="1" t="str">
        <f t="shared" si="50"/>
        <v>Fresh_prepared_fish</v>
      </c>
    </row>
    <row r="543" spans="1:4">
      <c r="A543" s="4">
        <v>100603</v>
      </c>
      <c r="B543" s="3" t="s">
        <v>365</v>
      </c>
      <c r="C543" s="1" t="str">
        <f t="shared" si="47"/>
        <v>1006</v>
      </c>
      <c r="D543" s="1" t="str">
        <f t="shared" si="50"/>
        <v>Fresh_prepared_fish</v>
      </c>
    </row>
    <row r="544" spans="1:4">
      <c r="A544" s="4">
        <v>100604</v>
      </c>
      <c r="B544" s="3" t="s">
        <v>365</v>
      </c>
      <c r="C544" s="1" t="str">
        <f t="shared" si="47"/>
        <v>1006</v>
      </c>
      <c r="D544" s="1" t="str">
        <f t="shared" si="50"/>
        <v>Fresh_prepared_fish</v>
      </c>
    </row>
    <row r="545" spans="1:4">
      <c r="A545" s="4">
        <v>100605</v>
      </c>
      <c r="B545" s="3" t="s">
        <v>365</v>
      </c>
      <c r="C545" s="1" t="str">
        <f t="shared" si="47"/>
        <v>1006</v>
      </c>
      <c r="D545" s="1" t="str">
        <f t="shared" si="50"/>
        <v>Fresh_prepared_fish</v>
      </c>
    </row>
    <row r="546" spans="1:4">
      <c r="A546" s="4">
        <v>100606</v>
      </c>
      <c r="B546" s="3" t="s">
        <v>365</v>
      </c>
      <c r="C546" s="1" t="str">
        <f t="shared" si="47"/>
        <v>1006</v>
      </c>
      <c r="D546" s="1" t="str">
        <f t="shared" si="50"/>
        <v>Fresh_prepared_fish</v>
      </c>
    </row>
    <row r="547" spans="1:4">
      <c r="A547" s="4">
        <v>100607</v>
      </c>
      <c r="B547" s="3" t="s">
        <v>365</v>
      </c>
      <c r="C547" s="1" t="str">
        <f t="shared" si="47"/>
        <v>1006</v>
      </c>
      <c r="D547" s="1" t="str">
        <f t="shared" si="50"/>
        <v>Fresh_prepared_fish</v>
      </c>
    </row>
    <row r="548" spans="1:4">
      <c r="A548" s="4">
        <v>100608</v>
      </c>
      <c r="B548" s="3" t="s">
        <v>365</v>
      </c>
      <c r="C548" s="1" t="str">
        <f t="shared" si="47"/>
        <v>1006</v>
      </c>
      <c r="D548" s="1" t="str">
        <f t="shared" si="50"/>
        <v>Fresh_prepared_fish</v>
      </c>
    </row>
    <row r="549" spans="1:4">
      <c r="A549" s="4">
        <v>100609</v>
      </c>
      <c r="B549" s="3" t="s">
        <v>365</v>
      </c>
      <c r="C549" s="1" t="str">
        <f t="shared" si="47"/>
        <v>1006</v>
      </c>
      <c r="D549" s="1" t="str">
        <f t="shared" si="50"/>
        <v>Fresh_prepared_fish</v>
      </c>
    </row>
    <row r="550" spans="1:4">
      <c r="A550" s="4">
        <v>100610</v>
      </c>
      <c r="B550" s="3" t="s">
        <v>365</v>
      </c>
      <c r="C550" s="1" t="str">
        <f t="shared" si="47"/>
        <v>1006</v>
      </c>
      <c r="D550" s="1" t="str">
        <f t="shared" si="50"/>
        <v>Fresh_prepared_fish</v>
      </c>
    </row>
    <row r="551" spans="1:4">
      <c r="A551" s="4">
        <v>100611</v>
      </c>
      <c r="B551" s="3" t="s">
        <v>365</v>
      </c>
      <c r="C551" s="1" t="str">
        <f t="shared" si="47"/>
        <v>1006</v>
      </c>
      <c r="D551" s="1" t="str">
        <f t="shared" si="50"/>
        <v>Fresh_prepared_fish</v>
      </c>
    </row>
    <row r="552" spans="1:4">
      <c r="A552" s="4">
        <v>100612</v>
      </c>
      <c r="B552" s="3" t="s">
        <v>365</v>
      </c>
      <c r="C552" s="1" t="str">
        <f t="shared" si="47"/>
        <v>1006</v>
      </c>
      <c r="D552" s="1" t="str">
        <f t="shared" si="50"/>
        <v>Fresh_prepared_fish</v>
      </c>
    </row>
    <row r="553" spans="1:4">
      <c r="A553" s="4">
        <v>100613</v>
      </c>
      <c r="B553" s="3" t="s">
        <v>365</v>
      </c>
      <c r="C553" s="1" t="str">
        <f t="shared" si="47"/>
        <v>1006</v>
      </c>
      <c r="D553" s="1" t="str">
        <f t="shared" si="50"/>
        <v>Fresh_prepared_fish</v>
      </c>
    </row>
    <row r="554" spans="1:4">
      <c r="A554" s="4">
        <v>100614</v>
      </c>
      <c r="B554" s="3" t="s">
        <v>365</v>
      </c>
      <c r="C554" s="1" t="str">
        <f t="shared" si="47"/>
        <v>1006</v>
      </c>
      <c r="D554" s="1" t="str">
        <f t="shared" si="50"/>
        <v>Fresh_prepared_fish</v>
      </c>
    </row>
    <row r="555" spans="1:4">
      <c r="A555" s="4">
        <v>100615</v>
      </c>
      <c r="B555" s="3" t="s">
        <v>365</v>
      </c>
      <c r="C555" s="1" t="str">
        <f t="shared" si="47"/>
        <v>1006</v>
      </c>
      <c r="D555" s="1" t="str">
        <f t="shared" si="50"/>
        <v>Fresh_prepared_fish</v>
      </c>
    </row>
    <row r="556" spans="1:4">
      <c r="A556" s="4">
        <v>100616</v>
      </c>
      <c r="B556" s="3" t="s">
        <v>365</v>
      </c>
      <c r="C556" s="1" t="str">
        <f t="shared" si="47"/>
        <v>1006</v>
      </c>
      <c r="D556" s="1" t="str">
        <f t="shared" si="50"/>
        <v>Fresh_prepared_fish</v>
      </c>
    </row>
    <row r="557" spans="1:4">
      <c r="A557" s="4">
        <v>100617</v>
      </c>
      <c r="B557" s="3" t="s">
        <v>365</v>
      </c>
      <c r="C557" s="1" t="str">
        <f t="shared" si="47"/>
        <v>1006</v>
      </c>
      <c r="D557" s="1" t="str">
        <f t="shared" si="50"/>
        <v>Fresh_prepared_fish</v>
      </c>
    </row>
    <row r="558" spans="1:4">
      <c r="A558" s="4">
        <v>100618</v>
      </c>
      <c r="B558" s="3" t="s">
        <v>365</v>
      </c>
      <c r="C558" s="1" t="str">
        <f t="shared" ref="C558:C621" si="51">LEFT(A558,4)</f>
        <v>1006</v>
      </c>
      <c r="D558" s="1" t="str">
        <f t="shared" si="50"/>
        <v>Fresh_prepared_fish</v>
      </c>
    </row>
    <row r="559" spans="1:4">
      <c r="A559" s="4">
        <v>100619</v>
      </c>
      <c r="B559" s="3" t="s">
        <v>365</v>
      </c>
      <c r="C559" s="1" t="str">
        <f t="shared" si="51"/>
        <v>1006</v>
      </c>
      <c r="D559" s="1" t="str">
        <f t="shared" si="50"/>
        <v>Fresh_prepared_fish</v>
      </c>
    </row>
    <row r="560" spans="1:4">
      <c r="A560" s="4">
        <v>100620</v>
      </c>
      <c r="B560" s="3" t="s">
        <v>365</v>
      </c>
      <c r="C560" s="1" t="str">
        <f t="shared" si="51"/>
        <v>1006</v>
      </c>
      <c r="D560" s="1" t="str">
        <f t="shared" si="50"/>
        <v>Fresh_prepared_fish</v>
      </c>
    </row>
    <row r="561" spans="1:4">
      <c r="A561" s="4">
        <v>100621</v>
      </c>
      <c r="B561" s="3" t="s">
        <v>365</v>
      </c>
      <c r="C561" s="1" t="str">
        <f t="shared" si="51"/>
        <v>1006</v>
      </c>
      <c r="D561" s="1" t="str">
        <f t="shared" si="50"/>
        <v>Fresh_prepared_fish</v>
      </c>
    </row>
    <row r="562" spans="1:4">
      <c r="A562" s="4">
        <v>100622</v>
      </c>
      <c r="B562" s="3" t="s">
        <v>365</v>
      </c>
      <c r="C562" s="1" t="str">
        <f t="shared" si="51"/>
        <v>1006</v>
      </c>
      <c r="D562" s="1" t="str">
        <f t="shared" si="50"/>
        <v>Fresh_prepared_fish</v>
      </c>
    </row>
    <row r="563" spans="1:4">
      <c r="A563" s="4">
        <v>100623</v>
      </c>
      <c r="B563" s="3" t="s">
        <v>365</v>
      </c>
      <c r="C563" s="1" t="str">
        <f t="shared" si="51"/>
        <v>1006</v>
      </c>
      <c r="D563" s="1" t="str">
        <f t="shared" si="50"/>
        <v>Fresh_prepared_fish</v>
      </c>
    </row>
    <row r="564" spans="1:4">
      <c r="A564" s="4">
        <v>100624</v>
      </c>
      <c r="B564" s="3" t="s">
        <v>365</v>
      </c>
      <c r="C564" s="1" t="str">
        <f t="shared" si="51"/>
        <v>1006</v>
      </c>
      <c r="D564" s="1" t="str">
        <f t="shared" si="50"/>
        <v>Fresh_prepared_fish</v>
      </c>
    </row>
    <row r="565" spans="1:4">
      <c r="A565" s="4">
        <v>100625</v>
      </c>
      <c r="B565" s="3" t="s">
        <v>365</v>
      </c>
      <c r="C565" s="1" t="str">
        <f t="shared" si="51"/>
        <v>1006</v>
      </c>
      <c r="D565" s="1" t="str">
        <f t="shared" si="50"/>
        <v>Fresh_prepared_fish</v>
      </c>
    </row>
    <row r="566" spans="1:4">
      <c r="A566" s="4">
        <v>100626</v>
      </c>
      <c r="B566" s="3" t="s">
        <v>365</v>
      </c>
      <c r="C566" s="1" t="str">
        <f t="shared" si="51"/>
        <v>1006</v>
      </c>
      <c r="D566" s="1" t="str">
        <f t="shared" si="50"/>
        <v>Fresh_prepared_fish</v>
      </c>
    </row>
    <row r="567" spans="1:4">
      <c r="A567" s="4">
        <v>100627</v>
      </c>
      <c r="B567" s="3" t="s">
        <v>365</v>
      </c>
      <c r="C567" s="1" t="str">
        <f t="shared" si="51"/>
        <v>1006</v>
      </c>
      <c r="D567" s="1" t="str">
        <f t="shared" si="50"/>
        <v>Fresh_prepared_fish</v>
      </c>
    </row>
    <row r="568" spans="1:4">
      <c r="A568" s="4">
        <v>100628</v>
      </c>
      <c r="B568" s="3" t="s">
        <v>365</v>
      </c>
      <c r="C568" s="1" t="str">
        <f t="shared" si="51"/>
        <v>1006</v>
      </c>
      <c r="D568" s="1" t="str">
        <f t="shared" si="50"/>
        <v>Fresh_prepared_fish</v>
      </c>
    </row>
    <row r="569" spans="1:4">
      <c r="A569" s="4">
        <v>100701</v>
      </c>
      <c r="B569" s="3" t="s">
        <v>366</v>
      </c>
      <c r="C569" s="1" t="str">
        <f t="shared" si="51"/>
        <v>1007</v>
      </c>
      <c r="D569" s="1" t="str">
        <f>IF(C569=$C$569,"Other fish products")</f>
        <v>Other fish products</v>
      </c>
    </row>
    <row r="570" spans="1:4">
      <c r="A570" s="4">
        <v>100801</v>
      </c>
      <c r="B570" s="3" t="s">
        <v>235</v>
      </c>
      <c r="C570" s="1" t="str">
        <f t="shared" si="51"/>
        <v>1008</v>
      </c>
      <c r="D570" s="1" t="str">
        <f t="shared" ref="D570:D589" si="52">IF(C570=$C$570,"Frozen_fish")</f>
        <v>Frozen_fish</v>
      </c>
    </row>
    <row r="571" spans="1:4">
      <c r="A571" s="4">
        <v>100802</v>
      </c>
      <c r="B571" s="3" t="s">
        <v>235</v>
      </c>
      <c r="C571" s="1" t="str">
        <f t="shared" si="51"/>
        <v>1008</v>
      </c>
      <c r="D571" s="1" t="str">
        <f t="shared" si="52"/>
        <v>Frozen_fish</v>
      </c>
    </row>
    <row r="572" spans="1:4">
      <c r="A572" s="4">
        <v>100803</v>
      </c>
      <c r="B572" s="3" t="s">
        <v>235</v>
      </c>
      <c r="C572" s="1" t="str">
        <f t="shared" si="51"/>
        <v>1008</v>
      </c>
      <c r="D572" s="1" t="str">
        <f t="shared" si="52"/>
        <v>Frozen_fish</v>
      </c>
    </row>
    <row r="573" spans="1:4">
      <c r="A573" s="4">
        <v>100804</v>
      </c>
      <c r="B573" s="3" t="s">
        <v>235</v>
      </c>
      <c r="C573" s="1" t="str">
        <f t="shared" si="51"/>
        <v>1008</v>
      </c>
      <c r="D573" s="1" t="str">
        <f t="shared" si="52"/>
        <v>Frozen_fish</v>
      </c>
    </row>
    <row r="574" spans="1:4">
      <c r="A574" s="4">
        <v>100805</v>
      </c>
      <c r="B574" s="3" t="s">
        <v>235</v>
      </c>
      <c r="C574" s="1" t="str">
        <f t="shared" si="51"/>
        <v>1008</v>
      </c>
      <c r="D574" s="1" t="str">
        <f t="shared" si="52"/>
        <v>Frozen_fish</v>
      </c>
    </row>
    <row r="575" spans="1:4">
      <c r="A575" s="4">
        <v>100806</v>
      </c>
      <c r="B575" s="3" t="s">
        <v>235</v>
      </c>
      <c r="C575" s="1" t="str">
        <f t="shared" si="51"/>
        <v>1008</v>
      </c>
      <c r="D575" s="1" t="str">
        <f t="shared" si="52"/>
        <v>Frozen_fish</v>
      </c>
    </row>
    <row r="576" spans="1:4">
      <c r="A576" s="4">
        <v>100807</v>
      </c>
      <c r="B576" s="3" t="s">
        <v>235</v>
      </c>
      <c r="C576" s="1" t="str">
        <f t="shared" si="51"/>
        <v>1008</v>
      </c>
      <c r="D576" s="1" t="str">
        <f t="shared" si="52"/>
        <v>Frozen_fish</v>
      </c>
    </row>
    <row r="577" spans="1:4">
      <c r="A577" s="4">
        <v>100808</v>
      </c>
      <c r="B577" s="3" t="s">
        <v>235</v>
      </c>
      <c r="C577" s="1" t="str">
        <f t="shared" si="51"/>
        <v>1008</v>
      </c>
      <c r="D577" s="1" t="str">
        <f t="shared" si="52"/>
        <v>Frozen_fish</v>
      </c>
    </row>
    <row r="578" spans="1:4">
      <c r="A578" s="4">
        <v>100809</v>
      </c>
      <c r="B578" s="3" t="s">
        <v>235</v>
      </c>
      <c r="C578" s="1" t="str">
        <f t="shared" si="51"/>
        <v>1008</v>
      </c>
      <c r="D578" s="1" t="str">
        <f t="shared" si="52"/>
        <v>Frozen_fish</v>
      </c>
    </row>
    <row r="579" spans="1:4">
      <c r="A579" s="4">
        <v>100810</v>
      </c>
      <c r="B579" s="3" t="s">
        <v>235</v>
      </c>
      <c r="C579" s="1" t="str">
        <f t="shared" si="51"/>
        <v>1008</v>
      </c>
      <c r="D579" s="1" t="str">
        <f t="shared" si="52"/>
        <v>Frozen_fish</v>
      </c>
    </row>
    <row r="580" spans="1:4">
      <c r="A580" s="4">
        <v>100811</v>
      </c>
      <c r="B580" s="3" t="s">
        <v>235</v>
      </c>
      <c r="C580" s="1" t="str">
        <f t="shared" si="51"/>
        <v>1008</v>
      </c>
      <c r="D580" s="1" t="str">
        <f t="shared" si="52"/>
        <v>Frozen_fish</v>
      </c>
    </row>
    <row r="581" spans="1:4">
      <c r="A581" s="4">
        <v>100812</v>
      </c>
      <c r="B581" s="3" t="s">
        <v>235</v>
      </c>
      <c r="C581" s="1" t="str">
        <f t="shared" si="51"/>
        <v>1008</v>
      </c>
      <c r="D581" s="1" t="str">
        <f t="shared" si="52"/>
        <v>Frozen_fish</v>
      </c>
    </row>
    <row r="582" spans="1:4">
      <c r="A582" s="4">
        <v>100813</v>
      </c>
      <c r="B582" s="3" t="s">
        <v>235</v>
      </c>
      <c r="C582" s="1" t="str">
        <f t="shared" si="51"/>
        <v>1008</v>
      </c>
      <c r="D582" s="1" t="str">
        <f t="shared" si="52"/>
        <v>Frozen_fish</v>
      </c>
    </row>
    <row r="583" spans="1:4">
      <c r="A583" s="4">
        <v>100814</v>
      </c>
      <c r="B583" s="3" t="s">
        <v>235</v>
      </c>
      <c r="C583" s="1" t="str">
        <f t="shared" si="51"/>
        <v>1008</v>
      </c>
      <c r="D583" s="1" t="str">
        <f t="shared" si="52"/>
        <v>Frozen_fish</v>
      </c>
    </row>
    <row r="584" spans="1:4">
      <c r="A584" s="4">
        <v>100815</v>
      </c>
      <c r="B584" s="3" t="s">
        <v>235</v>
      </c>
      <c r="C584" s="1" t="str">
        <f t="shared" si="51"/>
        <v>1008</v>
      </c>
      <c r="D584" s="1" t="str">
        <f t="shared" si="52"/>
        <v>Frozen_fish</v>
      </c>
    </row>
    <row r="585" spans="1:4">
      <c r="A585" s="4">
        <v>100816</v>
      </c>
      <c r="B585" s="3" t="s">
        <v>235</v>
      </c>
      <c r="C585" s="1" t="str">
        <f t="shared" si="51"/>
        <v>1008</v>
      </c>
      <c r="D585" s="1" t="str">
        <f t="shared" si="52"/>
        <v>Frozen_fish</v>
      </c>
    </row>
    <row r="586" spans="1:4">
      <c r="A586" s="4">
        <v>100817</v>
      </c>
      <c r="B586" s="3" t="s">
        <v>235</v>
      </c>
      <c r="C586" s="1" t="str">
        <f t="shared" si="51"/>
        <v>1008</v>
      </c>
      <c r="D586" s="1" t="str">
        <f t="shared" si="52"/>
        <v>Frozen_fish</v>
      </c>
    </row>
    <row r="587" spans="1:4">
      <c r="A587" s="4">
        <v>100818</v>
      </c>
      <c r="B587" s="3" t="s">
        <v>235</v>
      </c>
      <c r="C587" s="1" t="str">
        <f t="shared" si="51"/>
        <v>1008</v>
      </c>
      <c r="D587" s="1" t="str">
        <f t="shared" si="52"/>
        <v>Frozen_fish</v>
      </c>
    </row>
    <row r="588" spans="1:4">
      <c r="A588" s="4">
        <v>100819</v>
      </c>
      <c r="B588" s="3" t="s">
        <v>235</v>
      </c>
      <c r="C588" s="1" t="str">
        <f t="shared" si="51"/>
        <v>1008</v>
      </c>
      <c r="D588" s="1" t="str">
        <f t="shared" si="52"/>
        <v>Frozen_fish</v>
      </c>
    </row>
    <row r="589" spans="1:4">
      <c r="A589" s="4">
        <v>100820</v>
      </c>
      <c r="B589" s="3" t="s">
        <v>235</v>
      </c>
      <c r="C589" s="1" t="str">
        <f t="shared" si="51"/>
        <v>1008</v>
      </c>
      <c r="D589" s="1" t="str">
        <f t="shared" si="52"/>
        <v>Frozen_fish</v>
      </c>
    </row>
    <row r="590" spans="1:4">
      <c r="A590" s="4">
        <v>500101</v>
      </c>
      <c r="B590" s="3" t="s">
        <v>367</v>
      </c>
      <c r="C590" s="1" t="str">
        <f t="shared" si="51"/>
        <v>5001</v>
      </c>
      <c r="D590" s="1" t="str">
        <f t="shared" ref="D590:D596" si="53">IF(C590=$C$590,"IT components")</f>
        <v>IT components</v>
      </c>
    </row>
    <row r="591" spans="1:4">
      <c r="A591" s="4">
        <v>500102</v>
      </c>
      <c r="B591" s="3" t="s">
        <v>368</v>
      </c>
      <c r="C591" s="1" t="str">
        <f t="shared" si="51"/>
        <v>5001</v>
      </c>
      <c r="D591" s="1" t="str">
        <f t="shared" si="53"/>
        <v>IT components</v>
      </c>
    </row>
    <row r="592" spans="1:4">
      <c r="A592" s="4">
        <v>500103</v>
      </c>
      <c r="B592" s="3" t="s">
        <v>369</v>
      </c>
      <c r="C592" s="1" t="str">
        <f t="shared" si="51"/>
        <v>5001</v>
      </c>
      <c r="D592" s="1" t="str">
        <f t="shared" si="53"/>
        <v>IT components</v>
      </c>
    </row>
    <row r="593" spans="1:4">
      <c r="A593" s="4">
        <v>500104</v>
      </c>
      <c r="B593" s="3" t="s">
        <v>370</v>
      </c>
      <c r="C593" s="1" t="str">
        <f t="shared" si="51"/>
        <v>5001</v>
      </c>
      <c r="D593" s="1" t="str">
        <f t="shared" si="53"/>
        <v>IT components</v>
      </c>
    </row>
    <row r="594" spans="1:4">
      <c r="A594" s="4">
        <v>500105</v>
      </c>
      <c r="B594" s="3" t="s">
        <v>371</v>
      </c>
      <c r="C594" s="1" t="str">
        <f t="shared" si="51"/>
        <v>5001</v>
      </c>
      <c r="D594" s="1" t="str">
        <f t="shared" si="53"/>
        <v>IT components</v>
      </c>
    </row>
    <row r="595" spans="1:4">
      <c r="A595" s="4">
        <v>500106</v>
      </c>
      <c r="B595" s="3" t="s">
        <v>372</v>
      </c>
      <c r="C595" s="1" t="str">
        <f t="shared" si="51"/>
        <v>5001</v>
      </c>
      <c r="D595" s="1" t="str">
        <f t="shared" si="53"/>
        <v>IT components</v>
      </c>
    </row>
    <row r="596" spans="1:4">
      <c r="A596" s="4">
        <v>500107</v>
      </c>
      <c r="B596" s="3" t="s">
        <v>373</v>
      </c>
      <c r="C596" s="1" t="str">
        <f t="shared" si="51"/>
        <v>5001</v>
      </c>
      <c r="D596" s="1" t="str">
        <f t="shared" si="53"/>
        <v>IT components</v>
      </c>
    </row>
    <row r="597" spans="1:4">
      <c r="A597" s="4">
        <v>500201</v>
      </c>
      <c r="B597" s="3" t="s">
        <v>374</v>
      </c>
      <c r="C597" s="1" t="str">
        <f t="shared" si="51"/>
        <v>5002</v>
      </c>
      <c r="D597" s="1" t="str">
        <f>IF(C597=$C$597,"Video/audio")</f>
        <v>Video/audio</v>
      </c>
    </row>
    <row r="598" spans="1:4">
      <c r="A598" s="4">
        <v>500202</v>
      </c>
      <c r="B598" s="3" t="s">
        <v>374</v>
      </c>
      <c r="C598" s="1" t="str">
        <f t="shared" si="51"/>
        <v>5002</v>
      </c>
      <c r="D598" s="1" t="str">
        <f>IF(C598=$C$597,"Video/audio")</f>
        <v>Video/audio</v>
      </c>
    </row>
    <row r="599" spans="1:4">
      <c r="A599" s="4">
        <v>500203</v>
      </c>
      <c r="B599" s="3" t="s">
        <v>374</v>
      </c>
      <c r="C599" s="1" t="str">
        <f t="shared" si="51"/>
        <v>5002</v>
      </c>
      <c r="D599" s="1" t="str">
        <f>IF(C599=$C$597,"Video/audio")</f>
        <v>Video/audio</v>
      </c>
    </row>
    <row r="600" spans="1:4">
      <c r="A600" s="4">
        <v>500204</v>
      </c>
      <c r="B600" s="3" t="s">
        <v>374</v>
      </c>
      <c r="C600" s="1" t="str">
        <f t="shared" si="51"/>
        <v>5002</v>
      </c>
      <c r="D600" s="1" t="str">
        <f>IF(C600=$C$597,"Video/audio")</f>
        <v>Video/audio</v>
      </c>
    </row>
    <row r="601" spans="1:4">
      <c r="A601" s="4">
        <v>500205</v>
      </c>
      <c r="B601" s="3" t="s">
        <v>374</v>
      </c>
      <c r="C601" s="1" t="str">
        <f t="shared" si="51"/>
        <v>5002</v>
      </c>
      <c r="D601" s="1" t="str">
        <f>IF(C601=$C$597,"Video/audio")</f>
        <v>Video/audio</v>
      </c>
    </row>
    <row r="602" spans="1:4">
      <c r="A602" s="4">
        <v>500301</v>
      </c>
      <c r="B602" s="3" t="s">
        <v>375</v>
      </c>
      <c r="C602" s="1" t="str">
        <f t="shared" si="51"/>
        <v>5003</v>
      </c>
      <c r="D602" s="1" t="str">
        <f>IF(C602=$C$602,"phones")</f>
        <v>phones</v>
      </c>
    </row>
    <row r="603" spans="1:4">
      <c r="A603" s="4">
        <v>500302</v>
      </c>
      <c r="B603" s="3" t="s">
        <v>376</v>
      </c>
      <c r="C603" s="1" t="str">
        <f t="shared" si="51"/>
        <v>5003</v>
      </c>
      <c r="D603" s="1" t="str">
        <f>IF(C603=$C$602,"phones")</f>
        <v>phones</v>
      </c>
    </row>
    <row r="604" spans="1:4">
      <c r="A604" s="4">
        <v>500303</v>
      </c>
      <c r="B604" s="3" t="s">
        <v>377</v>
      </c>
      <c r="C604" s="1" t="str">
        <f t="shared" si="51"/>
        <v>5003</v>
      </c>
      <c r="D604" s="1" t="str">
        <f>IF(C604=$C$602,"phones")</f>
        <v>phones</v>
      </c>
    </row>
    <row r="605" spans="1:4">
      <c r="A605" s="4">
        <v>500401</v>
      </c>
      <c r="B605" s="3" t="s">
        <v>378</v>
      </c>
      <c r="C605" s="1" t="str">
        <f t="shared" si="51"/>
        <v>5004</v>
      </c>
      <c r="D605" s="1" t="str">
        <f t="shared" ref="D605:D613" si="54">IF(C605=$C$605,"Appliances")</f>
        <v>Appliances</v>
      </c>
    </row>
    <row r="606" spans="1:4">
      <c r="A606" s="4">
        <v>500402</v>
      </c>
      <c r="B606" s="3" t="s">
        <v>378</v>
      </c>
      <c r="C606" s="1" t="str">
        <f t="shared" si="51"/>
        <v>5004</v>
      </c>
      <c r="D606" s="1" t="str">
        <f t="shared" si="54"/>
        <v>Appliances</v>
      </c>
    </row>
    <row r="607" spans="1:4">
      <c r="A607" s="4">
        <v>500403</v>
      </c>
      <c r="B607" s="3" t="s">
        <v>378</v>
      </c>
      <c r="C607" s="1" t="str">
        <f t="shared" si="51"/>
        <v>5004</v>
      </c>
      <c r="D607" s="1" t="str">
        <f t="shared" si="54"/>
        <v>Appliances</v>
      </c>
    </row>
    <row r="608" spans="1:4">
      <c r="A608" s="4">
        <v>500404</v>
      </c>
      <c r="B608" s="3" t="s">
        <v>378</v>
      </c>
      <c r="C608" s="1" t="str">
        <f t="shared" si="51"/>
        <v>5004</v>
      </c>
      <c r="D608" s="1" t="str">
        <f t="shared" si="54"/>
        <v>Appliances</v>
      </c>
    </row>
    <row r="609" spans="1:4">
      <c r="A609" s="4">
        <v>500405</v>
      </c>
      <c r="B609" s="3" t="s">
        <v>378</v>
      </c>
      <c r="C609" s="1" t="str">
        <f t="shared" si="51"/>
        <v>5004</v>
      </c>
      <c r="D609" s="1" t="str">
        <f t="shared" si="54"/>
        <v>Appliances</v>
      </c>
    </row>
    <row r="610" spans="1:4">
      <c r="A610" s="4">
        <v>500406</v>
      </c>
      <c r="B610" s="3" t="s">
        <v>378</v>
      </c>
      <c r="C610" s="1" t="str">
        <f t="shared" si="51"/>
        <v>5004</v>
      </c>
      <c r="D610" s="1" t="str">
        <f t="shared" si="54"/>
        <v>Appliances</v>
      </c>
    </row>
    <row r="611" spans="1:4">
      <c r="A611" s="4">
        <v>500407</v>
      </c>
      <c r="B611" s="3" t="s">
        <v>378</v>
      </c>
      <c r="C611" s="1" t="str">
        <f t="shared" si="51"/>
        <v>5004</v>
      </c>
      <c r="D611" s="1" t="str">
        <f t="shared" si="54"/>
        <v>Appliances</v>
      </c>
    </row>
    <row r="612" spans="1:4">
      <c r="A612" s="4">
        <v>500408</v>
      </c>
      <c r="B612" s="3" t="s">
        <v>378</v>
      </c>
      <c r="C612" s="1" t="str">
        <f t="shared" si="51"/>
        <v>5004</v>
      </c>
      <c r="D612" s="1" t="str">
        <f t="shared" si="54"/>
        <v>Appliances</v>
      </c>
    </row>
    <row r="613" spans="1:4">
      <c r="A613" s="4">
        <v>500409</v>
      </c>
      <c r="B613" s="3" t="s">
        <v>378</v>
      </c>
      <c r="C613" s="1" t="str">
        <f t="shared" si="51"/>
        <v>5004</v>
      </c>
      <c r="D613" s="1" t="str">
        <f t="shared" si="54"/>
        <v>Appliances</v>
      </c>
    </row>
    <row r="614" spans="1:4">
      <c r="A614" s="4">
        <v>500501</v>
      </c>
      <c r="B614" s="3" t="s">
        <v>378</v>
      </c>
      <c r="C614" s="1" t="str">
        <f t="shared" si="51"/>
        <v>5005</v>
      </c>
      <c r="D614" s="1" t="str">
        <f t="shared" ref="D614:D619" si="55">IF(C614=$C$614,"other_appliances")</f>
        <v>other_appliances</v>
      </c>
    </row>
    <row r="615" spans="1:4">
      <c r="A615" s="4">
        <v>500502</v>
      </c>
      <c r="B615" s="3" t="s">
        <v>378</v>
      </c>
      <c r="C615" s="1" t="str">
        <f t="shared" si="51"/>
        <v>5005</v>
      </c>
      <c r="D615" s="1" t="str">
        <f t="shared" si="55"/>
        <v>other_appliances</v>
      </c>
    </row>
    <row r="616" spans="1:4">
      <c r="A616" s="4">
        <v>500503</v>
      </c>
      <c r="B616" s="3" t="s">
        <v>378</v>
      </c>
      <c r="C616" s="1" t="str">
        <f t="shared" si="51"/>
        <v>5005</v>
      </c>
      <c r="D616" s="1" t="str">
        <f t="shared" si="55"/>
        <v>other_appliances</v>
      </c>
    </row>
    <row r="617" spans="1:4">
      <c r="A617" s="4">
        <v>500504</v>
      </c>
      <c r="B617" s="3" t="s">
        <v>378</v>
      </c>
      <c r="C617" s="1" t="str">
        <f t="shared" si="51"/>
        <v>5005</v>
      </c>
      <c r="D617" s="1" t="str">
        <f t="shared" si="55"/>
        <v>other_appliances</v>
      </c>
    </row>
    <row r="618" spans="1:4">
      <c r="A618" s="4">
        <v>500505</v>
      </c>
      <c r="B618" s="3" t="s">
        <v>378</v>
      </c>
      <c r="C618" s="1" t="str">
        <f t="shared" si="51"/>
        <v>5005</v>
      </c>
      <c r="D618" s="1" t="str">
        <f t="shared" si="55"/>
        <v>other_appliances</v>
      </c>
    </row>
    <row r="619" spans="1:4">
      <c r="A619" s="4">
        <v>500506</v>
      </c>
      <c r="B619" s="3" t="s">
        <v>378</v>
      </c>
      <c r="C619" s="1" t="str">
        <f t="shared" si="51"/>
        <v>5005</v>
      </c>
      <c r="D619" s="1" t="str">
        <f t="shared" si="55"/>
        <v>other_appliances</v>
      </c>
    </row>
    <row r="620" spans="1:4">
      <c r="A620" s="4">
        <v>500601</v>
      </c>
      <c r="B620" s="3" t="s">
        <v>379</v>
      </c>
      <c r="C620" s="1" t="str">
        <f t="shared" si="51"/>
        <v>5006</v>
      </c>
      <c r="D620" s="1" t="str">
        <f t="shared" ref="D620:D626" si="56">IF(C620=$C$620,"Home_comfort_appliances")</f>
        <v>Home_comfort_appliances</v>
      </c>
    </row>
    <row r="621" spans="1:4">
      <c r="A621" s="4">
        <v>500602</v>
      </c>
      <c r="B621" s="3" t="s">
        <v>379</v>
      </c>
      <c r="C621" s="1" t="str">
        <f t="shared" si="51"/>
        <v>5006</v>
      </c>
      <c r="D621" s="1" t="str">
        <f t="shared" si="56"/>
        <v>Home_comfort_appliances</v>
      </c>
    </row>
    <row r="622" spans="1:4">
      <c r="A622" s="4">
        <v>500603</v>
      </c>
      <c r="B622" s="3" t="s">
        <v>379</v>
      </c>
      <c r="C622" s="1" t="str">
        <f t="shared" ref="C622:C685" si="57">LEFT(A622,4)</f>
        <v>5006</v>
      </c>
      <c r="D622" s="1" t="str">
        <f t="shared" si="56"/>
        <v>Home_comfort_appliances</v>
      </c>
    </row>
    <row r="623" spans="1:4">
      <c r="A623" s="4">
        <v>500604</v>
      </c>
      <c r="B623" s="3" t="s">
        <v>379</v>
      </c>
      <c r="C623" s="1" t="str">
        <f t="shared" si="57"/>
        <v>5006</v>
      </c>
      <c r="D623" s="1" t="str">
        <f t="shared" si="56"/>
        <v>Home_comfort_appliances</v>
      </c>
    </row>
    <row r="624" spans="1:4">
      <c r="A624" s="4">
        <v>500605</v>
      </c>
      <c r="B624" s="3" t="s">
        <v>379</v>
      </c>
      <c r="C624" s="1" t="str">
        <f t="shared" si="57"/>
        <v>5006</v>
      </c>
      <c r="D624" s="1" t="str">
        <f t="shared" si="56"/>
        <v>Home_comfort_appliances</v>
      </c>
    </row>
    <row r="625" spans="1:4">
      <c r="A625" s="4">
        <v>500606</v>
      </c>
      <c r="B625" s="3" t="s">
        <v>379</v>
      </c>
      <c r="C625" s="1" t="str">
        <f t="shared" si="57"/>
        <v>5006</v>
      </c>
      <c r="D625" s="1" t="str">
        <f t="shared" si="56"/>
        <v>Home_comfort_appliances</v>
      </c>
    </row>
    <row r="626" spans="1:4">
      <c r="A626" s="4">
        <v>500607</v>
      </c>
      <c r="B626" s="3" t="s">
        <v>379</v>
      </c>
      <c r="C626" s="1" t="str">
        <f t="shared" si="57"/>
        <v>5006</v>
      </c>
      <c r="D626" s="1" t="str">
        <f t="shared" si="56"/>
        <v>Home_comfort_appliances</v>
      </c>
    </row>
    <row r="627" spans="1:4">
      <c r="A627" s="4">
        <v>500701</v>
      </c>
      <c r="B627" s="3" t="s">
        <v>380</v>
      </c>
      <c r="C627" s="1" t="str">
        <f t="shared" si="57"/>
        <v>5007</v>
      </c>
      <c r="D627" s="1" t="str">
        <f>IF(C627=$C$627,"music/video/games")</f>
        <v>music/video/games</v>
      </c>
    </row>
    <row r="628" spans="1:4">
      <c r="A628" s="4">
        <v>500702</v>
      </c>
      <c r="B628" s="3" t="s">
        <v>381</v>
      </c>
      <c r="C628" s="1" t="str">
        <f t="shared" si="57"/>
        <v>5007</v>
      </c>
      <c r="D628" s="1" t="str">
        <f>IF(C628=$C$627,"music/video/games")</f>
        <v>music/video/games</v>
      </c>
    </row>
    <row r="629" spans="1:4">
      <c r="A629" s="4">
        <v>500703</v>
      </c>
      <c r="B629" s="3" t="s">
        <v>382</v>
      </c>
      <c r="C629" s="1" t="str">
        <f t="shared" si="57"/>
        <v>5007</v>
      </c>
      <c r="D629" s="1" t="str">
        <f>IF(C629=$C$627,"music/video/games")</f>
        <v>music/video/games</v>
      </c>
    </row>
    <row r="630" spans="1:4">
      <c r="A630" s="4">
        <v>510101</v>
      </c>
      <c r="B630" s="3" t="s">
        <v>383</v>
      </c>
      <c r="C630" s="1" t="str">
        <f t="shared" si="57"/>
        <v>5101</v>
      </c>
      <c r="D630" s="1" t="str">
        <f t="shared" ref="D630:D637" si="58">IF(C630=$C$630,"clothing(men)")</f>
        <v>clothing(men)</v>
      </c>
    </row>
    <row r="631" spans="1:4">
      <c r="A631" s="4">
        <v>510102</v>
      </c>
      <c r="B631" s="3" t="s">
        <v>383</v>
      </c>
      <c r="C631" s="1" t="str">
        <f t="shared" si="57"/>
        <v>5101</v>
      </c>
      <c r="D631" s="1" t="str">
        <f t="shared" si="58"/>
        <v>clothing(men)</v>
      </c>
    </row>
    <row r="632" spans="1:4">
      <c r="A632" s="4">
        <v>510103</v>
      </c>
      <c r="B632" s="3" t="s">
        <v>383</v>
      </c>
      <c r="C632" s="1" t="str">
        <f t="shared" si="57"/>
        <v>5101</v>
      </c>
      <c r="D632" s="1" t="str">
        <f t="shared" si="58"/>
        <v>clothing(men)</v>
      </c>
    </row>
    <row r="633" spans="1:4">
      <c r="A633" s="4">
        <v>510104</v>
      </c>
      <c r="B633" s="3" t="s">
        <v>383</v>
      </c>
      <c r="C633" s="1" t="str">
        <f t="shared" si="57"/>
        <v>5101</v>
      </c>
      <c r="D633" s="1" t="str">
        <f t="shared" si="58"/>
        <v>clothing(men)</v>
      </c>
    </row>
    <row r="634" spans="1:4">
      <c r="A634" s="4">
        <v>510105</v>
      </c>
      <c r="B634" s="3" t="s">
        <v>383</v>
      </c>
      <c r="C634" s="1" t="str">
        <f t="shared" si="57"/>
        <v>5101</v>
      </c>
      <c r="D634" s="1" t="str">
        <f t="shared" si="58"/>
        <v>clothing(men)</v>
      </c>
    </row>
    <row r="635" spans="1:4">
      <c r="A635" s="4">
        <v>510106</v>
      </c>
      <c r="B635" s="3" t="s">
        <v>383</v>
      </c>
      <c r="C635" s="1" t="str">
        <f t="shared" si="57"/>
        <v>5101</v>
      </c>
      <c r="D635" s="1" t="str">
        <f t="shared" si="58"/>
        <v>clothing(men)</v>
      </c>
    </row>
    <row r="636" spans="1:4">
      <c r="A636" s="4">
        <v>510107</v>
      </c>
      <c r="B636" s="3" t="s">
        <v>383</v>
      </c>
      <c r="C636" s="1" t="str">
        <f t="shared" si="57"/>
        <v>5101</v>
      </c>
      <c r="D636" s="1" t="str">
        <f t="shared" si="58"/>
        <v>clothing(men)</v>
      </c>
    </row>
    <row r="637" spans="1:4">
      <c r="A637" s="4">
        <v>510108</v>
      </c>
      <c r="B637" s="3" t="s">
        <v>383</v>
      </c>
      <c r="C637" s="1" t="str">
        <f t="shared" si="57"/>
        <v>5101</v>
      </c>
      <c r="D637" s="1" t="str">
        <f t="shared" si="58"/>
        <v>clothing(men)</v>
      </c>
    </row>
    <row r="638" spans="1:4">
      <c r="A638" s="4">
        <v>510201</v>
      </c>
      <c r="B638" s="3" t="s">
        <v>384</v>
      </c>
      <c r="C638" s="1" t="str">
        <f t="shared" si="57"/>
        <v>5102</v>
      </c>
      <c r="D638" s="1" t="str">
        <f t="shared" ref="D638:D645" si="59">IF(C638=$C$638,"clothing(women)")</f>
        <v>clothing(women)</v>
      </c>
    </row>
    <row r="639" spans="1:4">
      <c r="A639" s="4">
        <v>510202</v>
      </c>
      <c r="B639" s="3" t="s">
        <v>384</v>
      </c>
      <c r="C639" s="1" t="str">
        <f t="shared" si="57"/>
        <v>5102</v>
      </c>
      <c r="D639" s="1" t="str">
        <f t="shared" si="59"/>
        <v>clothing(women)</v>
      </c>
    </row>
    <row r="640" spans="1:4">
      <c r="A640" s="4">
        <v>510203</v>
      </c>
      <c r="B640" s="3" t="s">
        <v>384</v>
      </c>
      <c r="C640" s="1" t="str">
        <f t="shared" si="57"/>
        <v>5102</v>
      </c>
      <c r="D640" s="1" t="str">
        <f t="shared" si="59"/>
        <v>clothing(women)</v>
      </c>
    </row>
    <row r="641" spans="1:4">
      <c r="A641" s="4">
        <v>510204</v>
      </c>
      <c r="B641" s="3" t="s">
        <v>384</v>
      </c>
      <c r="C641" s="1" t="str">
        <f t="shared" si="57"/>
        <v>5102</v>
      </c>
      <c r="D641" s="1" t="str">
        <f t="shared" si="59"/>
        <v>clothing(women)</v>
      </c>
    </row>
    <row r="642" spans="1:4">
      <c r="A642" s="4">
        <v>510205</v>
      </c>
      <c r="B642" s="3" t="s">
        <v>384</v>
      </c>
      <c r="C642" s="1" t="str">
        <f t="shared" si="57"/>
        <v>5102</v>
      </c>
      <c r="D642" s="1" t="str">
        <f t="shared" si="59"/>
        <v>clothing(women)</v>
      </c>
    </row>
    <row r="643" spans="1:4">
      <c r="A643" s="4">
        <v>510206</v>
      </c>
      <c r="B643" s="3" t="s">
        <v>384</v>
      </c>
      <c r="C643" s="1" t="str">
        <f t="shared" si="57"/>
        <v>5102</v>
      </c>
      <c r="D643" s="1" t="str">
        <f t="shared" si="59"/>
        <v>clothing(women)</v>
      </c>
    </row>
    <row r="644" spans="1:4">
      <c r="A644" s="4">
        <v>510207</v>
      </c>
      <c r="B644" s="3" t="s">
        <v>384</v>
      </c>
      <c r="C644" s="1" t="str">
        <f t="shared" si="57"/>
        <v>5102</v>
      </c>
      <c r="D644" s="1" t="str">
        <f t="shared" si="59"/>
        <v>clothing(women)</v>
      </c>
    </row>
    <row r="645" spans="1:4">
      <c r="A645" s="4">
        <v>510208</v>
      </c>
      <c r="B645" s="3" t="s">
        <v>384</v>
      </c>
      <c r="C645" s="1" t="str">
        <f t="shared" si="57"/>
        <v>5102</v>
      </c>
      <c r="D645" s="1" t="str">
        <f t="shared" si="59"/>
        <v>clothing(women)</v>
      </c>
    </row>
    <row r="646" spans="1:4">
      <c r="A646" s="4">
        <v>510301</v>
      </c>
      <c r="B646" s="3" t="s">
        <v>385</v>
      </c>
      <c r="C646" s="1" t="str">
        <f t="shared" si="57"/>
        <v>5103</v>
      </c>
      <c r="D646" s="1" t="str">
        <f t="shared" ref="D646:D652" si="60">IF(C646=$C$646,"clothing(children 2-7)")</f>
        <v>clothing(children 2-7)</v>
      </c>
    </row>
    <row r="647" spans="1:4">
      <c r="A647" s="4">
        <v>510302</v>
      </c>
      <c r="B647" s="3" t="s">
        <v>385</v>
      </c>
      <c r="C647" s="1" t="str">
        <f t="shared" si="57"/>
        <v>5103</v>
      </c>
      <c r="D647" s="1" t="str">
        <f t="shared" si="60"/>
        <v>clothing(children 2-7)</v>
      </c>
    </row>
    <row r="648" spans="1:4">
      <c r="A648" s="4">
        <v>510303</v>
      </c>
      <c r="B648" s="3" t="s">
        <v>385</v>
      </c>
      <c r="C648" s="1" t="str">
        <f t="shared" si="57"/>
        <v>5103</v>
      </c>
      <c r="D648" s="1" t="str">
        <f t="shared" si="60"/>
        <v>clothing(children 2-7)</v>
      </c>
    </row>
    <row r="649" spans="1:4">
      <c r="A649" s="4">
        <v>510304</v>
      </c>
      <c r="B649" s="3" t="s">
        <v>385</v>
      </c>
      <c r="C649" s="1" t="str">
        <f t="shared" si="57"/>
        <v>5103</v>
      </c>
      <c r="D649" s="1" t="str">
        <f t="shared" si="60"/>
        <v>clothing(children 2-7)</v>
      </c>
    </row>
    <row r="650" spans="1:4">
      <c r="A650" s="4">
        <v>510305</v>
      </c>
      <c r="B650" s="3" t="s">
        <v>385</v>
      </c>
      <c r="C650" s="1" t="str">
        <f t="shared" si="57"/>
        <v>5103</v>
      </c>
      <c r="D650" s="1" t="str">
        <f t="shared" si="60"/>
        <v>clothing(children 2-7)</v>
      </c>
    </row>
    <row r="651" spans="1:4">
      <c r="A651" s="4">
        <v>510306</v>
      </c>
      <c r="B651" s="3" t="s">
        <v>385</v>
      </c>
      <c r="C651" s="1" t="str">
        <f t="shared" si="57"/>
        <v>5103</v>
      </c>
      <c r="D651" s="1" t="str">
        <f t="shared" si="60"/>
        <v>clothing(children 2-7)</v>
      </c>
    </row>
    <row r="652" spans="1:4">
      <c r="A652" s="4">
        <v>510307</v>
      </c>
      <c r="B652" s="3" t="s">
        <v>385</v>
      </c>
      <c r="C652" s="1" t="str">
        <f t="shared" si="57"/>
        <v>5103</v>
      </c>
      <c r="D652" s="1" t="str">
        <f t="shared" si="60"/>
        <v>clothing(children 2-7)</v>
      </c>
    </row>
    <row r="653" spans="1:4">
      <c r="A653" s="4">
        <v>510401</v>
      </c>
      <c r="B653" s="3" t="s">
        <v>386</v>
      </c>
      <c r="C653" s="1" t="str">
        <f t="shared" si="57"/>
        <v>5104</v>
      </c>
      <c r="D653" s="1" t="str">
        <f t="shared" ref="D653:D658" si="61">IF(C653=$C$653,"clothing(boy 8-16)")</f>
        <v>clothing(boy 8-16)</v>
      </c>
    </row>
    <row r="654" spans="1:4">
      <c r="A654" s="4">
        <v>510402</v>
      </c>
      <c r="B654" s="3" t="s">
        <v>386</v>
      </c>
      <c r="C654" s="1" t="str">
        <f t="shared" si="57"/>
        <v>5104</v>
      </c>
      <c r="D654" s="1" t="str">
        <f t="shared" si="61"/>
        <v>clothing(boy 8-16)</v>
      </c>
    </row>
    <row r="655" spans="1:4">
      <c r="A655" s="4">
        <v>510403</v>
      </c>
      <c r="B655" s="3" t="s">
        <v>386</v>
      </c>
      <c r="C655" s="1" t="str">
        <f t="shared" si="57"/>
        <v>5104</v>
      </c>
      <c r="D655" s="1" t="str">
        <f t="shared" si="61"/>
        <v>clothing(boy 8-16)</v>
      </c>
    </row>
    <row r="656" spans="1:4">
      <c r="A656" s="4">
        <v>510404</v>
      </c>
      <c r="B656" s="3" t="s">
        <v>386</v>
      </c>
      <c r="C656" s="1" t="str">
        <f t="shared" si="57"/>
        <v>5104</v>
      </c>
      <c r="D656" s="1" t="str">
        <f t="shared" si="61"/>
        <v>clothing(boy 8-16)</v>
      </c>
    </row>
    <row r="657" spans="1:4">
      <c r="A657" s="4">
        <v>510405</v>
      </c>
      <c r="B657" s="3" t="s">
        <v>386</v>
      </c>
      <c r="C657" s="1" t="str">
        <f t="shared" si="57"/>
        <v>5104</v>
      </c>
      <c r="D657" s="1" t="str">
        <f t="shared" si="61"/>
        <v>clothing(boy 8-16)</v>
      </c>
    </row>
    <row r="658" spans="1:4">
      <c r="A658" s="4">
        <v>510406</v>
      </c>
      <c r="B658" s="3" t="s">
        <v>386</v>
      </c>
      <c r="C658" s="1" t="str">
        <f t="shared" si="57"/>
        <v>5104</v>
      </c>
      <c r="D658" s="1" t="str">
        <f t="shared" si="61"/>
        <v>clothing(boy 8-16)</v>
      </c>
    </row>
    <row r="659" spans="1:4">
      <c r="A659" s="4">
        <v>510501</v>
      </c>
      <c r="B659" s="3" t="s">
        <v>387</v>
      </c>
      <c r="C659" s="1" t="str">
        <f t="shared" si="57"/>
        <v>5105</v>
      </c>
      <c r="D659" s="1" t="str">
        <f t="shared" ref="D659:D667" si="62">IF(C659=$C$659,"clothing(baby girl 2-7)")</f>
        <v>clothing(baby girl 2-7)</v>
      </c>
    </row>
    <row r="660" spans="1:4">
      <c r="A660" s="4">
        <v>510502</v>
      </c>
      <c r="B660" s="3" t="s">
        <v>387</v>
      </c>
      <c r="C660" s="1" t="str">
        <f t="shared" si="57"/>
        <v>5105</v>
      </c>
      <c r="D660" s="1" t="str">
        <f t="shared" si="62"/>
        <v>clothing(baby girl 2-7)</v>
      </c>
    </row>
    <row r="661" spans="1:4">
      <c r="A661" s="4">
        <v>510503</v>
      </c>
      <c r="B661" s="3" t="s">
        <v>387</v>
      </c>
      <c r="C661" s="1" t="str">
        <f t="shared" si="57"/>
        <v>5105</v>
      </c>
      <c r="D661" s="1" t="str">
        <f t="shared" si="62"/>
        <v>clothing(baby girl 2-7)</v>
      </c>
    </row>
    <row r="662" spans="1:4">
      <c r="A662" s="4">
        <v>510504</v>
      </c>
      <c r="B662" s="3" t="s">
        <v>387</v>
      </c>
      <c r="C662" s="1" t="str">
        <f t="shared" si="57"/>
        <v>5105</v>
      </c>
      <c r="D662" s="1" t="str">
        <f t="shared" si="62"/>
        <v>clothing(baby girl 2-7)</v>
      </c>
    </row>
    <row r="663" spans="1:4">
      <c r="A663" s="4">
        <v>510505</v>
      </c>
      <c r="B663" s="3" t="s">
        <v>387</v>
      </c>
      <c r="C663" s="1" t="str">
        <f t="shared" si="57"/>
        <v>5105</v>
      </c>
      <c r="D663" s="1" t="str">
        <f t="shared" si="62"/>
        <v>clothing(baby girl 2-7)</v>
      </c>
    </row>
    <row r="664" spans="1:4">
      <c r="A664" s="4">
        <v>510506</v>
      </c>
      <c r="B664" s="3" t="s">
        <v>387</v>
      </c>
      <c r="C664" s="1" t="str">
        <f t="shared" si="57"/>
        <v>5105</v>
      </c>
      <c r="D664" s="1" t="str">
        <f t="shared" si="62"/>
        <v>clothing(baby girl 2-7)</v>
      </c>
    </row>
    <row r="665" spans="1:4">
      <c r="A665" s="4">
        <v>510507</v>
      </c>
      <c r="B665" s="3" t="s">
        <v>387</v>
      </c>
      <c r="C665" s="1" t="str">
        <f t="shared" si="57"/>
        <v>5105</v>
      </c>
      <c r="D665" s="1" t="str">
        <f t="shared" si="62"/>
        <v>clothing(baby girl 2-7)</v>
      </c>
    </row>
    <row r="666" spans="1:4">
      <c r="A666" s="4">
        <v>510508</v>
      </c>
      <c r="B666" s="3" t="s">
        <v>387</v>
      </c>
      <c r="C666" s="1" t="str">
        <f t="shared" si="57"/>
        <v>5105</v>
      </c>
      <c r="D666" s="1" t="str">
        <f t="shared" si="62"/>
        <v>clothing(baby girl 2-7)</v>
      </c>
    </row>
    <row r="667" spans="1:4">
      <c r="A667" s="4">
        <v>510509</v>
      </c>
      <c r="B667" s="3" t="s">
        <v>387</v>
      </c>
      <c r="C667" s="1" t="str">
        <f t="shared" si="57"/>
        <v>5105</v>
      </c>
      <c r="D667" s="1" t="str">
        <f t="shared" si="62"/>
        <v>clothing(baby girl 2-7)</v>
      </c>
    </row>
    <row r="668" spans="1:4">
      <c r="A668" s="4">
        <v>510601</v>
      </c>
      <c r="B668" s="3" t="s">
        <v>388</v>
      </c>
      <c r="C668" s="1" t="str">
        <f t="shared" si="57"/>
        <v>5106</v>
      </c>
      <c r="D668" s="1" t="str">
        <f t="shared" ref="D668:D675" si="63">IF(C668=$C$668,"clothing(girl 8-16)")</f>
        <v>clothing(girl 8-16)</v>
      </c>
    </row>
    <row r="669" spans="1:4">
      <c r="A669" s="4">
        <v>510602</v>
      </c>
      <c r="B669" s="3" t="s">
        <v>388</v>
      </c>
      <c r="C669" s="1" t="str">
        <f t="shared" si="57"/>
        <v>5106</v>
      </c>
      <c r="D669" s="1" t="str">
        <f t="shared" si="63"/>
        <v>clothing(girl 8-16)</v>
      </c>
    </row>
    <row r="670" spans="1:4">
      <c r="A670" s="4">
        <v>510603</v>
      </c>
      <c r="B670" s="3" t="s">
        <v>388</v>
      </c>
      <c r="C670" s="1" t="str">
        <f t="shared" si="57"/>
        <v>5106</v>
      </c>
      <c r="D670" s="1" t="str">
        <f t="shared" si="63"/>
        <v>clothing(girl 8-16)</v>
      </c>
    </row>
    <row r="671" spans="1:4">
      <c r="A671" s="4">
        <v>510604</v>
      </c>
      <c r="B671" s="3" t="s">
        <v>388</v>
      </c>
      <c r="C671" s="1" t="str">
        <f t="shared" si="57"/>
        <v>5106</v>
      </c>
      <c r="D671" s="1" t="str">
        <f t="shared" si="63"/>
        <v>clothing(girl 8-16)</v>
      </c>
    </row>
    <row r="672" spans="1:4">
      <c r="A672" s="4">
        <v>510605</v>
      </c>
      <c r="B672" s="3" t="s">
        <v>388</v>
      </c>
      <c r="C672" s="1" t="str">
        <f t="shared" si="57"/>
        <v>5106</v>
      </c>
      <c r="D672" s="1" t="str">
        <f t="shared" si="63"/>
        <v>clothing(girl 8-16)</v>
      </c>
    </row>
    <row r="673" spans="1:4">
      <c r="A673" s="4">
        <v>510606</v>
      </c>
      <c r="B673" s="3" t="s">
        <v>388</v>
      </c>
      <c r="C673" s="1" t="str">
        <f t="shared" si="57"/>
        <v>5106</v>
      </c>
      <c r="D673" s="1" t="str">
        <f t="shared" si="63"/>
        <v>clothing(girl 8-16)</v>
      </c>
    </row>
    <row r="674" spans="1:4">
      <c r="A674" s="4">
        <v>510607</v>
      </c>
      <c r="B674" s="3" t="s">
        <v>388</v>
      </c>
      <c r="C674" s="1" t="str">
        <f t="shared" si="57"/>
        <v>5106</v>
      </c>
      <c r="D674" s="1" t="str">
        <f t="shared" si="63"/>
        <v>clothing(girl 8-16)</v>
      </c>
    </row>
    <row r="675" spans="1:4">
      <c r="A675" s="4">
        <v>510608</v>
      </c>
      <c r="B675" s="3" t="s">
        <v>388</v>
      </c>
      <c r="C675" s="1" t="str">
        <f t="shared" si="57"/>
        <v>5106</v>
      </c>
      <c r="D675" s="1" t="str">
        <f t="shared" si="63"/>
        <v>clothing(girl 8-16)</v>
      </c>
    </row>
    <row r="676" spans="1:4">
      <c r="A676" s="4">
        <v>510701</v>
      </c>
      <c r="B676" s="3" t="s">
        <v>389</v>
      </c>
      <c r="C676" s="1" t="str">
        <f t="shared" si="57"/>
        <v>5107</v>
      </c>
      <c r="D676" s="1" t="str">
        <f t="shared" ref="D676:D681" si="64">IF(C676=$C$676,"clothing 0-36 months")</f>
        <v>clothing 0-36 months</v>
      </c>
    </row>
    <row r="677" spans="1:4">
      <c r="A677" s="4">
        <v>510702</v>
      </c>
      <c r="B677" s="3" t="s">
        <v>389</v>
      </c>
      <c r="C677" s="1" t="str">
        <f t="shared" si="57"/>
        <v>5107</v>
      </c>
      <c r="D677" s="1" t="str">
        <f t="shared" si="64"/>
        <v>clothing 0-36 months</v>
      </c>
    </row>
    <row r="678" spans="1:4">
      <c r="A678" s="4">
        <v>510703</v>
      </c>
      <c r="B678" s="3" t="s">
        <v>389</v>
      </c>
      <c r="C678" s="1" t="str">
        <f t="shared" si="57"/>
        <v>5107</v>
      </c>
      <c r="D678" s="1" t="str">
        <f t="shared" si="64"/>
        <v>clothing 0-36 months</v>
      </c>
    </row>
    <row r="679" spans="1:4">
      <c r="A679" s="4">
        <v>510704</v>
      </c>
      <c r="B679" s="3" t="s">
        <v>389</v>
      </c>
      <c r="C679" s="1" t="str">
        <f t="shared" si="57"/>
        <v>5107</v>
      </c>
      <c r="D679" s="1" t="str">
        <f t="shared" si="64"/>
        <v>clothing 0-36 months</v>
      </c>
    </row>
    <row r="680" spans="1:4">
      <c r="A680" s="4">
        <v>510705</v>
      </c>
      <c r="B680" s="3" t="s">
        <v>389</v>
      </c>
      <c r="C680" s="1" t="str">
        <f t="shared" si="57"/>
        <v>5107</v>
      </c>
      <c r="D680" s="1" t="str">
        <f t="shared" si="64"/>
        <v>clothing 0-36 months</v>
      </c>
    </row>
    <row r="681" spans="1:4">
      <c r="A681" s="4">
        <v>510706</v>
      </c>
      <c r="B681" s="3" t="s">
        <v>389</v>
      </c>
      <c r="C681" s="1" t="str">
        <f t="shared" si="57"/>
        <v>5107</v>
      </c>
      <c r="D681" s="1" t="str">
        <f t="shared" si="64"/>
        <v>clothing 0-36 months</v>
      </c>
    </row>
    <row r="682" spans="1:4">
      <c r="A682" s="4">
        <v>510801</v>
      </c>
      <c r="B682" s="3" t="s">
        <v>390</v>
      </c>
      <c r="C682" s="1" t="str">
        <f t="shared" si="57"/>
        <v>5108</v>
      </c>
      <c r="D682" s="1" t="str">
        <f>IF(C682=$C$682,"underware")</f>
        <v>underware</v>
      </c>
    </row>
    <row r="683" spans="1:4">
      <c r="A683" s="4">
        <v>510802</v>
      </c>
      <c r="B683" s="3" t="s">
        <v>391</v>
      </c>
      <c r="C683" s="1" t="str">
        <f t="shared" si="57"/>
        <v>5108</v>
      </c>
      <c r="D683" s="1" t="str">
        <f>IF(C683=$C$682,"underware")</f>
        <v>underware</v>
      </c>
    </row>
    <row r="684" spans="1:4">
      <c r="A684" s="4">
        <v>510803</v>
      </c>
      <c r="B684" s="3" t="s">
        <v>392</v>
      </c>
      <c r="C684" s="1" t="str">
        <f t="shared" si="57"/>
        <v>5108</v>
      </c>
      <c r="D684" s="1" t="str">
        <f>IF(C684=$C$682,"underware")</f>
        <v>underware</v>
      </c>
    </row>
    <row r="685" spans="1:4">
      <c r="A685" s="4">
        <v>510804</v>
      </c>
      <c r="B685" s="3" t="s">
        <v>392</v>
      </c>
      <c r="C685" s="1" t="str">
        <f t="shared" si="57"/>
        <v>5108</v>
      </c>
      <c r="D685" s="1" t="str">
        <f>IF(C685=$C$682,"underware")</f>
        <v>underware</v>
      </c>
    </row>
    <row r="686" spans="1:4">
      <c r="A686" s="4">
        <v>510805</v>
      </c>
      <c r="B686" s="3" t="s">
        <v>393</v>
      </c>
      <c r="C686" s="1" t="str">
        <f t="shared" ref="C686:C749" si="65">LEFT(A686,4)</f>
        <v>5108</v>
      </c>
      <c r="D686" s="1" t="str">
        <f>IF(C686=$C$682,"underware")</f>
        <v>underware</v>
      </c>
    </row>
    <row r="687" spans="1:4">
      <c r="A687" s="4">
        <v>510901</v>
      </c>
      <c r="B687" s="3" t="s">
        <v>394</v>
      </c>
      <c r="C687" s="1" t="str">
        <f t="shared" si="65"/>
        <v>5109</v>
      </c>
      <c r="D687" s="1" t="str">
        <f>IF(C687=$C$687,"socks")</f>
        <v>socks</v>
      </c>
    </row>
    <row r="688" spans="1:4">
      <c r="A688" s="4">
        <v>510902</v>
      </c>
      <c r="B688" s="3" t="s">
        <v>395</v>
      </c>
      <c r="C688" s="1" t="str">
        <f t="shared" si="65"/>
        <v>5109</v>
      </c>
      <c r="D688" s="1" t="str">
        <f>IF(C688=$C$687,"socks")</f>
        <v>socks</v>
      </c>
    </row>
    <row r="689" spans="1:4">
      <c r="A689" s="4">
        <v>510903</v>
      </c>
      <c r="B689" s="3" t="s">
        <v>396</v>
      </c>
      <c r="C689" s="1" t="str">
        <f t="shared" si="65"/>
        <v>5109</v>
      </c>
      <c r="D689" s="1" t="str">
        <f>IF(C689=$C$687,"socks")</f>
        <v>socks</v>
      </c>
    </row>
    <row r="690" spans="1:4">
      <c r="A690" s="4">
        <v>510904</v>
      </c>
      <c r="B690" s="3" t="s">
        <v>396</v>
      </c>
      <c r="C690" s="1" t="str">
        <f t="shared" si="65"/>
        <v>5109</v>
      </c>
      <c r="D690" s="1" t="str">
        <f>IF(C690=$C$687,"socks")</f>
        <v>socks</v>
      </c>
    </row>
    <row r="691" spans="1:4">
      <c r="A691" s="4">
        <v>510905</v>
      </c>
      <c r="B691" s="3" t="s">
        <v>397</v>
      </c>
      <c r="C691" s="1" t="str">
        <f t="shared" si="65"/>
        <v>5109</v>
      </c>
      <c r="D691" s="1" t="str">
        <f>IF(C691=$C$687,"socks")</f>
        <v>socks</v>
      </c>
    </row>
    <row r="692" spans="1:4">
      <c r="A692" s="4">
        <v>511001</v>
      </c>
      <c r="B692" s="3" t="s">
        <v>398</v>
      </c>
      <c r="C692" s="1" t="str">
        <f t="shared" si="65"/>
        <v>5110</v>
      </c>
      <c r="D692" s="1" t="str">
        <f t="shared" ref="D692:D702" si="66">IF(C692=$C$692,"sports_apparel")</f>
        <v>sports_apparel</v>
      </c>
    </row>
    <row r="693" spans="1:4">
      <c r="A693" s="4">
        <v>511002</v>
      </c>
      <c r="B693" s="3" t="s">
        <v>399</v>
      </c>
      <c r="C693" s="1" t="str">
        <f t="shared" si="65"/>
        <v>5110</v>
      </c>
      <c r="D693" s="1" t="str">
        <f t="shared" si="66"/>
        <v>sports_apparel</v>
      </c>
    </row>
    <row r="694" spans="1:4">
      <c r="A694" s="4">
        <v>511003</v>
      </c>
      <c r="B694" s="3" t="s">
        <v>400</v>
      </c>
      <c r="C694" s="1" t="str">
        <f t="shared" si="65"/>
        <v>5110</v>
      </c>
      <c r="D694" s="1" t="str">
        <f t="shared" si="66"/>
        <v>sports_apparel</v>
      </c>
    </row>
    <row r="695" spans="1:4">
      <c r="A695" s="4">
        <v>511004</v>
      </c>
      <c r="B695" s="3" t="s">
        <v>400</v>
      </c>
      <c r="C695" s="1" t="str">
        <f t="shared" si="65"/>
        <v>5110</v>
      </c>
      <c r="D695" s="1" t="str">
        <f t="shared" si="66"/>
        <v>sports_apparel</v>
      </c>
    </row>
    <row r="696" spans="1:4">
      <c r="A696" s="4">
        <v>511005</v>
      </c>
      <c r="B696" s="3" t="s">
        <v>400</v>
      </c>
      <c r="C696" s="1" t="str">
        <f t="shared" si="65"/>
        <v>5110</v>
      </c>
      <c r="D696" s="1" t="str">
        <f t="shared" si="66"/>
        <v>sports_apparel</v>
      </c>
    </row>
    <row r="697" spans="1:4">
      <c r="A697" s="4">
        <v>511006</v>
      </c>
      <c r="B697" s="3" t="s">
        <v>400</v>
      </c>
      <c r="C697" s="1" t="str">
        <f t="shared" si="65"/>
        <v>5110</v>
      </c>
      <c r="D697" s="1" t="str">
        <f t="shared" si="66"/>
        <v>sports_apparel</v>
      </c>
    </row>
    <row r="698" spans="1:4">
      <c r="A698" s="4">
        <v>511007</v>
      </c>
      <c r="B698" s="3" t="s">
        <v>400</v>
      </c>
      <c r="C698" s="1" t="str">
        <f t="shared" si="65"/>
        <v>5110</v>
      </c>
      <c r="D698" s="1" t="str">
        <f t="shared" si="66"/>
        <v>sports_apparel</v>
      </c>
    </row>
    <row r="699" spans="1:4">
      <c r="A699" s="4">
        <v>511008</v>
      </c>
      <c r="B699" s="3" t="s">
        <v>400</v>
      </c>
      <c r="C699" s="1" t="str">
        <f t="shared" si="65"/>
        <v>5110</v>
      </c>
      <c r="D699" s="1" t="str">
        <f t="shared" si="66"/>
        <v>sports_apparel</v>
      </c>
    </row>
    <row r="700" spans="1:4">
      <c r="A700" s="4">
        <v>511009</v>
      </c>
      <c r="B700" s="3" t="s">
        <v>400</v>
      </c>
      <c r="C700" s="1" t="str">
        <f t="shared" si="65"/>
        <v>5110</v>
      </c>
      <c r="D700" s="1" t="str">
        <f t="shared" si="66"/>
        <v>sports_apparel</v>
      </c>
    </row>
    <row r="701" spans="1:4">
      <c r="A701" s="4">
        <v>511010</v>
      </c>
      <c r="B701" s="3" t="s">
        <v>400</v>
      </c>
      <c r="C701" s="1" t="str">
        <f t="shared" si="65"/>
        <v>5110</v>
      </c>
      <c r="D701" s="1" t="str">
        <f t="shared" si="66"/>
        <v>sports_apparel</v>
      </c>
    </row>
    <row r="702" spans="1:4">
      <c r="A702" s="4">
        <v>511011</v>
      </c>
      <c r="B702" s="3" t="s">
        <v>400</v>
      </c>
      <c r="C702" s="1" t="str">
        <f t="shared" si="65"/>
        <v>5110</v>
      </c>
      <c r="D702" s="1" t="str">
        <f t="shared" si="66"/>
        <v>sports_apparel</v>
      </c>
    </row>
    <row r="703" spans="1:4">
      <c r="A703" s="4">
        <v>511101</v>
      </c>
      <c r="B703" s="3" t="s">
        <v>401</v>
      </c>
      <c r="C703" s="1" t="str">
        <f t="shared" si="65"/>
        <v>5111</v>
      </c>
      <c r="D703" s="1" t="str">
        <f>IF(C703=$C$703,"accessories")</f>
        <v>accessories</v>
      </c>
    </row>
    <row r="704" spans="1:4">
      <c r="A704" s="4">
        <v>511102</v>
      </c>
      <c r="B704" s="3" t="s">
        <v>402</v>
      </c>
      <c r="C704" s="1" t="str">
        <f t="shared" si="65"/>
        <v>5111</v>
      </c>
      <c r="D704" s="1" t="str">
        <f>IF(C704=$C$703,"accessories")</f>
        <v>accessories</v>
      </c>
    </row>
    <row r="705" spans="1:4">
      <c r="A705" s="4">
        <v>511103</v>
      </c>
      <c r="B705" s="3" t="s">
        <v>403</v>
      </c>
      <c r="C705" s="1" t="str">
        <f t="shared" si="65"/>
        <v>5111</v>
      </c>
      <c r="D705" s="1" t="str">
        <f>IF(C705=$C$703,"accessories")</f>
        <v>accessories</v>
      </c>
    </row>
    <row r="706" spans="1:4">
      <c r="A706" s="4">
        <v>511104</v>
      </c>
      <c r="B706" s="3" t="s">
        <v>404</v>
      </c>
      <c r="C706" s="1" t="str">
        <f t="shared" si="65"/>
        <v>5111</v>
      </c>
      <c r="D706" s="1" t="str">
        <f>IF(C706=$C$703,"accessories")</f>
        <v>accessories</v>
      </c>
    </row>
    <row r="707" spans="1:4">
      <c r="A707" s="4">
        <v>511201</v>
      </c>
      <c r="B707" s="3" t="s">
        <v>405</v>
      </c>
      <c r="C707" s="1" t="str">
        <f t="shared" si="65"/>
        <v>5112</v>
      </c>
      <c r="D707" s="1" t="str">
        <f>IF(C707=$C$707,"shoes")</f>
        <v>shoes</v>
      </c>
    </row>
    <row r="708" spans="1:4">
      <c r="A708" s="4">
        <v>511202</v>
      </c>
      <c r="B708" s="3" t="s">
        <v>406</v>
      </c>
      <c r="C708" s="1" t="str">
        <f t="shared" si="65"/>
        <v>5112</v>
      </c>
      <c r="D708" s="1" t="str">
        <f>IF(C708=$C$707,"shoes")</f>
        <v>shoes</v>
      </c>
    </row>
    <row r="709" spans="1:4">
      <c r="A709" s="4">
        <v>511203</v>
      </c>
      <c r="B709" s="3" t="s">
        <v>407</v>
      </c>
      <c r="C709" s="1" t="str">
        <f t="shared" si="65"/>
        <v>5112</v>
      </c>
      <c r="D709" s="1" t="str">
        <f>IF(C709=$C$707,"shoes")</f>
        <v>shoes</v>
      </c>
    </row>
    <row r="710" spans="1:4">
      <c r="A710" s="4">
        <v>511204</v>
      </c>
      <c r="B710" s="3" t="s">
        <v>408</v>
      </c>
      <c r="C710" s="1" t="str">
        <f t="shared" si="65"/>
        <v>5112</v>
      </c>
      <c r="D710" s="1" t="str">
        <f>IF(C710=$C$707,"shoes")</f>
        <v>shoes</v>
      </c>
    </row>
    <row r="711" spans="1:4">
      <c r="A711" s="4">
        <v>511205</v>
      </c>
      <c r="B711" s="3" t="s">
        <v>409</v>
      </c>
      <c r="C711" s="1" t="str">
        <f t="shared" si="65"/>
        <v>5112</v>
      </c>
      <c r="D711" s="1" t="str">
        <f>IF(C711=$C$707,"shoes")</f>
        <v>shoes</v>
      </c>
    </row>
    <row r="712" spans="1:4">
      <c r="A712" s="4">
        <v>511301</v>
      </c>
      <c r="B712" s="3" t="s">
        <v>410</v>
      </c>
      <c r="C712" s="1" t="str">
        <f t="shared" si="65"/>
        <v>5113</v>
      </c>
      <c r="D712" s="1" t="str">
        <f t="shared" ref="D712:D717" si="67">IF(C712=$C$712,"Home_texture")</f>
        <v>Home_texture</v>
      </c>
    </row>
    <row r="713" spans="1:4">
      <c r="A713" s="4">
        <v>511302</v>
      </c>
      <c r="B713" s="3" t="s">
        <v>410</v>
      </c>
      <c r="C713" s="1" t="str">
        <f t="shared" si="65"/>
        <v>5113</v>
      </c>
      <c r="D713" s="1" t="str">
        <f t="shared" si="67"/>
        <v>Home_texture</v>
      </c>
    </row>
    <row r="714" spans="1:4">
      <c r="A714" s="4">
        <v>511303</v>
      </c>
      <c r="B714" s="3" t="s">
        <v>410</v>
      </c>
      <c r="C714" s="1" t="str">
        <f t="shared" si="65"/>
        <v>5113</v>
      </c>
      <c r="D714" s="1" t="str">
        <f t="shared" si="67"/>
        <v>Home_texture</v>
      </c>
    </row>
    <row r="715" spans="1:4">
      <c r="A715" s="4">
        <v>511304</v>
      </c>
      <c r="B715" s="3" t="s">
        <v>410</v>
      </c>
      <c r="C715" s="1" t="str">
        <f t="shared" si="65"/>
        <v>5113</v>
      </c>
      <c r="D715" s="1" t="str">
        <f t="shared" si="67"/>
        <v>Home_texture</v>
      </c>
    </row>
    <row r="716" spans="1:4">
      <c r="A716" s="4">
        <v>511305</v>
      </c>
      <c r="B716" s="3" t="s">
        <v>410</v>
      </c>
      <c r="C716" s="1" t="str">
        <f t="shared" si="65"/>
        <v>5113</v>
      </c>
      <c r="D716" s="1" t="str">
        <f t="shared" si="67"/>
        <v>Home_texture</v>
      </c>
    </row>
    <row r="717" spans="1:4">
      <c r="A717" s="4">
        <v>511306</v>
      </c>
      <c r="B717" s="3" t="s">
        <v>410</v>
      </c>
      <c r="C717" s="1" t="str">
        <f t="shared" si="65"/>
        <v>5113</v>
      </c>
      <c r="D717" s="1" t="str">
        <f t="shared" si="67"/>
        <v>Home_texture</v>
      </c>
    </row>
    <row r="718" spans="1:4">
      <c r="A718" s="4">
        <v>520101</v>
      </c>
      <c r="B718" s="3" t="s">
        <v>411</v>
      </c>
      <c r="C718" s="1" t="str">
        <f t="shared" si="65"/>
        <v>5201</v>
      </c>
      <c r="D718" s="1" t="str">
        <f t="shared" ref="D718:D731" si="68">IF(C718=$C$718,"Garden_products")</f>
        <v>Garden_products</v>
      </c>
    </row>
    <row r="719" spans="1:4">
      <c r="A719" s="4">
        <v>520102</v>
      </c>
      <c r="B719" s="3" t="s">
        <v>411</v>
      </c>
      <c r="C719" s="1" t="str">
        <f t="shared" si="65"/>
        <v>5201</v>
      </c>
      <c r="D719" s="1" t="str">
        <f t="shared" si="68"/>
        <v>Garden_products</v>
      </c>
    </row>
    <row r="720" spans="1:4">
      <c r="A720" s="4">
        <v>520103</v>
      </c>
      <c r="B720" s="3" t="s">
        <v>411</v>
      </c>
      <c r="C720" s="1" t="str">
        <f t="shared" si="65"/>
        <v>5201</v>
      </c>
      <c r="D720" s="1" t="str">
        <f t="shared" si="68"/>
        <v>Garden_products</v>
      </c>
    </row>
    <row r="721" spans="1:4">
      <c r="A721" s="4">
        <v>520104</v>
      </c>
      <c r="B721" s="3" t="s">
        <v>411</v>
      </c>
      <c r="C721" s="1" t="str">
        <f t="shared" si="65"/>
        <v>5201</v>
      </c>
      <c r="D721" s="1" t="str">
        <f t="shared" si="68"/>
        <v>Garden_products</v>
      </c>
    </row>
    <row r="722" spans="1:4">
      <c r="A722" s="4">
        <v>520105</v>
      </c>
      <c r="B722" s="3" t="s">
        <v>411</v>
      </c>
      <c r="C722" s="1" t="str">
        <f t="shared" si="65"/>
        <v>5201</v>
      </c>
      <c r="D722" s="1" t="str">
        <f t="shared" si="68"/>
        <v>Garden_products</v>
      </c>
    </row>
    <row r="723" spans="1:4">
      <c r="A723" s="4">
        <v>520106</v>
      </c>
      <c r="B723" s="3" t="s">
        <v>411</v>
      </c>
      <c r="C723" s="1" t="str">
        <f t="shared" si="65"/>
        <v>5201</v>
      </c>
      <c r="D723" s="1" t="str">
        <f t="shared" si="68"/>
        <v>Garden_products</v>
      </c>
    </row>
    <row r="724" spans="1:4">
      <c r="A724" s="4">
        <v>520107</v>
      </c>
      <c r="B724" s="3" t="s">
        <v>411</v>
      </c>
      <c r="C724" s="1" t="str">
        <f t="shared" si="65"/>
        <v>5201</v>
      </c>
      <c r="D724" s="1" t="str">
        <f t="shared" si="68"/>
        <v>Garden_products</v>
      </c>
    </row>
    <row r="725" spans="1:4">
      <c r="A725" s="4">
        <v>520108</v>
      </c>
      <c r="B725" s="3" t="s">
        <v>411</v>
      </c>
      <c r="C725" s="1" t="str">
        <f t="shared" si="65"/>
        <v>5201</v>
      </c>
      <c r="D725" s="1" t="str">
        <f t="shared" si="68"/>
        <v>Garden_products</v>
      </c>
    </row>
    <row r="726" spans="1:4">
      <c r="A726" s="4">
        <v>520109</v>
      </c>
      <c r="B726" s="3" t="s">
        <v>411</v>
      </c>
      <c r="C726" s="1" t="str">
        <f t="shared" si="65"/>
        <v>5201</v>
      </c>
      <c r="D726" s="1" t="str">
        <f t="shared" si="68"/>
        <v>Garden_products</v>
      </c>
    </row>
    <row r="727" spans="1:4">
      <c r="A727" s="4">
        <v>520110</v>
      </c>
      <c r="B727" s="3" t="s">
        <v>411</v>
      </c>
      <c r="C727" s="1" t="str">
        <f t="shared" si="65"/>
        <v>5201</v>
      </c>
      <c r="D727" s="1" t="str">
        <f t="shared" si="68"/>
        <v>Garden_products</v>
      </c>
    </row>
    <row r="728" spans="1:4">
      <c r="A728" s="4">
        <v>520111</v>
      </c>
      <c r="B728" s="3" t="s">
        <v>411</v>
      </c>
      <c r="C728" s="1" t="str">
        <f t="shared" si="65"/>
        <v>5201</v>
      </c>
      <c r="D728" s="1" t="str">
        <f t="shared" si="68"/>
        <v>Garden_products</v>
      </c>
    </row>
    <row r="729" spans="1:4">
      <c r="A729" s="4">
        <v>520112</v>
      </c>
      <c r="B729" s="3" t="s">
        <v>411</v>
      </c>
      <c r="C729" s="1" t="str">
        <f t="shared" si="65"/>
        <v>5201</v>
      </c>
      <c r="D729" s="1" t="str">
        <f t="shared" si="68"/>
        <v>Garden_products</v>
      </c>
    </row>
    <row r="730" spans="1:4">
      <c r="A730" s="4">
        <v>520113</v>
      </c>
      <c r="B730" s="3" t="s">
        <v>411</v>
      </c>
      <c r="C730" s="1" t="str">
        <f t="shared" si="65"/>
        <v>5201</v>
      </c>
      <c r="D730" s="1" t="str">
        <f t="shared" si="68"/>
        <v>Garden_products</v>
      </c>
    </row>
    <row r="731" spans="1:4">
      <c r="A731" s="4">
        <v>520114</v>
      </c>
      <c r="B731" s="3" t="s">
        <v>411</v>
      </c>
      <c r="C731" s="1" t="str">
        <f t="shared" si="65"/>
        <v>5201</v>
      </c>
      <c r="D731" s="1" t="str">
        <f t="shared" si="68"/>
        <v>Garden_products</v>
      </c>
    </row>
    <row r="732" spans="1:4">
      <c r="A732" s="4">
        <v>520201</v>
      </c>
      <c r="B732" s="3" t="s">
        <v>412</v>
      </c>
      <c r="C732" s="1" t="str">
        <f t="shared" si="65"/>
        <v>5202</v>
      </c>
      <c r="D732" s="1" t="str">
        <f>IF(C732=$C$732,"Car/moto_care")</f>
        <v>Car/moto_care</v>
      </c>
    </row>
    <row r="733" spans="1:4">
      <c r="A733" s="4">
        <v>520202</v>
      </c>
      <c r="B733" s="3" t="s">
        <v>413</v>
      </c>
      <c r="C733" s="1" t="str">
        <f t="shared" si="65"/>
        <v>5202</v>
      </c>
      <c r="D733" s="1" t="str">
        <f>IF(C733=$C$732,"Car/moto_care")</f>
        <v>Car/moto_care</v>
      </c>
    </row>
    <row r="734" spans="1:4">
      <c r="A734" s="4">
        <v>520301</v>
      </c>
      <c r="B734" s="3" t="s">
        <v>414</v>
      </c>
      <c r="C734" s="1" t="str">
        <f t="shared" si="65"/>
        <v>5203</v>
      </c>
      <c r="D734" s="1" t="str">
        <f t="shared" ref="D734:D748" si="69">IF(C734=$C$734,"DIY")</f>
        <v>DIY</v>
      </c>
    </row>
    <row r="735" spans="1:4">
      <c r="A735" s="4">
        <v>520302</v>
      </c>
      <c r="B735" s="3" t="s">
        <v>414</v>
      </c>
      <c r="C735" s="1" t="str">
        <f t="shared" si="65"/>
        <v>5203</v>
      </c>
      <c r="D735" s="1" t="str">
        <f t="shared" si="69"/>
        <v>DIY</v>
      </c>
    </row>
    <row r="736" spans="1:4">
      <c r="A736" s="4">
        <v>520303</v>
      </c>
      <c r="B736" s="3" t="s">
        <v>414</v>
      </c>
      <c r="C736" s="1" t="str">
        <f t="shared" si="65"/>
        <v>5203</v>
      </c>
      <c r="D736" s="1" t="str">
        <f t="shared" si="69"/>
        <v>DIY</v>
      </c>
    </row>
    <row r="737" spans="1:4">
      <c r="A737" s="4">
        <v>520304</v>
      </c>
      <c r="B737" s="3" t="s">
        <v>414</v>
      </c>
      <c r="C737" s="1" t="str">
        <f t="shared" si="65"/>
        <v>5203</v>
      </c>
      <c r="D737" s="1" t="str">
        <f t="shared" si="69"/>
        <v>DIY</v>
      </c>
    </row>
    <row r="738" spans="1:4">
      <c r="A738" s="4">
        <v>520305</v>
      </c>
      <c r="B738" s="3" t="s">
        <v>414</v>
      </c>
      <c r="C738" s="1" t="str">
        <f t="shared" si="65"/>
        <v>5203</v>
      </c>
      <c r="D738" s="1" t="str">
        <f t="shared" si="69"/>
        <v>DIY</v>
      </c>
    </row>
    <row r="739" spans="1:4">
      <c r="A739" s="4">
        <v>520306</v>
      </c>
      <c r="B739" s="3" t="s">
        <v>414</v>
      </c>
      <c r="C739" s="1" t="str">
        <f t="shared" si="65"/>
        <v>5203</v>
      </c>
      <c r="D739" s="1" t="str">
        <f t="shared" si="69"/>
        <v>DIY</v>
      </c>
    </row>
    <row r="740" spans="1:4">
      <c r="A740" s="4">
        <v>520307</v>
      </c>
      <c r="B740" s="3" t="s">
        <v>414</v>
      </c>
      <c r="C740" s="1" t="str">
        <f t="shared" si="65"/>
        <v>5203</v>
      </c>
      <c r="D740" s="1" t="str">
        <f t="shared" si="69"/>
        <v>DIY</v>
      </c>
    </row>
    <row r="741" spans="1:4">
      <c r="A741" s="4">
        <v>520308</v>
      </c>
      <c r="B741" s="3" t="s">
        <v>414</v>
      </c>
      <c r="C741" s="1" t="str">
        <f t="shared" si="65"/>
        <v>5203</v>
      </c>
      <c r="D741" s="1" t="str">
        <f t="shared" si="69"/>
        <v>DIY</v>
      </c>
    </row>
    <row r="742" spans="1:4">
      <c r="A742" s="4">
        <v>520309</v>
      </c>
      <c r="B742" s="3" t="s">
        <v>414</v>
      </c>
      <c r="C742" s="1" t="str">
        <f t="shared" si="65"/>
        <v>5203</v>
      </c>
      <c r="D742" s="1" t="str">
        <f t="shared" si="69"/>
        <v>DIY</v>
      </c>
    </row>
    <row r="743" spans="1:4">
      <c r="A743" s="4">
        <v>520310</v>
      </c>
      <c r="B743" s="3" t="s">
        <v>414</v>
      </c>
      <c r="C743" s="1" t="str">
        <f t="shared" si="65"/>
        <v>5203</v>
      </c>
      <c r="D743" s="1" t="str">
        <f t="shared" si="69"/>
        <v>DIY</v>
      </c>
    </row>
    <row r="744" spans="1:4">
      <c r="A744" s="4">
        <v>520311</v>
      </c>
      <c r="B744" s="3" t="s">
        <v>414</v>
      </c>
      <c r="C744" s="1" t="str">
        <f t="shared" si="65"/>
        <v>5203</v>
      </c>
      <c r="D744" s="1" t="str">
        <f t="shared" si="69"/>
        <v>DIY</v>
      </c>
    </row>
    <row r="745" spans="1:4">
      <c r="A745" s="4">
        <v>520312</v>
      </c>
      <c r="B745" s="3" t="s">
        <v>414</v>
      </c>
      <c r="C745" s="1" t="str">
        <f t="shared" si="65"/>
        <v>5203</v>
      </c>
      <c r="D745" s="1" t="str">
        <f t="shared" si="69"/>
        <v>DIY</v>
      </c>
    </row>
    <row r="746" spans="1:4">
      <c r="A746" s="4">
        <v>520313</v>
      </c>
      <c r="B746" s="3" t="s">
        <v>414</v>
      </c>
      <c r="C746" s="1" t="str">
        <f t="shared" si="65"/>
        <v>5203</v>
      </c>
      <c r="D746" s="1" t="str">
        <f t="shared" si="69"/>
        <v>DIY</v>
      </c>
    </row>
    <row r="747" spans="1:4">
      <c r="A747" s="4">
        <v>520314</v>
      </c>
      <c r="B747" s="3" t="s">
        <v>414</v>
      </c>
      <c r="C747" s="1" t="str">
        <f t="shared" si="65"/>
        <v>5203</v>
      </c>
      <c r="D747" s="1" t="str">
        <f t="shared" si="69"/>
        <v>DIY</v>
      </c>
    </row>
    <row r="748" spans="1:4">
      <c r="A748" s="4">
        <v>520315</v>
      </c>
      <c r="B748" s="3" t="s">
        <v>414</v>
      </c>
      <c r="C748" s="1" t="str">
        <f t="shared" si="65"/>
        <v>5203</v>
      </c>
      <c r="D748" s="1" t="str">
        <f t="shared" si="69"/>
        <v>DIY</v>
      </c>
    </row>
    <row r="749" spans="1:4">
      <c r="A749" s="4">
        <v>540101</v>
      </c>
      <c r="B749" s="3" t="s">
        <v>415</v>
      </c>
      <c r="C749" s="1" t="str">
        <f t="shared" si="65"/>
        <v>5401</v>
      </c>
      <c r="D749" s="1" t="str">
        <f t="shared" ref="D749:D754" si="70">IF(C749=$C$749,"tableware")</f>
        <v>tableware</v>
      </c>
    </row>
    <row r="750" spans="1:4">
      <c r="A750" s="4">
        <v>540102</v>
      </c>
      <c r="B750" s="3" t="s">
        <v>415</v>
      </c>
      <c r="C750" s="1" t="str">
        <f t="shared" ref="C750:C813" si="71">LEFT(A750,4)</f>
        <v>5401</v>
      </c>
      <c r="D750" s="1" t="str">
        <f t="shared" si="70"/>
        <v>tableware</v>
      </c>
    </row>
    <row r="751" spans="1:4">
      <c r="A751" s="4">
        <v>540103</v>
      </c>
      <c r="B751" s="3" t="s">
        <v>415</v>
      </c>
      <c r="C751" s="1" t="str">
        <f t="shared" si="71"/>
        <v>5401</v>
      </c>
      <c r="D751" s="1" t="str">
        <f t="shared" si="70"/>
        <v>tableware</v>
      </c>
    </row>
    <row r="752" spans="1:4">
      <c r="A752" s="4">
        <v>540104</v>
      </c>
      <c r="B752" s="3" t="s">
        <v>415</v>
      </c>
      <c r="C752" s="1" t="str">
        <f t="shared" si="71"/>
        <v>5401</v>
      </c>
      <c r="D752" s="1" t="str">
        <f t="shared" si="70"/>
        <v>tableware</v>
      </c>
    </row>
    <row r="753" spans="1:4">
      <c r="A753" s="4">
        <v>540105</v>
      </c>
      <c r="B753" s="3" t="s">
        <v>415</v>
      </c>
      <c r="C753" s="1" t="str">
        <f t="shared" si="71"/>
        <v>5401</v>
      </c>
      <c r="D753" s="1" t="str">
        <f t="shared" si="70"/>
        <v>tableware</v>
      </c>
    </row>
    <row r="754" spans="1:4">
      <c r="A754" s="4">
        <v>540106</v>
      </c>
      <c r="B754" s="3" t="s">
        <v>415</v>
      </c>
      <c r="C754" s="1" t="str">
        <f t="shared" si="71"/>
        <v>5401</v>
      </c>
      <c r="D754" s="1" t="str">
        <f t="shared" si="70"/>
        <v>tableware</v>
      </c>
    </row>
    <row r="755" spans="1:4">
      <c r="A755" s="4">
        <v>540201</v>
      </c>
      <c r="B755" s="3" t="s">
        <v>416</v>
      </c>
      <c r="C755" s="1" t="str">
        <f t="shared" si="71"/>
        <v>5402</v>
      </c>
      <c r="D755" s="1" t="str">
        <f>IF(C755=$C$755,"Pans_cooking_devices")</f>
        <v>Pans_cooking_devices</v>
      </c>
    </row>
    <row r="756" spans="1:4">
      <c r="A756" s="4">
        <v>540202</v>
      </c>
      <c r="B756" s="3" t="s">
        <v>416</v>
      </c>
      <c r="C756" s="1" t="str">
        <f t="shared" si="71"/>
        <v>5402</v>
      </c>
      <c r="D756" s="1" t="str">
        <f>IF(C756=$C$755,"Pans_cooking_devices")</f>
        <v>Pans_cooking_devices</v>
      </c>
    </row>
    <row r="757" spans="1:4">
      <c r="A757" s="4">
        <v>540301</v>
      </c>
      <c r="B757" s="3" t="s">
        <v>417</v>
      </c>
      <c r="C757" s="1" t="str">
        <f t="shared" si="71"/>
        <v>5403</v>
      </c>
      <c r="D757" s="1" t="str">
        <f>IF(C757=$C$757,"kitchenware")</f>
        <v>kitchenware</v>
      </c>
    </row>
    <row r="758" spans="1:4">
      <c r="A758" s="4">
        <v>540302</v>
      </c>
      <c r="B758" s="3" t="s">
        <v>418</v>
      </c>
      <c r="C758" s="1" t="str">
        <f t="shared" si="71"/>
        <v>5403</v>
      </c>
      <c r="D758" s="1" t="str">
        <f>IF(C758=$C$757,"kitchenware")</f>
        <v>kitchenware</v>
      </c>
    </row>
    <row r="759" spans="1:4">
      <c r="A759" s="4">
        <v>540401</v>
      </c>
      <c r="B759" s="3" t="s">
        <v>419</v>
      </c>
      <c r="C759" s="1" t="str">
        <f t="shared" si="71"/>
        <v>5404</v>
      </c>
      <c r="D759" s="1" t="str">
        <f>IF(C759=$C$759,"Boxes_for_food")</f>
        <v>Boxes_for_food</v>
      </c>
    </row>
    <row r="760" spans="1:4">
      <c r="A760" s="4">
        <v>540501</v>
      </c>
      <c r="B760" s="3" t="s">
        <v>415</v>
      </c>
      <c r="C760" s="1" t="str">
        <f t="shared" si="71"/>
        <v>5405</v>
      </c>
      <c r="D760" s="1" t="str">
        <f>IF(C760=$C$760,"kitchenware")</f>
        <v>kitchenware</v>
      </c>
    </row>
    <row r="761" spans="1:4">
      <c r="A761" s="4">
        <v>540502</v>
      </c>
      <c r="B761" s="3" t="s">
        <v>418</v>
      </c>
      <c r="C761" s="1" t="str">
        <f t="shared" si="71"/>
        <v>5405</v>
      </c>
      <c r="D761" s="1" t="str">
        <f>IF(C761=$C$760,"kitchenware")</f>
        <v>kitchenware</v>
      </c>
    </row>
    <row r="762" spans="1:4">
      <c r="A762" s="4">
        <v>540601</v>
      </c>
      <c r="B762" s="3" t="s">
        <v>420</v>
      </c>
      <c r="C762" s="1" t="str">
        <f t="shared" si="71"/>
        <v>5406</v>
      </c>
      <c r="D762" s="1" t="str">
        <f>IF(C762=$C$762,"House_accessories")</f>
        <v>House_accessories</v>
      </c>
    </row>
    <row r="763" spans="1:4">
      <c r="A763" s="4">
        <v>540603</v>
      </c>
      <c r="B763" s="3" t="s">
        <v>420</v>
      </c>
      <c r="C763" s="1" t="str">
        <f t="shared" si="71"/>
        <v>5406</v>
      </c>
      <c r="D763" s="1" t="str">
        <f>IF(C763=$C$762,"House_accessories")</f>
        <v>House_accessories</v>
      </c>
    </row>
    <row r="764" spans="1:4">
      <c r="A764" s="4">
        <v>540604</v>
      </c>
      <c r="B764" s="3" t="s">
        <v>420</v>
      </c>
      <c r="C764" s="1" t="str">
        <f t="shared" si="71"/>
        <v>5406</v>
      </c>
      <c r="D764" s="1" t="str">
        <f>IF(C764=$C$762,"House_accessories")</f>
        <v>House_accessories</v>
      </c>
    </row>
    <row r="765" spans="1:4">
      <c r="A765" s="4">
        <v>550101</v>
      </c>
      <c r="B765" s="3" t="s">
        <v>421</v>
      </c>
      <c r="C765" s="1" t="str">
        <f t="shared" si="71"/>
        <v>5501</v>
      </c>
      <c r="D765" s="1" t="str">
        <f t="shared" ref="D765:D773" si="72">IF(C765=$C$765,"Stationary")</f>
        <v>Stationary</v>
      </c>
    </row>
    <row r="766" spans="1:4">
      <c r="A766" s="4">
        <v>550102</v>
      </c>
      <c r="B766" s="3" t="s">
        <v>421</v>
      </c>
      <c r="C766" s="1" t="str">
        <f t="shared" si="71"/>
        <v>5501</v>
      </c>
      <c r="D766" s="1" t="str">
        <f t="shared" si="72"/>
        <v>Stationary</v>
      </c>
    </row>
    <row r="767" spans="1:4">
      <c r="A767" s="4">
        <v>550103</v>
      </c>
      <c r="B767" s="3" t="s">
        <v>421</v>
      </c>
      <c r="C767" s="1" t="str">
        <f t="shared" si="71"/>
        <v>5501</v>
      </c>
      <c r="D767" s="1" t="str">
        <f t="shared" si="72"/>
        <v>Stationary</v>
      </c>
    </row>
    <row r="768" spans="1:4">
      <c r="A768" s="4">
        <v>550104</v>
      </c>
      <c r="B768" s="3" t="s">
        <v>421</v>
      </c>
      <c r="C768" s="1" t="str">
        <f t="shared" si="71"/>
        <v>5501</v>
      </c>
      <c r="D768" s="1" t="str">
        <f t="shared" si="72"/>
        <v>Stationary</v>
      </c>
    </row>
    <row r="769" spans="1:4">
      <c r="A769" s="4">
        <v>550105</v>
      </c>
      <c r="B769" s="3" t="s">
        <v>421</v>
      </c>
      <c r="C769" s="1" t="str">
        <f t="shared" si="71"/>
        <v>5501</v>
      </c>
      <c r="D769" s="1" t="str">
        <f t="shared" si="72"/>
        <v>Stationary</v>
      </c>
    </row>
    <row r="770" spans="1:4">
      <c r="A770" s="4">
        <v>550106</v>
      </c>
      <c r="B770" s="3" t="s">
        <v>421</v>
      </c>
      <c r="C770" s="1" t="str">
        <f t="shared" si="71"/>
        <v>5501</v>
      </c>
      <c r="D770" s="1" t="str">
        <f t="shared" si="72"/>
        <v>Stationary</v>
      </c>
    </row>
    <row r="771" spans="1:4">
      <c r="A771" s="4">
        <v>550107</v>
      </c>
      <c r="B771" s="3" t="s">
        <v>421</v>
      </c>
      <c r="C771" s="1" t="str">
        <f t="shared" si="71"/>
        <v>5501</v>
      </c>
      <c r="D771" s="1" t="str">
        <f t="shared" si="72"/>
        <v>Stationary</v>
      </c>
    </row>
    <row r="772" spans="1:4">
      <c r="A772" s="4">
        <v>550108</v>
      </c>
      <c r="B772" s="3" t="s">
        <v>421</v>
      </c>
      <c r="C772" s="1" t="str">
        <f t="shared" si="71"/>
        <v>5501</v>
      </c>
      <c r="D772" s="1" t="str">
        <f t="shared" si="72"/>
        <v>Stationary</v>
      </c>
    </row>
    <row r="773" spans="1:4">
      <c r="A773" s="4">
        <v>550109</v>
      </c>
      <c r="B773" s="3" t="s">
        <v>421</v>
      </c>
      <c r="C773" s="1" t="str">
        <f t="shared" si="71"/>
        <v>5501</v>
      </c>
      <c r="D773" s="1" t="str">
        <f t="shared" si="72"/>
        <v>Stationary</v>
      </c>
    </row>
    <row r="774" spans="1:4">
      <c r="A774" s="4">
        <v>550201</v>
      </c>
      <c r="B774" s="3" t="s">
        <v>422</v>
      </c>
      <c r="C774" s="1" t="str">
        <f t="shared" si="71"/>
        <v>5502</v>
      </c>
      <c r="D774" s="1" t="str">
        <f t="shared" ref="D774:D781" si="73">IF(C774=$C$774,"Books")</f>
        <v>Books</v>
      </c>
    </row>
    <row r="775" spans="1:4">
      <c r="A775" s="4">
        <v>550202</v>
      </c>
      <c r="B775" s="3" t="s">
        <v>422</v>
      </c>
      <c r="C775" s="1" t="str">
        <f t="shared" si="71"/>
        <v>5502</v>
      </c>
      <c r="D775" s="1" t="str">
        <f t="shared" si="73"/>
        <v>Books</v>
      </c>
    </row>
    <row r="776" spans="1:4">
      <c r="A776" s="4">
        <v>550203</v>
      </c>
      <c r="B776" s="3" t="s">
        <v>422</v>
      </c>
      <c r="C776" s="1" t="str">
        <f t="shared" si="71"/>
        <v>5502</v>
      </c>
      <c r="D776" s="1" t="str">
        <f t="shared" si="73"/>
        <v>Books</v>
      </c>
    </row>
    <row r="777" spans="1:4">
      <c r="A777" s="4">
        <v>550204</v>
      </c>
      <c r="B777" s="3" t="s">
        <v>422</v>
      </c>
      <c r="C777" s="1" t="str">
        <f t="shared" si="71"/>
        <v>5502</v>
      </c>
      <c r="D777" s="1" t="str">
        <f t="shared" si="73"/>
        <v>Books</v>
      </c>
    </row>
    <row r="778" spans="1:4">
      <c r="A778" s="4">
        <v>550205</v>
      </c>
      <c r="B778" s="3" t="s">
        <v>422</v>
      </c>
      <c r="C778" s="1" t="str">
        <f t="shared" si="71"/>
        <v>5502</v>
      </c>
      <c r="D778" s="1" t="str">
        <f t="shared" si="73"/>
        <v>Books</v>
      </c>
    </row>
    <row r="779" spans="1:4">
      <c r="A779" s="4">
        <v>550206</v>
      </c>
      <c r="B779" s="3" t="s">
        <v>422</v>
      </c>
      <c r="C779" s="1" t="str">
        <f t="shared" si="71"/>
        <v>5502</v>
      </c>
      <c r="D779" s="1" t="str">
        <f t="shared" si="73"/>
        <v>Books</v>
      </c>
    </row>
    <row r="780" spans="1:4">
      <c r="A780" s="4">
        <v>550207</v>
      </c>
      <c r="B780" s="3" t="s">
        <v>422</v>
      </c>
      <c r="C780" s="1" t="str">
        <f t="shared" si="71"/>
        <v>5502</v>
      </c>
      <c r="D780" s="1" t="str">
        <f t="shared" si="73"/>
        <v>Books</v>
      </c>
    </row>
    <row r="781" spans="1:4">
      <c r="A781" s="4">
        <v>550208</v>
      </c>
      <c r="B781" s="3" t="s">
        <v>422</v>
      </c>
      <c r="C781" s="1" t="str">
        <f t="shared" si="71"/>
        <v>5502</v>
      </c>
      <c r="D781" s="1" t="str">
        <f t="shared" si="73"/>
        <v>Books</v>
      </c>
    </row>
    <row r="782" spans="1:4">
      <c r="A782" s="4">
        <v>550301</v>
      </c>
      <c r="B782" s="3" t="s">
        <v>423</v>
      </c>
      <c r="C782" s="1" t="str">
        <f t="shared" si="71"/>
        <v>5503</v>
      </c>
      <c r="D782" s="1" t="str">
        <f>IF(C782=$C$782,"Newspaper")</f>
        <v>Newspaper</v>
      </c>
    </row>
    <row r="783" spans="1:4">
      <c r="A783" s="4">
        <v>550302</v>
      </c>
      <c r="B783" s="3" t="s">
        <v>423</v>
      </c>
      <c r="C783" s="1" t="str">
        <f t="shared" si="71"/>
        <v>5503</v>
      </c>
      <c r="D783" s="1" t="str">
        <f>IF(C783=$C$782,"Newspaper")</f>
        <v>Newspaper</v>
      </c>
    </row>
    <row r="784" spans="1:4">
      <c r="A784" s="4">
        <v>550303</v>
      </c>
      <c r="B784" s="3" t="s">
        <v>423</v>
      </c>
      <c r="C784" s="1" t="str">
        <f t="shared" si="71"/>
        <v>5503</v>
      </c>
      <c r="D784" s="1" t="str">
        <f>IF(C784=$C$782,"Newspaper")</f>
        <v>Newspaper</v>
      </c>
    </row>
    <row r="785" spans="1:4">
      <c r="A785" s="4">
        <v>550304</v>
      </c>
      <c r="B785" s="3" t="s">
        <v>423</v>
      </c>
      <c r="C785" s="1" t="str">
        <f t="shared" si="71"/>
        <v>5503</v>
      </c>
      <c r="D785" s="1" t="str">
        <f>IF(C785=$C$782,"Newspaper")</f>
        <v>Newspaper</v>
      </c>
    </row>
    <row r="786" spans="1:4">
      <c r="A786" s="4">
        <v>550305</v>
      </c>
      <c r="B786" s="3" t="s">
        <v>423</v>
      </c>
      <c r="C786" s="1" t="str">
        <f t="shared" si="71"/>
        <v>5503</v>
      </c>
      <c r="D786" s="1" t="str">
        <f>IF(C786=$C$782,"Newspaper")</f>
        <v>Newspaper</v>
      </c>
    </row>
    <row r="787" spans="1:4">
      <c r="A787" s="4">
        <v>560101</v>
      </c>
      <c r="B787" s="3" t="s">
        <v>424</v>
      </c>
      <c r="C787" s="1" t="str">
        <f t="shared" si="71"/>
        <v>5601</v>
      </c>
      <c r="D787" s="1" t="str">
        <f t="shared" ref="D787:D798" si="74">IF(C787=$C$787,"Toys")</f>
        <v>Toys</v>
      </c>
    </row>
    <row r="788" spans="1:4">
      <c r="A788" s="4">
        <v>560102</v>
      </c>
      <c r="B788" s="3" t="s">
        <v>424</v>
      </c>
      <c r="C788" s="1" t="str">
        <f t="shared" si="71"/>
        <v>5601</v>
      </c>
      <c r="D788" s="1" t="str">
        <f t="shared" si="74"/>
        <v>Toys</v>
      </c>
    </row>
    <row r="789" spans="1:4">
      <c r="A789" s="4">
        <v>560103</v>
      </c>
      <c r="B789" s="3" t="s">
        <v>424</v>
      </c>
      <c r="C789" s="1" t="str">
        <f t="shared" si="71"/>
        <v>5601</v>
      </c>
      <c r="D789" s="1" t="str">
        <f t="shared" si="74"/>
        <v>Toys</v>
      </c>
    </row>
    <row r="790" spans="1:4">
      <c r="A790" s="4">
        <v>560104</v>
      </c>
      <c r="B790" s="3" t="s">
        <v>424</v>
      </c>
      <c r="C790" s="1" t="str">
        <f t="shared" si="71"/>
        <v>5601</v>
      </c>
      <c r="D790" s="1" t="str">
        <f t="shared" si="74"/>
        <v>Toys</v>
      </c>
    </row>
    <row r="791" spans="1:4">
      <c r="A791" s="4">
        <v>560105</v>
      </c>
      <c r="B791" s="3" t="s">
        <v>424</v>
      </c>
      <c r="C791" s="1" t="str">
        <f t="shared" si="71"/>
        <v>5601</v>
      </c>
      <c r="D791" s="1" t="str">
        <f t="shared" si="74"/>
        <v>Toys</v>
      </c>
    </row>
    <row r="792" spans="1:4">
      <c r="A792" s="4">
        <v>560106</v>
      </c>
      <c r="B792" s="3" t="s">
        <v>424</v>
      </c>
      <c r="C792" s="1" t="str">
        <f t="shared" si="71"/>
        <v>5601</v>
      </c>
      <c r="D792" s="1" t="str">
        <f t="shared" si="74"/>
        <v>Toys</v>
      </c>
    </row>
    <row r="793" spans="1:4">
      <c r="A793" s="4">
        <v>560107</v>
      </c>
      <c r="B793" s="3" t="s">
        <v>424</v>
      </c>
      <c r="C793" s="1" t="str">
        <f t="shared" si="71"/>
        <v>5601</v>
      </c>
      <c r="D793" s="1" t="str">
        <f t="shared" si="74"/>
        <v>Toys</v>
      </c>
    </row>
    <row r="794" spans="1:4">
      <c r="A794" s="4">
        <v>560108</v>
      </c>
      <c r="B794" s="3" t="s">
        <v>424</v>
      </c>
      <c r="C794" s="1" t="str">
        <f t="shared" si="71"/>
        <v>5601</v>
      </c>
      <c r="D794" s="1" t="str">
        <f t="shared" si="74"/>
        <v>Toys</v>
      </c>
    </row>
    <row r="795" spans="1:4">
      <c r="A795" s="4">
        <v>560109</v>
      </c>
      <c r="B795" s="3" t="s">
        <v>424</v>
      </c>
      <c r="C795" s="1" t="str">
        <f t="shared" si="71"/>
        <v>5601</v>
      </c>
      <c r="D795" s="1" t="str">
        <f t="shared" si="74"/>
        <v>Toys</v>
      </c>
    </row>
    <row r="796" spans="1:4">
      <c r="A796" s="4">
        <v>560110</v>
      </c>
      <c r="B796" s="3" t="s">
        <v>424</v>
      </c>
      <c r="C796" s="1" t="str">
        <f t="shared" si="71"/>
        <v>5601</v>
      </c>
      <c r="D796" s="1" t="str">
        <f t="shared" si="74"/>
        <v>Toys</v>
      </c>
    </row>
    <row r="797" spans="1:4">
      <c r="A797" s="4">
        <v>560111</v>
      </c>
      <c r="B797" s="3" t="s">
        <v>424</v>
      </c>
      <c r="C797" s="1" t="str">
        <f t="shared" si="71"/>
        <v>5601</v>
      </c>
      <c r="D797" s="1" t="str">
        <f t="shared" si="74"/>
        <v>Toys</v>
      </c>
    </row>
    <row r="798" spans="1:4">
      <c r="A798" s="4">
        <v>560112</v>
      </c>
      <c r="B798" s="3" t="s">
        <v>424</v>
      </c>
      <c r="C798" s="1" t="str">
        <f t="shared" si="71"/>
        <v>5601</v>
      </c>
      <c r="D798" s="1" t="str">
        <f t="shared" si="74"/>
        <v>Toys</v>
      </c>
    </row>
    <row r="799" spans="1:4">
      <c r="A799" s="4">
        <v>560201</v>
      </c>
      <c r="B799" s="3" t="s">
        <v>424</v>
      </c>
      <c r="C799" s="1" t="str">
        <f t="shared" si="71"/>
        <v>5602</v>
      </c>
      <c r="D799" s="1" t="str">
        <f>IF(C799=$C$799,"other_toys")</f>
        <v>other_toys</v>
      </c>
    </row>
    <row r="800" spans="1:4">
      <c r="A800" s="4">
        <v>560202</v>
      </c>
      <c r="B800" s="3" t="s">
        <v>424</v>
      </c>
      <c r="C800" s="1" t="str">
        <f t="shared" si="71"/>
        <v>5602</v>
      </c>
      <c r="D800" s="1" t="str">
        <f>IF(C800=$C$799,"other_toys")</f>
        <v>other_toys</v>
      </c>
    </row>
    <row r="801" spans="1:4">
      <c r="A801" s="4">
        <v>560301</v>
      </c>
      <c r="B801" s="3" t="s">
        <v>425</v>
      </c>
      <c r="C801" s="1" t="str">
        <f t="shared" si="71"/>
        <v>5603</v>
      </c>
      <c r="D801" s="1" t="str">
        <f>IF(C801=$C$801,"Christmas_gadgets")</f>
        <v>Christmas_gadgets</v>
      </c>
    </row>
    <row r="802" spans="1:4">
      <c r="A802" s="4">
        <v>560302</v>
      </c>
      <c r="B802" s="3" t="s">
        <v>425</v>
      </c>
      <c r="C802" s="1" t="str">
        <f t="shared" si="71"/>
        <v>5603</v>
      </c>
      <c r="D802" s="1" t="str">
        <f>IF(C802=$C$801,"Christmas_gadgets")</f>
        <v>Christmas_gadgets</v>
      </c>
    </row>
    <row r="803" spans="1:4">
      <c r="A803" s="4">
        <v>570101</v>
      </c>
      <c r="B803" s="3" t="s">
        <v>426</v>
      </c>
      <c r="C803" s="1" t="str">
        <f t="shared" si="71"/>
        <v>5701</v>
      </c>
      <c r="D803" s="1" t="str">
        <f t="shared" ref="D803:D817" si="75">IF(C803=$C$803,"Garden_furniture")</f>
        <v>Garden_furniture</v>
      </c>
    </row>
    <row r="804" spans="1:4">
      <c r="A804" s="4">
        <v>570102</v>
      </c>
      <c r="B804" s="3" t="s">
        <v>426</v>
      </c>
      <c r="C804" s="1" t="str">
        <f t="shared" si="71"/>
        <v>5701</v>
      </c>
      <c r="D804" s="1" t="str">
        <f t="shared" si="75"/>
        <v>Garden_furniture</v>
      </c>
    </row>
    <row r="805" spans="1:4">
      <c r="A805" s="4">
        <v>570103</v>
      </c>
      <c r="B805" s="3" t="s">
        <v>426</v>
      </c>
      <c r="C805" s="1" t="str">
        <f t="shared" si="71"/>
        <v>5701</v>
      </c>
      <c r="D805" s="1" t="str">
        <f t="shared" si="75"/>
        <v>Garden_furniture</v>
      </c>
    </row>
    <row r="806" spans="1:4">
      <c r="A806" s="4">
        <v>570104</v>
      </c>
      <c r="B806" s="3" t="s">
        <v>426</v>
      </c>
      <c r="C806" s="1" t="str">
        <f t="shared" si="71"/>
        <v>5701</v>
      </c>
      <c r="D806" s="1" t="str">
        <f t="shared" si="75"/>
        <v>Garden_furniture</v>
      </c>
    </row>
    <row r="807" spans="1:4">
      <c r="A807" s="4">
        <v>570105</v>
      </c>
      <c r="B807" s="3" t="s">
        <v>426</v>
      </c>
      <c r="C807" s="1" t="str">
        <f t="shared" si="71"/>
        <v>5701</v>
      </c>
      <c r="D807" s="1" t="str">
        <f t="shared" si="75"/>
        <v>Garden_furniture</v>
      </c>
    </row>
    <row r="808" spans="1:4">
      <c r="A808" s="4">
        <v>570106</v>
      </c>
      <c r="B808" s="3" t="s">
        <v>426</v>
      </c>
      <c r="C808" s="1" t="str">
        <f t="shared" si="71"/>
        <v>5701</v>
      </c>
      <c r="D808" s="1" t="str">
        <f t="shared" si="75"/>
        <v>Garden_furniture</v>
      </c>
    </row>
    <row r="809" spans="1:4">
      <c r="A809" s="4">
        <v>570107</v>
      </c>
      <c r="B809" s="3" t="s">
        <v>426</v>
      </c>
      <c r="C809" s="1" t="str">
        <f t="shared" si="71"/>
        <v>5701</v>
      </c>
      <c r="D809" s="1" t="str">
        <f t="shared" si="75"/>
        <v>Garden_furniture</v>
      </c>
    </row>
    <row r="810" spans="1:4">
      <c r="A810" s="4">
        <v>570108</v>
      </c>
      <c r="B810" s="3" t="s">
        <v>426</v>
      </c>
      <c r="C810" s="1" t="str">
        <f t="shared" si="71"/>
        <v>5701</v>
      </c>
      <c r="D810" s="1" t="str">
        <f t="shared" si="75"/>
        <v>Garden_furniture</v>
      </c>
    </row>
    <row r="811" spans="1:4">
      <c r="A811" s="4">
        <v>570109</v>
      </c>
      <c r="B811" s="3" t="s">
        <v>426</v>
      </c>
      <c r="C811" s="1" t="str">
        <f t="shared" si="71"/>
        <v>5701</v>
      </c>
      <c r="D811" s="1" t="str">
        <f t="shared" si="75"/>
        <v>Garden_furniture</v>
      </c>
    </row>
    <row r="812" spans="1:4">
      <c r="A812" s="4">
        <v>570110</v>
      </c>
      <c r="B812" s="3" t="s">
        <v>426</v>
      </c>
      <c r="C812" s="1" t="str">
        <f t="shared" si="71"/>
        <v>5701</v>
      </c>
      <c r="D812" s="1" t="str">
        <f t="shared" si="75"/>
        <v>Garden_furniture</v>
      </c>
    </row>
    <row r="813" spans="1:4">
      <c r="A813" s="4">
        <v>570111</v>
      </c>
      <c r="B813" s="3" t="s">
        <v>426</v>
      </c>
      <c r="C813" s="1" t="str">
        <f t="shared" si="71"/>
        <v>5701</v>
      </c>
      <c r="D813" s="1" t="str">
        <f t="shared" si="75"/>
        <v>Garden_furniture</v>
      </c>
    </row>
    <row r="814" spans="1:4">
      <c r="A814" s="4">
        <v>570112</v>
      </c>
      <c r="B814" s="3" t="s">
        <v>426</v>
      </c>
      <c r="C814" s="1" t="str">
        <f t="shared" ref="C814:C875" si="76">LEFT(A814,4)</f>
        <v>5701</v>
      </c>
      <c r="D814" s="1" t="str">
        <f t="shared" si="75"/>
        <v>Garden_furniture</v>
      </c>
    </row>
    <row r="815" spans="1:4">
      <c r="A815" s="4">
        <v>570113</v>
      </c>
      <c r="B815" s="3" t="s">
        <v>426</v>
      </c>
      <c r="C815" s="1" t="str">
        <f t="shared" si="76"/>
        <v>5701</v>
      </c>
      <c r="D815" s="1" t="str">
        <f t="shared" si="75"/>
        <v>Garden_furniture</v>
      </c>
    </row>
    <row r="816" spans="1:4">
      <c r="A816" s="4">
        <v>570114</v>
      </c>
      <c r="B816" s="3" t="s">
        <v>426</v>
      </c>
      <c r="C816" s="1" t="str">
        <f t="shared" si="76"/>
        <v>5701</v>
      </c>
      <c r="D816" s="1" t="str">
        <f t="shared" si="75"/>
        <v>Garden_furniture</v>
      </c>
    </row>
    <row r="817" spans="1:4">
      <c r="A817" s="4">
        <v>570115</v>
      </c>
      <c r="B817" s="3" t="s">
        <v>426</v>
      </c>
      <c r="C817" s="1" t="str">
        <f t="shared" si="76"/>
        <v>5701</v>
      </c>
      <c r="D817" s="1" t="str">
        <f t="shared" si="75"/>
        <v>Garden_furniture</v>
      </c>
    </row>
    <row r="818" spans="1:4">
      <c r="A818" s="4">
        <v>570201</v>
      </c>
      <c r="B818" s="3" t="s">
        <v>427</v>
      </c>
      <c r="C818" s="1" t="str">
        <f t="shared" si="76"/>
        <v>5702</v>
      </c>
      <c r="D818" s="1" t="str">
        <f t="shared" ref="D818:D831" si="77">IF(C818=$C$818,"Camping")</f>
        <v>Camping</v>
      </c>
    </row>
    <row r="819" spans="1:4">
      <c r="A819" s="4">
        <v>570202</v>
      </c>
      <c r="B819" s="3" t="s">
        <v>427</v>
      </c>
      <c r="C819" s="1" t="str">
        <f t="shared" si="76"/>
        <v>5702</v>
      </c>
      <c r="D819" s="1" t="str">
        <f t="shared" si="77"/>
        <v>Camping</v>
      </c>
    </row>
    <row r="820" spans="1:4">
      <c r="A820" s="4">
        <v>570203</v>
      </c>
      <c r="B820" s="3" t="s">
        <v>427</v>
      </c>
      <c r="C820" s="1" t="str">
        <f t="shared" si="76"/>
        <v>5702</v>
      </c>
      <c r="D820" s="1" t="str">
        <f t="shared" si="77"/>
        <v>Camping</v>
      </c>
    </row>
    <row r="821" spans="1:4">
      <c r="A821" s="4">
        <v>570204</v>
      </c>
      <c r="B821" s="3" t="s">
        <v>427</v>
      </c>
      <c r="C821" s="1" t="str">
        <f t="shared" si="76"/>
        <v>5702</v>
      </c>
      <c r="D821" s="1" t="str">
        <f t="shared" si="77"/>
        <v>Camping</v>
      </c>
    </row>
    <row r="822" spans="1:4">
      <c r="A822" s="4">
        <v>570205</v>
      </c>
      <c r="B822" s="3" t="s">
        <v>427</v>
      </c>
      <c r="C822" s="1" t="str">
        <f t="shared" si="76"/>
        <v>5702</v>
      </c>
      <c r="D822" s="1" t="str">
        <f t="shared" si="77"/>
        <v>Camping</v>
      </c>
    </row>
    <row r="823" spans="1:4">
      <c r="A823" s="4">
        <v>570206</v>
      </c>
      <c r="B823" s="3" t="s">
        <v>427</v>
      </c>
      <c r="C823" s="1" t="str">
        <f t="shared" si="76"/>
        <v>5702</v>
      </c>
      <c r="D823" s="1" t="str">
        <f t="shared" si="77"/>
        <v>Camping</v>
      </c>
    </row>
    <row r="824" spans="1:4">
      <c r="A824" s="4">
        <v>570207</v>
      </c>
      <c r="B824" s="3" t="s">
        <v>427</v>
      </c>
      <c r="C824" s="1" t="str">
        <f t="shared" si="76"/>
        <v>5702</v>
      </c>
      <c r="D824" s="1" t="str">
        <f t="shared" si="77"/>
        <v>Camping</v>
      </c>
    </row>
    <row r="825" spans="1:4">
      <c r="A825" s="4">
        <v>570208</v>
      </c>
      <c r="B825" s="3" t="s">
        <v>427</v>
      </c>
      <c r="C825" s="1" t="str">
        <f t="shared" si="76"/>
        <v>5702</v>
      </c>
      <c r="D825" s="1" t="str">
        <f t="shared" si="77"/>
        <v>Camping</v>
      </c>
    </row>
    <row r="826" spans="1:4">
      <c r="A826" s="4">
        <v>570209</v>
      </c>
      <c r="B826" s="3" t="s">
        <v>427</v>
      </c>
      <c r="C826" s="1" t="str">
        <f t="shared" si="76"/>
        <v>5702</v>
      </c>
      <c r="D826" s="1" t="str">
        <f t="shared" si="77"/>
        <v>Camping</v>
      </c>
    </row>
    <row r="827" spans="1:4">
      <c r="A827" s="4">
        <v>570210</v>
      </c>
      <c r="B827" s="3" t="s">
        <v>427</v>
      </c>
      <c r="C827" s="1" t="str">
        <f t="shared" si="76"/>
        <v>5702</v>
      </c>
      <c r="D827" s="1" t="str">
        <f t="shared" si="77"/>
        <v>Camping</v>
      </c>
    </row>
    <row r="828" spans="1:4">
      <c r="A828" s="4">
        <v>570211</v>
      </c>
      <c r="B828" s="3" t="s">
        <v>427</v>
      </c>
      <c r="C828" s="1" t="str">
        <f t="shared" si="76"/>
        <v>5702</v>
      </c>
      <c r="D828" s="1" t="str">
        <f t="shared" si="77"/>
        <v>Camping</v>
      </c>
    </row>
    <row r="829" spans="1:4">
      <c r="A829" s="4">
        <v>570212</v>
      </c>
      <c r="B829" s="3" t="s">
        <v>427</v>
      </c>
      <c r="C829" s="1" t="str">
        <f t="shared" si="76"/>
        <v>5702</v>
      </c>
      <c r="D829" s="1" t="str">
        <f t="shared" si="77"/>
        <v>Camping</v>
      </c>
    </row>
    <row r="830" spans="1:4">
      <c r="A830" s="4">
        <v>570213</v>
      </c>
      <c r="B830" s="3" t="s">
        <v>427</v>
      </c>
      <c r="C830" s="1" t="str">
        <f t="shared" si="76"/>
        <v>5702</v>
      </c>
      <c r="D830" s="1" t="str">
        <f t="shared" si="77"/>
        <v>Camping</v>
      </c>
    </row>
    <row r="831" spans="1:4">
      <c r="A831" s="4">
        <v>570214</v>
      </c>
      <c r="B831" s="3" t="s">
        <v>427</v>
      </c>
      <c r="C831" s="1" t="str">
        <f t="shared" si="76"/>
        <v>5702</v>
      </c>
      <c r="D831" s="1" t="str">
        <f t="shared" si="77"/>
        <v>Camping</v>
      </c>
    </row>
    <row r="832" spans="1:4">
      <c r="A832" s="4">
        <v>570301</v>
      </c>
      <c r="B832" s="3" t="s">
        <v>428</v>
      </c>
      <c r="C832" s="1" t="str">
        <f t="shared" si="76"/>
        <v>5703</v>
      </c>
      <c r="D832" s="1" t="str">
        <f t="shared" ref="D832:D844" si="78">IF(C832=$C$832,"Sport_accessories")</f>
        <v>Sport_accessories</v>
      </c>
    </row>
    <row r="833" spans="1:4">
      <c r="A833" s="4">
        <v>570302</v>
      </c>
      <c r="B833" s="3" t="s">
        <v>428</v>
      </c>
      <c r="C833" s="1" t="str">
        <f t="shared" si="76"/>
        <v>5703</v>
      </c>
      <c r="D833" s="1" t="str">
        <f t="shared" si="78"/>
        <v>Sport_accessories</v>
      </c>
    </row>
    <row r="834" spans="1:4">
      <c r="A834" s="4">
        <v>570303</v>
      </c>
      <c r="B834" s="3" t="s">
        <v>428</v>
      </c>
      <c r="C834" s="1" t="str">
        <f t="shared" si="76"/>
        <v>5703</v>
      </c>
      <c r="D834" s="1" t="str">
        <f t="shared" si="78"/>
        <v>Sport_accessories</v>
      </c>
    </row>
    <row r="835" spans="1:4">
      <c r="A835" s="4">
        <v>570304</v>
      </c>
      <c r="B835" s="3" t="s">
        <v>428</v>
      </c>
      <c r="C835" s="1" t="str">
        <f t="shared" si="76"/>
        <v>5703</v>
      </c>
      <c r="D835" s="1" t="str">
        <f t="shared" si="78"/>
        <v>Sport_accessories</v>
      </c>
    </row>
    <row r="836" spans="1:4">
      <c r="A836" s="4">
        <v>570305</v>
      </c>
      <c r="B836" s="3" t="s">
        <v>428</v>
      </c>
      <c r="C836" s="1" t="str">
        <f t="shared" si="76"/>
        <v>5703</v>
      </c>
      <c r="D836" s="1" t="str">
        <f t="shared" si="78"/>
        <v>Sport_accessories</v>
      </c>
    </row>
    <row r="837" spans="1:4">
      <c r="A837" s="4">
        <v>570306</v>
      </c>
      <c r="B837" s="3" t="s">
        <v>428</v>
      </c>
      <c r="C837" s="1" t="str">
        <f t="shared" si="76"/>
        <v>5703</v>
      </c>
      <c r="D837" s="1" t="str">
        <f t="shared" si="78"/>
        <v>Sport_accessories</v>
      </c>
    </row>
    <row r="838" spans="1:4">
      <c r="A838" s="4">
        <v>570307</v>
      </c>
      <c r="B838" s="3" t="s">
        <v>428</v>
      </c>
      <c r="C838" s="1" t="str">
        <f t="shared" si="76"/>
        <v>5703</v>
      </c>
      <c r="D838" s="1" t="str">
        <f t="shared" si="78"/>
        <v>Sport_accessories</v>
      </c>
    </row>
    <row r="839" spans="1:4">
      <c r="A839" s="4">
        <v>570308</v>
      </c>
      <c r="B839" s="3" t="s">
        <v>428</v>
      </c>
      <c r="C839" s="1" t="str">
        <f t="shared" si="76"/>
        <v>5703</v>
      </c>
      <c r="D839" s="1" t="str">
        <f t="shared" si="78"/>
        <v>Sport_accessories</v>
      </c>
    </row>
    <row r="840" spans="1:4">
      <c r="A840" s="4">
        <v>570309</v>
      </c>
      <c r="B840" s="3" t="s">
        <v>428</v>
      </c>
      <c r="C840" s="1" t="str">
        <f t="shared" si="76"/>
        <v>5703</v>
      </c>
      <c r="D840" s="1" t="str">
        <f t="shared" si="78"/>
        <v>Sport_accessories</v>
      </c>
    </row>
    <row r="841" spans="1:4">
      <c r="A841" s="4">
        <v>570310</v>
      </c>
      <c r="B841" s="3" t="s">
        <v>428</v>
      </c>
      <c r="C841" s="1" t="str">
        <f t="shared" si="76"/>
        <v>5703</v>
      </c>
      <c r="D841" s="1" t="str">
        <f t="shared" si="78"/>
        <v>Sport_accessories</v>
      </c>
    </row>
    <row r="842" spans="1:4">
      <c r="A842" s="4">
        <v>570311</v>
      </c>
      <c r="B842" s="3" t="s">
        <v>428</v>
      </c>
      <c r="C842" s="1" t="str">
        <f t="shared" si="76"/>
        <v>5703</v>
      </c>
      <c r="D842" s="1" t="str">
        <f t="shared" si="78"/>
        <v>Sport_accessories</v>
      </c>
    </row>
    <row r="843" spans="1:4">
      <c r="A843" s="4">
        <v>570312</v>
      </c>
      <c r="B843" s="3" t="s">
        <v>428</v>
      </c>
      <c r="C843" s="1" t="str">
        <f t="shared" si="76"/>
        <v>5703</v>
      </c>
      <c r="D843" s="1" t="str">
        <f t="shared" si="78"/>
        <v>Sport_accessories</v>
      </c>
    </row>
    <row r="844" spans="1:4">
      <c r="A844" s="4">
        <v>570313</v>
      </c>
      <c r="B844" s="3" t="s">
        <v>428</v>
      </c>
      <c r="C844" s="1" t="str">
        <f t="shared" si="76"/>
        <v>5703</v>
      </c>
      <c r="D844" s="1" t="str">
        <f t="shared" si="78"/>
        <v>Sport_accessories</v>
      </c>
    </row>
    <row r="845" spans="1:4">
      <c r="A845" s="4">
        <v>570401</v>
      </c>
      <c r="B845" s="3" t="s">
        <v>429</v>
      </c>
      <c r="C845" s="1" t="str">
        <f t="shared" si="76"/>
        <v>5704</v>
      </c>
      <c r="D845" s="1" t="str">
        <f>IF(C845=$C$845,"scooters/accessories_motorbikes")</f>
        <v>scooters/accessories_motorbikes</v>
      </c>
    </row>
    <row r="846" spans="1:4">
      <c r="A846" s="4">
        <v>570402</v>
      </c>
      <c r="B846" s="3" t="s">
        <v>430</v>
      </c>
      <c r="C846" s="1" t="str">
        <f t="shared" si="76"/>
        <v>5704</v>
      </c>
      <c r="D846" s="1" t="str">
        <f>IF(C846=$C$845,"scooters/accessories_motorbikes")</f>
        <v>scooters/accessories_motorbikes</v>
      </c>
    </row>
    <row r="847" spans="1:4">
      <c r="A847" s="4">
        <v>570403</v>
      </c>
      <c r="B847" s="3" t="s">
        <v>431</v>
      </c>
      <c r="C847" s="1" t="str">
        <f t="shared" si="76"/>
        <v>5704</v>
      </c>
      <c r="D847" s="1" t="str">
        <f>IF(C847=$C$845,"scooters/accessories_motorbikes")</f>
        <v>scooters/accessories_motorbikes</v>
      </c>
    </row>
    <row r="848" spans="1:4">
      <c r="A848" s="4">
        <v>570501</v>
      </c>
      <c r="B848" s="3" t="s">
        <v>432</v>
      </c>
      <c r="C848" s="1" t="str">
        <f t="shared" si="76"/>
        <v>5705</v>
      </c>
      <c r="D848" s="1" t="str">
        <f t="shared" ref="D848:D856" si="79">IF(C848=$C$848,"Luggages")</f>
        <v>Luggages</v>
      </c>
    </row>
    <row r="849" spans="1:4">
      <c r="A849" s="4">
        <v>570502</v>
      </c>
      <c r="B849" s="3" t="s">
        <v>432</v>
      </c>
      <c r="C849" s="1" t="str">
        <f t="shared" si="76"/>
        <v>5705</v>
      </c>
      <c r="D849" s="1" t="str">
        <f t="shared" si="79"/>
        <v>Luggages</v>
      </c>
    </row>
    <row r="850" spans="1:4">
      <c r="A850" s="4">
        <v>570503</v>
      </c>
      <c r="B850" s="3" t="s">
        <v>432</v>
      </c>
      <c r="C850" s="1" t="str">
        <f t="shared" si="76"/>
        <v>5705</v>
      </c>
      <c r="D850" s="1" t="str">
        <f t="shared" si="79"/>
        <v>Luggages</v>
      </c>
    </row>
    <row r="851" spans="1:4">
      <c r="A851" s="4">
        <v>570504</v>
      </c>
      <c r="B851" s="3" t="s">
        <v>432</v>
      </c>
      <c r="C851" s="1" t="str">
        <f t="shared" si="76"/>
        <v>5705</v>
      </c>
      <c r="D851" s="1" t="str">
        <f t="shared" si="79"/>
        <v>Luggages</v>
      </c>
    </row>
    <row r="852" spans="1:4">
      <c r="A852" s="4">
        <v>570505</v>
      </c>
      <c r="B852" s="3" t="s">
        <v>432</v>
      </c>
      <c r="C852" s="1" t="str">
        <f t="shared" si="76"/>
        <v>5705</v>
      </c>
      <c r="D852" s="1" t="str">
        <f t="shared" si="79"/>
        <v>Luggages</v>
      </c>
    </row>
    <row r="853" spans="1:4">
      <c r="A853" s="4">
        <v>570506</v>
      </c>
      <c r="B853" s="3" t="s">
        <v>432</v>
      </c>
      <c r="C853" s="1" t="str">
        <f t="shared" si="76"/>
        <v>5705</v>
      </c>
      <c r="D853" s="1" t="str">
        <f t="shared" si="79"/>
        <v>Luggages</v>
      </c>
    </row>
    <row r="854" spans="1:4">
      <c r="A854" s="4">
        <v>570507</v>
      </c>
      <c r="B854" s="3" t="s">
        <v>432</v>
      </c>
      <c r="C854" s="1" t="str">
        <f t="shared" si="76"/>
        <v>5705</v>
      </c>
      <c r="D854" s="1" t="str">
        <f t="shared" si="79"/>
        <v>Luggages</v>
      </c>
    </row>
    <row r="855" spans="1:4">
      <c r="A855" s="4">
        <v>570508</v>
      </c>
      <c r="B855" s="3" t="s">
        <v>432</v>
      </c>
      <c r="C855" s="1" t="str">
        <f t="shared" si="76"/>
        <v>5705</v>
      </c>
      <c r="D855" s="1" t="str">
        <f t="shared" si="79"/>
        <v>Luggages</v>
      </c>
    </row>
    <row r="856" spans="1:4">
      <c r="A856" s="4">
        <v>570509</v>
      </c>
      <c r="B856" s="3" t="s">
        <v>432</v>
      </c>
      <c r="C856" s="1" t="str">
        <f t="shared" si="76"/>
        <v>5705</v>
      </c>
      <c r="D856" s="1" t="str">
        <f t="shared" si="79"/>
        <v>Luggages</v>
      </c>
    </row>
    <row r="857" spans="1:4">
      <c r="A857" s="4">
        <v>580101</v>
      </c>
      <c r="B857" s="3" t="s">
        <v>433</v>
      </c>
      <c r="C857" s="1" t="str">
        <f t="shared" si="76"/>
        <v>5801</v>
      </c>
      <c r="D857" s="1" t="str">
        <f>IF(C857=$C$857,"Telephone_credit")</f>
        <v>Telephone_credit</v>
      </c>
    </row>
    <row r="858" spans="1:4">
      <c r="A858" s="4">
        <v>580102</v>
      </c>
      <c r="B858" s="3" t="s">
        <v>433</v>
      </c>
      <c r="C858" s="1" t="str">
        <f t="shared" si="76"/>
        <v>5801</v>
      </c>
      <c r="D858" s="1" t="str">
        <f>IF(C858=$C$857,"Telephone_credit")</f>
        <v>Telephone_credit</v>
      </c>
    </row>
    <row r="859" spans="1:4">
      <c r="A859" s="4">
        <v>580103</v>
      </c>
      <c r="B859" s="3" t="s">
        <v>433</v>
      </c>
      <c r="C859" s="1" t="str">
        <f t="shared" si="76"/>
        <v>5801</v>
      </c>
      <c r="D859" s="1" t="str">
        <f>IF(C859=$C$857,"Telephone_credit")</f>
        <v>Telephone_credit</v>
      </c>
    </row>
    <row r="860" spans="1:4">
      <c r="A860" s="4">
        <v>580104</v>
      </c>
      <c r="B860" s="3" t="s">
        <v>433</v>
      </c>
      <c r="C860" s="1" t="str">
        <f t="shared" si="76"/>
        <v>5801</v>
      </c>
      <c r="D860" s="1" t="str">
        <f>IF(C860=$C$857,"Telephone_credit")</f>
        <v>Telephone_credit</v>
      </c>
    </row>
    <row r="861" spans="1:4">
      <c r="A861" s="4">
        <v>580105</v>
      </c>
      <c r="B861" s="3" t="s">
        <v>433</v>
      </c>
      <c r="C861" s="1" t="str">
        <f t="shared" si="76"/>
        <v>5801</v>
      </c>
      <c r="D861" s="1" t="str">
        <f>IF(C861=$C$857,"Telephone_credit")</f>
        <v>Telephone_credit</v>
      </c>
    </row>
    <row r="862" spans="1:4">
      <c r="A862" s="4">
        <v>580201</v>
      </c>
      <c r="B862" s="3" t="s">
        <v>434</v>
      </c>
      <c r="C862" s="1" t="str">
        <f t="shared" si="76"/>
        <v>5802</v>
      </c>
      <c r="D862" s="1" t="str">
        <f>IF(C862=$C$862,"Gift_cards")</f>
        <v>Gift_cards</v>
      </c>
    </row>
    <row r="863" spans="1:4">
      <c r="A863" s="4">
        <v>580202</v>
      </c>
      <c r="B863" s="3" t="s">
        <v>434</v>
      </c>
      <c r="C863" s="1" t="str">
        <f t="shared" si="76"/>
        <v>5802</v>
      </c>
      <c r="D863" s="1" t="str">
        <f>IF(C863=$C$862,"Gift_cards")</f>
        <v>Gift_cards</v>
      </c>
    </row>
    <row r="864" spans="1:4">
      <c r="A864" s="4">
        <v>580301</v>
      </c>
      <c r="B864" s="3" t="s">
        <v>435</v>
      </c>
      <c r="C864" s="1" t="str">
        <f t="shared" si="76"/>
        <v>5803</v>
      </c>
      <c r="D864" s="1" t="str">
        <f>IF(C864=$C$864,"Lottery")</f>
        <v>Lottery</v>
      </c>
    </row>
    <row r="865" spans="1:4">
      <c r="A865" s="4">
        <v>580302</v>
      </c>
      <c r="B865" s="3" t="s">
        <v>435</v>
      </c>
      <c r="C865" s="1" t="str">
        <f t="shared" si="76"/>
        <v>5803</v>
      </c>
      <c r="D865" s="1" t="str">
        <f>IF(C865=$C$864,"Lottery")</f>
        <v>Lottery</v>
      </c>
    </row>
    <row r="866" spans="1:4">
      <c r="A866" s="4">
        <v>580303</v>
      </c>
      <c r="B866" s="3" t="s">
        <v>435</v>
      </c>
      <c r="C866" s="1" t="str">
        <f t="shared" si="76"/>
        <v>5803</v>
      </c>
      <c r="D866" s="1" t="str">
        <f>IF(C866=$C$864,"Lottery")</f>
        <v>Lottery</v>
      </c>
    </row>
    <row r="867" spans="1:4">
      <c r="A867" s="4">
        <v>580401</v>
      </c>
      <c r="B867" s="3" t="s">
        <v>436</v>
      </c>
      <c r="C867" s="1" t="str">
        <f t="shared" si="76"/>
        <v>5804</v>
      </c>
      <c r="D867" s="1" t="str">
        <f>IF(C867=$C$867,"Payment_services")</f>
        <v>Payment_services</v>
      </c>
    </row>
    <row r="868" spans="1:4">
      <c r="A868" s="4">
        <v>580402</v>
      </c>
      <c r="B868" s="3" t="s">
        <v>436</v>
      </c>
      <c r="C868" s="1" t="str">
        <f t="shared" si="76"/>
        <v>5804</v>
      </c>
      <c r="D868" s="1" t="str">
        <f>IF(C868=$C$867,"Payment_services")</f>
        <v>Payment_services</v>
      </c>
    </row>
    <row r="869" spans="1:4">
      <c r="A869" s="4">
        <v>580403</v>
      </c>
      <c r="B869" s="3" t="s">
        <v>436</v>
      </c>
      <c r="C869" s="1" t="str">
        <f t="shared" si="76"/>
        <v>5804</v>
      </c>
      <c r="D869" s="1" t="str">
        <f>IF(C869=$C$867,"Payment_services")</f>
        <v>Payment_services</v>
      </c>
    </row>
    <row r="870" spans="1:4">
      <c r="A870" s="4">
        <v>580501</v>
      </c>
      <c r="B870" s="3" t="s">
        <v>437</v>
      </c>
      <c r="C870" s="1" t="str">
        <f t="shared" si="76"/>
        <v>5805</v>
      </c>
      <c r="D870" s="1" t="str">
        <f t="shared" ref="D870:D875" si="80">IF(C870=$C$870,"other_services")</f>
        <v>other_services</v>
      </c>
    </row>
    <row r="871" spans="1:4">
      <c r="A871" s="4">
        <v>580502</v>
      </c>
      <c r="B871" s="3" t="s">
        <v>438</v>
      </c>
      <c r="C871" s="1" t="str">
        <f t="shared" si="76"/>
        <v>5805</v>
      </c>
      <c r="D871" s="1" t="str">
        <f t="shared" si="80"/>
        <v>other_services</v>
      </c>
    </row>
    <row r="872" spans="1:4">
      <c r="A872" s="4">
        <v>580503</v>
      </c>
      <c r="B872" s="3" t="s">
        <v>439</v>
      </c>
      <c r="C872" s="1" t="str">
        <f t="shared" si="76"/>
        <v>5805</v>
      </c>
      <c r="D872" s="1" t="str">
        <f t="shared" si="80"/>
        <v>other_services</v>
      </c>
    </row>
    <row r="873" spans="1:4">
      <c r="A873" s="4">
        <v>580504</v>
      </c>
      <c r="B873" s="3" t="s">
        <v>440</v>
      </c>
      <c r="C873" s="1" t="str">
        <f t="shared" si="76"/>
        <v>5805</v>
      </c>
      <c r="D873" s="1" t="str">
        <f t="shared" si="80"/>
        <v>other_services</v>
      </c>
    </row>
    <row r="874" spans="1:4">
      <c r="A874" s="4">
        <v>580505</v>
      </c>
      <c r="B874" s="3" t="s">
        <v>441</v>
      </c>
      <c r="C874" s="1" t="str">
        <f t="shared" si="76"/>
        <v>5805</v>
      </c>
      <c r="D874" s="1" t="str">
        <f t="shared" si="80"/>
        <v>other_services</v>
      </c>
    </row>
    <row r="875" spans="1:4">
      <c r="A875" s="4">
        <v>580506</v>
      </c>
      <c r="B875" s="3" t="s">
        <v>442</v>
      </c>
      <c r="C875" s="1" t="str">
        <f t="shared" si="76"/>
        <v>5805</v>
      </c>
      <c r="D875" s="1" t="str">
        <f t="shared" si="80"/>
        <v>other_services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Spreafico</dc:creator>
  <cp:lastModifiedBy>Berk Ceyhan</cp:lastModifiedBy>
  <dcterms:created xsi:type="dcterms:W3CDTF">2022-01-14T22:38:16Z</dcterms:created>
  <dcterms:modified xsi:type="dcterms:W3CDTF">2022-01-15T18:42:21Z</dcterms:modified>
</cp:coreProperties>
</file>