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arkMask7\Desktop\Aktüeryal Yazılımlar Final\"/>
    </mc:Choice>
  </mc:AlternateContent>
  <xr:revisionPtr revIDLastSave="0" documentId="13_ncr:1_{8EC47107-4E13-4E31-869E-B2E4239CE7C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F Kullanımı" sheetId="1" r:id="rId1"/>
    <sheet name="Referans Sabitleme" sheetId="2" r:id="rId2"/>
    <sheet name="Database" sheetId="3" r:id="rId3"/>
    <sheet name="Arama Fonksiyonları" sheetId="4" r:id="rId4"/>
    <sheet name="Solve " sheetId="5" r:id="rId5"/>
  </sheets>
  <definedNames>
    <definedName name="solver_adj" localSheetId="4" hidden="1">'Solve '!$D$32:$D$36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'Solve '!$C$45:$F$45</definedName>
    <definedName name="solver_lhs2" localSheetId="4" hidden="1">'Solve '!$D$32:$D$36</definedName>
    <definedName name="solver_lhs3" localSheetId="4" hidden="1">'Solve '!$D$32:$D$36</definedName>
    <definedName name="solver_lhs4" localSheetId="4" hidden="1">'Solve '!$D$32:$D$36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4</definedName>
    <definedName name="solver_nwt" localSheetId="4" hidden="1">1</definedName>
    <definedName name="solver_opt" localSheetId="4" hidden="1">'Solve '!$F$32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el3" localSheetId="4" hidden="1">4</definedName>
    <definedName name="solver_rel4" localSheetId="4" hidden="1">3</definedName>
    <definedName name="solver_rhs1" localSheetId="4" hidden="1">'Solve '!$C$46:$F$46</definedName>
    <definedName name="solver_rhs2" localSheetId="4" hidden="1">'Solve '!$H$23:$H$27</definedName>
    <definedName name="solver_rhs3" localSheetId="4" hidden="1">tamsayı</definedName>
    <definedName name="solver_rhs4" localSheetId="4" hidden="1">0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1</definedName>
    <definedName name="solver_val" localSheetId="4" hidden="1">0</definedName>
    <definedName name="solver_ver" localSheetId="4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5" l="1"/>
  <c r="F45" i="5"/>
  <c r="E45" i="5"/>
  <c r="D45" i="5"/>
  <c r="F32" i="5"/>
  <c r="H22" i="4" l="1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21" i="4"/>
  <c r="E46" i="4"/>
  <c r="E47" i="4"/>
  <c r="E48" i="4"/>
  <c r="E50" i="4"/>
  <c r="E51" i="4"/>
  <c r="E52" i="4"/>
  <c r="E54" i="4"/>
  <c r="E55" i="4"/>
  <c r="E56" i="4"/>
  <c r="E34" i="4"/>
  <c r="E35" i="4"/>
  <c r="E36" i="4"/>
  <c r="E37" i="4"/>
  <c r="E38" i="4"/>
  <c r="E39" i="4"/>
  <c r="E40" i="4"/>
  <c r="E41" i="4"/>
  <c r="E42" i="4"/>
  <c r="E43" i="4"/>
  <c r="E44" i="4"/>
  <c r="E33" i="4"/>
  <c r="E49" i="4" s="1"/>
  <c r="E22" i="4"/>
  <c r="E23" i="4"/>
  <c r="E24" i="4"/>
  <c r="E25" i="4"/>
  <c r="E26" i="4"/>
  <c r="E27" i="4"/>
  <c r="E28" i="4"/>
  <c r="E29" i="4"/>
  <c r="E30" i="4"/>
  <c r="E31" i="4"/>
  <c r="E32" i="4"/>
  <c r="E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21" i="4"/>
  <c r="G54" i="4" l="1"/>
  <c r="I54" i="4" s="1"/>
  <c r="G50" i="4"/>
  <c r="I50" i="4" s="1"/>
  <c r="G46" i="4"/>
  <c r="I46" i="4" s="1"/>
  <c r="G42" i="4"/>
  <c r="I42" i="4" s="1"/>
  <c r="G38" i="4"/>
  <c r="I38" i="4" s="1"/>
  <c r="G34" i="4"/>
  <c r="I34" i="4" s="1"/>
  <c r="G30" i="4"/>
  <c r="I30" i="4" s="1"/>
  <c r="G26" i="4"/>
  <c r="I26" i="4" s="1"/>
  <c r="G22" i="4"/>
  <c r="I22" i="4" s="1"/>
  <c r="G21" i="4"/>
  <c r="I21" i="4" s="1"/>
  <c r="G41" i="4"/>
  <c r="I41" i="4" s="1"/>
  <c r="G37" i="4"/>
  <c r="I37" i="4" s="1"/>
  <c r="G33" i="4"/>
  <c r="I33" i="4" s="1"/>
  <c r="G29" i="4"/>
  <c r="I29" i="4" s="1"/>
  <c r="G25" i="4"/>
  <c r="I25" i="4" s="1"/>
  <c r="G56" i="4"/>
  <c r="I56" i="4" s="1"/>
  <c r="G52" i="4"/>
  <c r="I52" i="4" s="1"/>
  <c r="G48" i="4"/>
  <c r="I48" i="4" s="1"/>
  <c r="G55" i="4"/>
  <c r="I55" i="4" s="1"/>
  <c r="G51" i="4"/>
  <c r="I51" i="4" s="1"/>
  <c r="G47" i="4"/>
  <c r="I47" i="4" s="1"/>
  <c r="G43" i="4"/>
  <c r="I43" i="4" s="1"/>
  <c r="G39" i="4"/>
  <c r="I39" i="4" s="1"/>
  <c r="G35" i="4"/>
  <c r="I35" i="4" s="1"/>
  <c r="G31" i="4"/>
  <c r="I31" i="4" s="1"/>
  <c r="G27" i="4"/>
  <c r="I27" i="4" s="1"/>
  <c r="G23" i="4"/>
  <c r="I23" i="4" s="1"/>
  <c r="G44" i="4"/>
  <c r="I44" i="4" s="1"/>
  <c r="G40" i="4"/>
  <c r="I40" i="4" s="1"/>
  <c r="G36" i="4"/>
  <c r="I36" i="4" s="1"/>
  <c r="G32" i="4"/>
  <c r="I32" i="4" s="1"/>
  <c r="G24" i="4"/>
  <c r="I24" i="4" s="1"/>
  <c r="G49" i="4"/>
  <c r="I49" i="4" s="1"/>
  <c r="E45" i="4"/>
  <c r="E53" i="4"/>
  <c r="G53" i="4" s="1"/>
  <c r="I53" i="4" s="1"/>
  <c r="G28" i="4"/>
  <c r="I28" i="4" s="1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16" i="3"/>
  <c r="E61" i="4" l="1"/>
  <c r="G61" i="4" s="1"/>
  <c r="I61" i="4" s="1"/>
  <c r="E65" i="4"/>
  <c r="G65" i="4" s="1"/>
  <c r="I65" i="4" s="1"/>
  <c r="E57" i="4"/>
  <c r="G57" i="4" s="1"/>
  <c r="I57" i="4" s="1"/>
  <c r="E63" i="4"/>
  <c r="G63" i="4" s="1"/>
  <c r="I63" i="4" s="1"/>
  <c r="E60" i="4"/>
  <c r="G60" i="4" s="1"/>
  <c r="I60" i="4" s="1"/>
  <c r="E68" i="4"/>
  <c r="G68" i="4" s="1"/>
  <c r="I68" i="4" s="1"/>
  <c r="E58" i="4"/>
  <c r="G58" i="4" s="1"/>
  <c r="I58" i="4" s="1"/>
  <c r="E62" i="4"/>
  <c r="G62" i="4" s="1"/>
  <c r="I62" i="4" s="1"/>
  <c r="E66" i="4"/>
  <c r="G66" i="4" s="1"/>
  <c r="I66" i="4" s="1"/>
  <c r="E59" i="4"/>
  <c r="G59" i="4" s="1"/>
  <c r="I59" i="4" s="1"/>
  <c r="E67" i="4"/>
  <c r="G67" i="4" s="1"/>
  <c r="I67" i="4" s="1"/>
  <c r="E64" i="4"/>
  <c r="G64" i="4" s="1"/>
  <c r="I64" i="4" s="1"/>
  <c r="G45" i="4"/>
  <c r="I45" i="4" s="1"/>
  <c r="N24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16" i="3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25" i="2"/>
  <c r="L22" i="4" l="1"/>
  <c r="L24" i="4" s="1"/>
  <c r="N20" i="3"/>
  <c r="N16" i="3"/>
  <c r="J16" i="3"/>
  <c r="J24" i="3"/>
  <c r="J20" i="3"/>
  <c r="G26" i="2"/>
  <c r="H26" i="2" s="1"/>
  <c r="G27" i="2"/>
  <c r="H27" i="2" s="1"/>
  <c r="G28" i="2"/>
  <c r="H28" i="2" s="1"/>
  <c r="G29" i="2"/>
  <c r="H29" i="2" s="1"/>
  <c r="G30" i="2"/>
  <c r="H30" i="2" s="1"/>
  <c r="G31" i="2"/>
  <c r="H31" i="2" s="1"/>
  <c r="G32" i="2"/>
  <c r="H32" i="2" s="1"/>
  <c r="G33" i="2"/>
  <c r="H33" i="2" s="1"/>
  <c r="G34" i="2"/>
  <c r="H34" i="2" s="1"/>
  <c r="G35" i="2"/>
  <c r="H35" i="2" s="1"/>
  <c r="G36" i="2"/>
  <c r="H36" i="2" s="1"/>
  <c r="G37" i="2"/>
  <c r="H37" i="2" s="1"/>
  <c r="G38" i="2"/>
  <c r="H38" i="2" s="1"/>
  <c r="G39" i="2"/>
  <c r="H39" i="2" s="1"/>
  <c r="G40" i="2"/>
  <c r="H40" i="2" s="1"/>
  <c r="G41" i="2"/>
  <c r="H41" i="2" s="1"/>
  <c r="G42" i="2"/>
  <c r="H42" i="2" s="1"/>
  <c r="G43" i="2"/>
  <c r="H43" i="2" s="1"/>
  <c r="G44" i="2"/>
  <c r="H44" i="2" s="1"/>
  <c r="G45" i="2"/>
  <c r="H45" i="2" s="1"/>
  <c r="G46" i="2"/>
  <c r="H46" i="2" s="1"/>
  <c r="G47" i="2"/>
  <c r="H47" i="2" s="1"/>
  <c r="G48" i="2"/>
  <c r="H48" i="2" s="1"/>
  <c r="G49" i="2"/>
  <c r="H49" i="2" s="1"/>
  <c r="G50" i="2"/>
  <c r="H50" i="2" s="1"/>
  <c r="G51" i="2"/>
  <c r="H51" i="2" s="1"/>
  <c r="G52" i="2"/>
  <c r="H52" i="2" s="1"/>
  <c r="G53" i="2"/>
  <c r="H53" i="2" s="1"/>
  <c r="G54" i="2"/>
  <c r="H54" i="2" s="1"/>
  <c r="G55" i="2"/>
  <c r="H55" i="2" s="1"/>
  <c r="G56" i="2"/>
  <c r="H56" i="2" s="1"/>
  <c r="G57" i="2"/>
  <c r="H57" i="2" s="1"/>
  <c r="G58" i="2"/>
  <c r="H58" i="2" s="1"/>
  <c r="G59" i="2"/>
  <c r="H59" i="2" s="1"/>
  <c r="G60" i="2"/>
  <c r="H60" i="2" s="1"/>
  <c r="G61" i="2"/>
  <c r="H61" i="2" s="1"/>
  <c r="G62" i="2"/>
  <c r="H62" i="2" s="1"/>
  <c r="G63" i="2"/>
  <c r="H63" i="2" s="1"/>
  <c r="G64" i="2"/>
  <c r="H64" i="2" s="1"/>
  <c r="G65" i="2"/>
  <c r="H65" i="2" s="1"/>
  <c r="G66" i="2"/>
  <c r="H66" i="2" s="1"/>
  <c r="G67" i="2"/>
  <c r="H67" i="2" s="1"/>
  <c r="G68" i="2"/>
  <c r="H68" i="2" s="1"/>
  <c r="G69" i="2"/>
  <c r="H69" i="2" s="1"/>
  <c r="G70" i="2"/>
  <c r="H70" i="2" s="1"/>
  <c r="G71" i="2"/>
  <c r="H71" i="2" s="1"/>
  <c r="G72" i="2"/>
  <c r="H72" i="2" s="1"/>
  <c r="G73" i="2"/>
  <c r="H73" i="2" s="1"/>
  <c r="G74" i="2"/>
  <c r="H74" i="2" s="1"/>
  <c r="B80" i="2" l="1"/>
  <c r="B79" i="2"/>
  <c r="G25" i="2"/>
  <c r="H25" i="2" s="1"/>
  <c r="B78" i="2"/>
  <c r="B77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25" i="2"/>
  <c r="B21" i="1"/>
  <c r="C21" i="1" s="1"/>
  <c r="B22" i="1"/>
  <c r="C22" i="1" s="1"/>
  <c r="D22" i="1" s="1"/>
  <c r="B23" i="1"/>
  <c r="C23" i="1" s="1"/>
  <c r="D23" i="1" s="1"/>
  <c r="B24" i="1"/>
  <c r="C24" i="1" s="1"/>
  <c r="D24" i="1" s="1"/>
  <c r="B25" i="1"/>
  <c r="C25" i="1" s="1"/>
  <c r="D25" i="1" s="1"/>
  <c r="B26" i="1"/>
  <c r="C26" i="1" s="1"/>
  <c r="D26" i="1" s="1"/>
  <c r="B27" i="1"/>
  <c r="C27" i="1" s="1"/>
  <c r="D27" i="1" s="1"/>
  <c r="B28" i="1"/>
  <c r="C28" i="1" s="1"/>
  <c r="D28" i="1" s="1"/>
  <c r="B29" i="1"/>
  <c r="C29" i="1" s="1"/>
  <c r="D29" i="1" s="1"/>
  <c r="B30" i="1"/>
  <c r="C30" i="1" s="1"/>
  <c r="D30" i="1" s="1"/>
  <c r="B31" i="1"/>
  <c r="C31" i="1" s="1"/>
  <c r="D31" i="1" s="1"/>
  <c r="B32" i="1"/>
  <c r="C32" i="1" s="1"/>
  <c r="D32" i="1" s="1"/>
  <c r="B33" i="1"/>
  <c r="C33" i="1" s="1"/>
  <c r="D33" i="1" s="1"/>
  <c r="B34" i="1"/>
  <c r="C34" i="1" s="1"/>
  <c r="D34" i="1" s="1"/>
  <c r="B35" i="1"/>
  <c r="C35" i="1" s="1"/>
  <c r="D35" i="1" s="1"/>
  <c r="B36" i="1"/>
  <c r="C36" i="1" s="1"/>
  <c r="D36" i="1" s="1"/>
  <c r="B37" i="1"/>
  <c r="C37" i="1" s="1"/>
  <c r="D37" i="1" s="1"/>
  <c r="B38" i="1"/>
  <c r="C38" i="1" s="1"/>
  <c r="D38" i="1" s="1"/>
  <c r="B39" i="1"/>
  <c r="C39" i="1" s="1"/>
  <c r="D39" i="1" s="1"/>
  <c r="B40" i="1"/>
  <c r="C40" i="1" s="1"/>
  <c r="D40" i="1" s="1"/>
  <c r="B41" i="1"/>
  <c r="C41" i="1" s="1"/>
  <c r="D41" i="1" s="1"/>
  <c r="B42" i="1"/>
  <c r="C42" i="1" s="1"/>
  <c r="D42" i="1" s="1"/>
  <c r="B43" i="1"/>
  <c r="C43" i="1" s="1"/>
  <c r="D43" i="1" s="1"/>
  <c r="B44" i="1"/>
  <c r="C44" i="1" s="1"/>
  <c r="D44" i="1" s="1"/>
  <c r="B45" i="1"/>
  <c r="C45" i="1" s="1"/>
  <c r="D45" i="1" s="1"/>
  <c r="B46" i="1"/>
  <c r="C46" i="1" s="1"/>
  <c r="D46" i="1" s="1"/>
  <c r="B47" i="1"/>
  <c r="C47" i="1" s="1"/>
  <c r="D47" i="1" s="1"/>
  <c r="B48" i="1"/>
  <c r="C48" i="1" s="1"/>
  <c r="D48" i="1" s="1"/>
  <c r="B49" i="1"/>
  <c r="C49" i="1" s="1"/>
  <c r="D49" i="1" s="1"/>
  <c r="B50" i="1"/>
  <c r="C50" i="1" s="1"/>
  <c r="D50" i="1" s="1"/>
  <c r="B51" i="1"/>
  <c r="C51" i="1" s="1"/>
  <c r="D51" i="1" s="1"/>
  <c r="B52" i="1"/>
  <c r="C52" i="1" s="1"/>
  <c r="D52" i="1" s="1"/>
  <c r="B53" i="1"/>
  <c r="C53" i="1" s="1"/>
  <c r="D53" i="1" s="1"/>
  <c r="B54" i="1"/>
  <c r="C54" i="1" s="1"/>
  <c r="D54" i="1" s="1"/>
  <c r="B55" i="1"/>
  <c r="C55" i="1" s="1"/>
  <c r="D55" i="1" s="1"/>
  <c r="B56" i="1"/>
  <c r="C56" i="1" s="1"/>
  <c r="D56" i="1" s="1"/>
  <c r="B57" i="1"/>
  <c r="C57" i="1" s="1"/>
  <c r="D57" i="1" s="1"/>
  <c r="B58" i="1"/>
  <c r="C58" i="1" s="1"/>
  <c r="D58" i="1" s="1"/>
  <c r="B59" i="1"/>
  <c r="C59" i="1" s="1"/>
  <c r="D59" i="1" s="1"/>
  <c r="B60" i="1"/>
  <c r="C60" i="1" s="1"/>
  <c r="D60" i="1" s="1"/>
  <c r="B61" i="1"/>
  <c r="C61" i="1" s="1"/>
  <c r="D61" i="1" s="1"/>
  <c r="B62" i="1"/>
  <c r="C62" i="1" s="1"/>
  <c r="D62" i="1" s="1"/>
  <c r="B63" i="1"/>
  <c r="C63" i="1" s="1"/>
  <c r="D63" i="1" s="1"/>
  <c r="B64" i="1"/>
  <c r="C64" i="1" s="1"/>
  <c r="D64" i="1" s="1"/>
  <c r="B65" i="1"/>
  <c r="C65" i="1" s="1"/>
  <c r="D65" i="1" s="1"/>
  <c r="B66" i="1"/>
  <c r="C66" i="1" s="1"/>
  <c r="D66" i="1" s="1"/>
  <c r="B67" i="1"/>
  <c r="C67" i="1" s="1"/>
  <c r="D67" i="1" s="1"/>
  <c r="B68" i="1"/>
  <c r="C68" i="1" s="1"/>
  <c r="D68" i="1" s="1"/>
  <c r="B69" i="1"/>
  <c r="C69" i="1" s="1"/>
  <c r="D69" i="1" s="1"/>
  <c r="B70" i="1"/>
  <c r="C70" i="1" s="1"/>
  <c r="D70" i="1" s="1"/>
  <c r="B71" i="1"/>
  <c r="C71" i="1" s="1"/>
  <c r="D71" i="1" s="1"/>
  <c r="B72" i="1"/>
  <c r="C72" i="1" s="1"/>
  <c r="D72" i="1" s="1"/>
  <c r="B73" i="1"/>
  <c r="C73" i="1" s="1"/>
  <c r="D73" i="1" s="1"/>
  <c r="B74" i="1"/>
  <c r="C74" i="1" s="1"/>
  <c r="D74" i="1" s="1"/>
  <c r="B75" i="1"/>
  <c r="C75" i="1" s="1"/>
  <c r="D75" i="1" s="1"/>
  <c r="B76" i="1"/>
  <c r="C76" i="1" s="1"/>
  <c r="D76" i="1" s="1"/>
  <c r="B77" i="1"/>
  <c r="C77" i="1" s="1"/>
  <c r="D77" i="1" s="1"/>
  <c r="B78" i="1"/>
  <c r="C78" i="1" s="1"/>
  <c r="D78" i="1" s="1"/>
  <c r="B79" i="1"/>
  <c r="C79" i="1" s="1"/>
  <c r="D79" i="1" s="1"/>
  <c r="B80" i="1"/>
  <c r="C80" i="1" s="1"/>
  <c r="D80" i="1" s="1"/>
  <c r="B81" i="1"/>
  <c r="C81" i="1" s="1"/>
  <c r="D81" i="1" s="1"/>
  <c r="B82" i="1"/>
  <c r="C82" i="1" s="1"/>
  <c r="D82" i="1" s="1"/>
  <c r="B83" i="1"/>
  <c r="C83" i="1" s="1"/>
  <c r="D83" i="1" s="1"/>
  <c r="B84" i="1"/>
  <c r="C84" i="1" s="1"/>
  <c r="D84" i="1" s="1"/>
  <c r="B85" i="1"/>
  <c r="C85" i="1" s="1"/>
  <c r="D85" i="1" s="1"/>
  <c r="B86" i="1"/>
  <c r="C86" i="1" s="1"/>
  <c r="D86" i="1" s="1"/>
  <c r="B87" i="1"/>
  <c r="C87" i="1" s="1"/>
  <c r="D87" i="1" s="1"/>
  <c r="B88" i="1"/>
  <c r="C88" i="1" s="1"/>
  <c r="D88" i="1" s="1"/>
  <c r="B89" i="1"/>
  <c r="C89" i="1" s="1"/>
  <c r="D89" i="1" s="1"/>
  <c r="B90" i="1"/>
  <c r="C90" i="1" s="1"/>
  <c r="D90" i="1" s="1"/>
  <c r="B91" i="1"/>
  <c r="C91" i="1" s="1"/>
  <c r="D91" i="1" s="1"/>
  <c r="B92" i="1"/>
  <c r="C92" i="1" s="1"/>
  <c r="D92" i="1" s="1"/>
  <c r="B93" i="1"/>
  <c r="C93" i="1" s="1"/>
  <c r="D93" i="1" s="1"/>
  <c r="B94" i="1"/>
  <c r="C94" i="1" s="1"/>
  <c r="D94" i="1" s="1"/>
  <c r="B95" i="1"/>
  <c r="C95" i="1" s="1"/>
  <c r="D95" i="1" s="1"/>
  <c r="B96" i="1"/>
  <c r="C96" i="1" s="1"/>
  <c r="D96" i="1" s="1"/>
  <c r="B97" i="1"/>
  <c r="C97" i="1" s="1"/>
  <c r="D97" i="1" s="1"/>
  <c r="B98" i="1"/>
  <c r="C98" i="1" s="1"/>
  <c r="D98" i="1" s="1"/>
  <c r="B99" i="1"/>
  <c r="C99" i="1" s="1"/>
  <c r="D99" i="1" s="1"/>
  <c r="B100" i="1"/>
  <c r="C100" i="1" s="1"/>
  <c r="D100" i="1" s="1"/>
  <c r="B101" i="1"/>
  <c r="C101" i="1" s="1"/>
  <c r="D101" i="1" s="1"/>
  <c r="B102" i="1"/>
  <c r="C102" i="1" s="1"/>
  <c r="D102" i="1" s="1"/>
  <c r="B103" i="1"/>
  <c r="C103" i="1" s="1"/>
  <c r="D103" i="1" s="1"/>
  <c r="B104" i="1"/>
  <c r="C104" i="1" s="1"/>
  <c r="D104" i="1" s="1"/>
  <c r="B105" i="1"/>
  <c r="C105" i="1" s="1"/>
  <c r="D105" i="1" s="1"/>
  <c r="B106" i="1"/>
  <c r="C106" i="1" s="1"/>
  <c r="D106" i="1" s="1"/>
  <c r="B107" i="1"/>
  <c r="C107" i="1" s="1"/>
  <c r="D107" i="1" s="1"/>
  <c r="B108" i="1"/>
  <c r="C108" i="1" s="1"/>
  <c r="D108" i="1" s="1"/>
  <c r="B109" i="1"/>
  <c r="C109" i="1" s="1"/>
  <c r="D109" i="1" s="1"/>
  <c r="B110" i="1"/>
  <c r="C110" i="1" s="1"/>
  <c r="D110" i="1" s="1"/>
  <c r="B111" i="1"/>
  <c r="C111" i="1" s="1"/>
  <c r="D111" i="1" s="1"/>
  <c r="B112" i="1"/>
  <c r="C112" i="1" s="1"/>
  <c r="D112" i="1" s="1"/>
  <c r="B113" i="1"/>
  <c r="C113" i="1" s="1"/>
  <c r="D113" i="1" s="1"/>
  <c r="B114" i="1"/>
  <c r="C114" i="1" s="1"/>
  <c r="D114" i="1" s="1"/>
  <c r="B115" i="1"/>
  <c r="C115" i="1" s="1"/>
  <c r="D115" i="1" s="1"/>
  <c r="B116" i="1"/>
  <c r="C116" i="1" s="1"/>
  <c r="D116" i="1" s="1"/>
  <c r="B117" i="1"/>
  <c r="C117" i="1" s="1"/>
  <c r="D117" i="1" s="1"/>
  <c r="B118" i="1"/>
  <c r="C118" i="1" s="1"/>
  <c r="D118" i="1" s="1"/>
  <c r="B119" i="1"/>
  <c r="C119" i="1" s="1"/>
  <c r="D119" i="1" s="1"/>
  <c r="B120" i="1"/>
  <c r="C120" i="1" s="1"/>
  <c r="D120" i="1" s="1"/>
  <c r="B121" i="1"/>
  <c r="C121" i="1" s="1"/>
  <c r="D121" i="1" s="1"/>
  <c r="B122" i="1"/>
  <c r="C122" i="1" s="1"/>
  <c r="D122" i="1" s="1"/>
  <c r="B123" i="1"/>
  <c r="C123" i="1" s="1"/>
  <c r="D123" i="1" s="1"/>
  <c r="B124" i="1"/>
  <c r="C124" i="1" s="1"/>
  <c r="D124" i="1" s="1"/>
  <c r="B125" i="1"/>
  <c r="C125" i="1" s="1"/>
  <c r="D125" i="1" s="1"/>
  <c r="B126" i="1"/>
  <c r="C126" i="1" s="1"/>
  <c r="D126" i="1" s="1"/>
  <c r="B127" i="1"/>
  <c r="C127" i="1" s="1"/>
  <c r="D127" i="1" s="1"/>
  <c r="B128" i="1"/>
  <c r="C128" i="1" s="1"/>
  <c r="D128" i="1" s="1"/>
  <c r="B129" i="1"/>
  <c r="C129" i="1" s="1"/>
  <c r="D129" i="1" s="1"/>
  <c r="B130" i="1"/>
  <c r="C130" i="1" s="1"/>
  <c r="D130" i="1" s="1"/>
  <c r="B131" i="1"/>
  <c r="C131" i="1" s="1"/>
  <c r="D131" i="1" s="1"/>
  <c r="B132" i="1"/>
  <c r="C132" i="1" s="1"/>
  <c r="D132" i="1" s="1"/>
  <c r="B133" i="1"/>
  <c r="C133" i="1" s="1"/>
  <c r="D133" i="1" s="1"/>
  <c r="B134" i="1"/>
  <c r="C134" i="1" s="1"/>
  <c r="D134" i="1" s="1"/>
  <c r="B135" i="1"/>
  <c r="C135" i="1" s="1"/>
  <c r="D135" i="1" s="1"/>
  <c r="B136" i="1"/>
  <c r="C136" i="1" s="1"/>
  <c r="D136" i="1" s="1"/>
  <c r="B137" i="1"/>
  <c r="C137" i="1" s="1"/>
  <c r="D137" i="1" s="1"/>
  <c r="B138" i="1"/>
  <c r="C138" i="1" s="1"/>
  <c r="D138" i="1" s="1"/>
  <c r="B139" i="1"/>
  <c r="C139" i="1" s="1"/>
  <c r="D139" i="1" s="1"/>
  <c r="B140" i="1"/>
  <c r="C140" i="1" s="1"/>
  <c r="D140" i="1" s="1"/>
  <c r="B141" i="1"/>
  <c r="C141" i="1" s="1"/>
  <c r="D141" i="1" s="1"/>
  <c r="B142" i="1"/>
  <c r="C142" i="1" s="1"/>
  <c r="D142" i="1" s="1"/>
  <c r="B143" i="1"/>
  <c r="C143" i="1" s="1"/>
  <c r="D143" i="1" s="1"/>
  <c r="B144" i="1"/>
  <c r="C144" i="1" s="1"/>
  <c r="D144" i="1" s="1"/>
  <c r="B145" i="1"/>
  <c r="C145" i="1" s="1"/>
  <c r="D145" i="1" s="1"/>
  <c r="B146" i="1"/>
  <c r="C146" i="1" s="1"/>
  <c r="D146" i="1" s="1"/>
  <c r="B147" i="1"/>
  <c r="C147" i="1" s="1"/>
  <c r="D147" i="1" s="1"/>
  <c r="B148" i="1"/>
  <c r="C148" i="1" s="1"/>
  <c r="D148" i="1" s="1"/>
  <c r="B149" i="1"/>
  <c r="C149" i="1" s="1"/>
  <c r="D149" i="1" s="1"/>
  <c r="B150" i="1"/>
  <c r="C150" i="1" s="1"/>
  <c r="D150" i="1" s="1"/>
  <c r="B151" i="1"/>
  <c r="C151" i="1" s="1"/>
  <c r="D151" i="1" s="1"/>
  <c r="B152" i="1"/>
  <c r="C152" i="1" s="1"/>
  <c r="D152" i="1" s="1"/>
  <c r="B153" i="1"/>
  <c r="C153" i="1" s="1"/>
  <c r="D153" i="1" s="1"/>
  <c r="B154" i="1"/>
  <c r="C154" i="1" s="1"/>
  <c r="D154" i="1" s="1"/>
  <c r="B155" i="1"/>
  <c r="C155" i="1" s="1"/>
  <c r="D155" i="1" s="1"/>
  <c r="B156" i="1"/>
  <c r="C156" i="1" s="1"/>
  <c r="D156" i="1" s="1"/>
  <c r="B157" i="1"/>
  <c r="C157" i="1" s="1"/>
  <c r="D157" i="1" s="1"/>
  <c r="B158" i="1"/>
  <c r="C158" i="1" s="1"/>
  <c r="D158" i="1" s="1"/>
  <c r="B159" i="1"/>
  <c r="C159" i="1" s="1"/>
  <c r="D159" i="1" s="1"/>
  <c r="B160" i="1"/>
  <c r="C160" i="1" s="1"/>
  <c r="D160" i="1" s="1"/>
  <c r="B161" i="1"/>
  <c r="C161" i="1" s="1"/>
  <c r="D161" i="1" s="1"/>
  <c r="B162" i="1"/>
  <c r="C162" i="1" s="1"/>
  <c r="D162" i="1" s="1"/>
  <c r="B163" i="1"/>
  <c r="C163" i="1" s="1"/>
  <c r="D163" i="1" s="1"/>
  <c r="B164" i="1"/>
  <c r="C164" i="1" s="1"/>
  <c r="D164" i="1" s="1"/>
  <c r="B165" i="1"/>
  <c r="C165" i="1" s="1"/>
  <c r="D165" i="1" s="1"/>
  <c r="B166" i="1"/>
  <c r="C166" i="1" s="1"/>
  <c r="D166" i="1" s="1"/>
  <c r="B167" i="1"/>
  <c r="C167" i="1" s="1"/>
  <c r="D167" i="1" s="1"/>
  <c r="B168" i="1"/>
  <c r="C168" i="1" s="1"/>
  <c r="D168" i="1" s="1"/>
  <c r="B169" i="1"/>
  <c r="C169" i="1" s="1"/>
  <c r="D169" i="1" s="1"/>
  <c r="B170" i="1"/>
  <c r="C170" i="1" s="1"/>
  <c r="D170" i="1" s="1"/>
  <c r="B171" i="1"/>
  <c r="C171" i="1" s="1"/>
  <c r="D171" i="1" s="1"/>
  <c r="B172" i="1"/>
  <c r="C172" i="1" s="1"/>
  <c r="D172" i="1" s="1"/>
  <c r="B173" i="1"/>
  <c r="C173" i="1" s="1"/>
  <c r="D173" i="1" s="1"/>
  <c r="B174" i="1"/>
  <c r="C174" i="1" s="1"/>
  <c r="D174" i="1" s="1"/>
  <c r="B175" i="1"/>
  <c r="C175" i="1" s="1"/>
  <c r="D175" i="1" s="1"/>
  <c r="B176" i="1"/>
  <c r="C176" i="1" s="1"/>
  <c r="D176" i="1" s="1"/>
  <c r="B177" i="1"/>
  <c r="C177" i="1" s="1"/>
  <c r="D177" i="1" s="1"/>
  <c r="B178" i="1"/>
  <c r="C178" i="1" s="1"/>
  <c r="D178" i="1" s="1"/>
  <c r="B179" i="1"/>
  <c r="C179" i="1" s="1"/>
  <c r="D179" i="1" s="1"/>
  <c r="B180" i="1"/>
  <c r="C180" i="1" s="1"/>
  <c r="D180" i="1" s="1"/>
  <c r="B181" i="1"/>
  <c r="C181" i="1" s="1"/>
  <c r="D181" i="1" s="1"/>
  <c r="B182" i="1"/>
  <c r="C182" i="1" s="1"/>
  <c r="D182" i="1" s="1"/>
  <c r="B183" i="1"/>
  <c r="C183" i="1" s="1"/>
  <c r="D183" i="1" s="1"/>
  <c r="B184" i="1"/>
  <c r="C184" i="1" s="1"/>
  <c r="D184" i="1" s="1"/>
  <c r="B185" i="1"/>
  <c r="C185" i="1" s="1"/>
  <c r="D185" i="1" s="1"/>
  <c r="B186" i="1"/>
  <c r="C186" i="1" s="1"/>
  <c r="D186" i="1" s="1"/>
  <c r="B187" i="1"/>
  <c r="C187" i="1" s="1"/>
  <c r="D187" i="1" s="1"/>
  <c r="B188" i="1"/>
  <c r="C188" i="1" s="1"/>
  <c r="D188" i="1" s="1"/>
  <c r="B189" i="1"/>
  <c r="C189" i="1" s="1"/>
  <c r="D189" i="1" s="1"/>
  <c r="B190" i="1"/>
  <c r="C190" i="1" s="1"/>
  <c r="D190" i="1" s="1"/>
  <c r="B191" i="1"/>
  <c r="C191" i="1" s="1"/>
  <c r="D191" i="1" s="1"/>
  <c r="B192" i="1"/>
  <c r="C192" i="1" s="1"/>
  <c r="D192" i="1" s="1"/>
  <c r="B193" i="1"/>
  <c r="C193" i="1" s="1"/>
  <c r="D193" i="1" s="1"/>
  <c r="B194" i="1"/>
  <c r="C194" i="1" s="1"/>
  <c r="D194" i="1" s="1"/>
  <c r="B195" i="1"/>
  <c r="C195" i="1" s="1"/>
  <c r="D195" i="1" s="1"/>
  <c r="B196" i="1"/>
  <c r="C196" i="1" s="1"/>
  <c r="D196" i="1" s="1"/>
  <c r="B197" i="1"/>
  <c r="C197" i="1" s="1"/>
  <c r="D197" i="1" s="1"/>
  <c r="B198" i="1"/>
  <c r="C198" i="1" s="1"/>
  <c r="D198" i="1" s="1"/>
  <c r="B199" i="1"/>
  <c r="C199" i="1" s="1"/>
  <c r="D199" i="1" s="1"/>
  <c r="B200" i="1"/>
  <c r="C200" i="1" s="1"/>
  <c r="D200" i="1" s="1"/>
  <c r="B201" i="1"/>
  <c r="C201" i="1" s="1"/>
  <c r="D201" i="1" s="1"/>
  <c r="B202" i="1"/>
  <c r="C202" i="1" s="1"/>
  <c r="D202" i="1" s="1"/>
  <c r="B203" i="1"/>
  <c r="C203" i="1" s="1"/>
  <c r="D203" i="1" s="1"/>
  <c r="B204" i="1"/>
  <c r="C204" i="1" s="1"/>
  <c r="D204" i="1" s="1"/>
  <c r="B205" i="1"/>
  <c r="C205" i="1" s="1"/>
  <c r="D205" i="1" s="1"/>
  <c r="B206" i="1"/>
  <c r="C206" i="1" s="1"/>
  <c r="D206" i="1" s="1"/>
  <c r="B207" i="1"/>
  <c r="C207" i="1" s="1"/>
  <c r="D207" i="1" s="1"/>
  <c r="B208" i="1"/>
  <c r="C208" i="1" s="1"/>
  <c r="D208" i="1" s="1"/>
  <c r="B209" i="1"/>
  <c r="C209" i="1" s="1"/>
  <c r="D209" i="1" s="1"/>
  <c r="B210" i="1"/>
  <c r="C210" i="1" s="1"/>
  <c r="D210" i="1" s="1"/>
  <c r="B211" i="1"/>
  <c r="C211" i="1" s="1"/>
  <c r="D211" i="1" s="1"/>
  <c r="B212" i="1"/>
  <c r="C212" i="1" s="1"/>
  <c r="D212" i="1" s="1"/>
  <c r="B213" i="1"/>
  <c r="C213" i="1" s="1"/>
  <c r="D213" i="1" s="1"/>
  <c r="B214" i="1"/>
  <c r="C214" i="1" s="1"/>
  <c r="D214" i="1" s="1"/>
  <c r="B215" i="1"/>
  <c r="C215" i="1" s="1"/>
  <c r="D215" i="1" s="1"/>
  <c r="B216" i="1"/>
  <c r="C216" i="1" s="1"/>
  <c r="D216" i="1" s="1"/>
  <c r="B217" i="1"/>
  <c r="C217" i="1" s="1"/>
  <c r="D217" i="1" s="1"/>
  <c r="B218" i="1"/>
  <c r="C218" i="1" s="1"/>
  <c r="D218" i="1" s="1"/>
  <c r="B219" i="1"/>
  <c r="C219" i="1" s="1"/>
  <c r="D219" i="1" s="1"/>
  <c r="B220" i="1"/>
  <c r="C220" i="1" s="1"/>
  <c r="D220" i="1" s="1"/>
  <c r="D21" i="1" l="1"/>
  <c r="C80" i="2"/>
  <c r="G77" i="2"/>
  <c r="G80" i="2"/>
  <c r="C79" i="2"/>
  <c r="G78" i="2"/>
  <c r="G79" i="2"/>
  <c r="C78" i="2"/>
  <c r="C77" i="2"/>
  <c r="D25" i="2"/>
  <c r="D68" i="2"/>
  <c r="E68" i="2" s="1"/>
  <c r="D60" i="2"/>
  <c r="E60" i="2" s="1"/>
  <c r="D52" i="2"/>
  <c r="E52" i="2" s="1"/>
  <c r="D44" i="2"/>
  <c r="E44" i="2" s="1"/>
  <c r="D40" i="2"/>
  <c r="E40" i="2" s="1"/>
  <c r="D32" i="2"/>
  <c r="E32" i="2" s="1"/>
  <c r="D71" i="2"/>
  <c r="E71" i="2" s="1"/>
  <c r="D67" i="2"/>
  <c r="E67" i="2" s="1"/>
  <c r="D63" i="2"/>
  <c r="E63" i="2" s="1"/>
  <c r="D59" i="2"/>
  <c r="E59" i="2" s="1"/>
  <c r="D55" i="2"/>
  <c r="E55" i="2" s="1"/>
  <c r="D51" i="2"/>
  <c r="E51" i="2" s="1"/>
  <c r="D47" i="2"/>
  <c r="E47" i="2" s="1"/>
  <c r="D43" i="2"/>
  <c r="E43" i="2" s="1"/>
  <c r="D39" i="2"/>
  <c r="E39" i="2" s="1"/>
  <c r="D35" i="2"/>
  <c r="E35" i="2" s="1"/>
  <c r="D31" i="2"/>
  <c r="E31" i="2" s="1"/>
  <c r="D27" i="2"/>
  <c r="E27" i="2" s="1"/>
  <c r="D73" i="2"/>
  <c r="E73" i="2" s="1"/>
  <c r="D69" i="2"/>
  <c r="E69" i="2" s="1"/>
  <c r="D65" i="2"/>
  <c r="E65" i="2" s="1"/>
  <c r="D61" i="2"/>
  <c r="E61" i="2" s="1"/>
  <c r="D57" i="2"/>
  <c r="E57" i="2" s="1"/>
  <c r="D53" i="2"/>
  <c r="E53" i="2" s="1"/>
  <c r="D49" i="2"/>
  <c r="E49" i="2" s="1"/>
  <c r="D45" i="2"/>
  <c r="E45" i="2" s="1"/>
  <c r="D41" i="2"/>
  <c r="E41" i="2" s="1"/>
  <c r="D37" i="2"/>
  <c r="E37" i="2" s="1"/>
  <c r="F37" i="2" s="1"/>
  <c r="D33" i="2"/>
  <c r="E33" i="2" s="1"/>
  <c r="D29" i="2"/>
  <c r="E29" i="2" s="1"/>
  <c r="D72" i="2"/>
  <c r="E72" i="2" s="1"/>
  <c r="D64" i="2"/>
  <c r="E64" i="2" s="1"/>
  <c r="D56" i="2"/>
  <c r="E56" i="2" s="1"/>
  <c r="D48" i="2"/>
  <c r="E48" i="2" s="1"/>
  <c r="D36" i="2"/>
  <c r="E36" i="2" s="1"/>
  <c r="D28" i="2"/>
  <c r="E28" i="2" s="1"/>
  <c r="D74" i="2"/>
  <c r="E74" i="2" s="1"/>
  <c r="D70" i="2"/>
  <c r="E70" i="2" s="1"/>
  <c r="D66" i="2"/>
  <c r="E66" i="2" s="1"/>
  <c r="D62" i="2"/>
  <c r="E62" i="2" s="1"/>
  <c r="D58" i="2"/>
  <c r="E58" i="2" s="1"/>
  <c r="D54" i="2"/>
  <c r="E54" i="2" s="1"/>
  <c r="D50" i="2"/>
  <c r="E50" i="2" s="1"/>
  <c r="D46" i="2"/>
  <c r="D42" i="2"/>
  <c r="E42" i="2" s="1"/>
  <c r="D38" i="2"/>
  <c r="E38" i="2" s="1"/>
  <c r="D34" i="2"/>
  <c r="E34" i="2" s="1"/>
  <c r="D30" i="2"/>
  <c r="E30" i="2" s="1"/>
  <c r="D26" i="2"/>
  <c r="E26" i="2" s="1"/>
  <c r="D80" i="2" l="1"/>
  <c r="D79" i="2"/>
  <c r="D78" i="2"/>
  <c r="E25" i="2"/>
  <c r="D77" i="2"/>
  <c r="F44" i="2"/>
  <c r="F50" i="2"/>
  <c r="F36" i="2"/>
  <c r="F30" i="2"/>
  <c r="F45" i="2"/>
  <c r="F69" i="2"/>
  <c r="F38" i="2"/>
  <c r="F66" i="2"/>
  <c r="F28" i="2"/>
  <c r="F52" i="2"/>
  <c r="F61" i="2"/>
  <c r="F43" i="2"/>
  <c r="F34" i="2"/>
  <c r="F62" i="2"/>
  <c r="F59" i="2"/>
  <c r="F49" i="2"/>
  <c r="E46" i="2"/>
  <c r="F46" i="2" s="1"/>
  <c r="F27" i="2"/>
  <c r="F32" i="2"/>
  <c r="F64" i="2"/>
  <c r="F65" i="2"/>
  <c r="F60" i="2"/>
  <c r="F29" i="2"/>
  <c r="F31" i="2"/>
  <c r="F47" i="2"/>
  <c r="F63" i="2"/>
  <c r="F48" i="2"/>
  <c r="F33" i="2"/>
  <c r="F54" i="2"/>
  <c r="F70" i="2"/>
  <c r="F35" i="2"/>
  <c r="F51" i="2"/>
  <c r="F67" i="2"/>
  <c r="F68" i="2"/>
  <c r="F53" i="2"/>
  <c r="F26" i="2"/>
  <c r="F42" i="2"/>
  <c r="F58" i="2"/>
  <c r="F74" i="2"/>
  <c r="F39" i="2"/>
  <c r="F55" i="2"/>
  <c r="F71" i="2"/>
  <c r="F40" i="2"/>
  <c r="F56" i="2"/>
  <c r="F72" i="2"/>
  <c r="F41" i="2"/>
  <c r="F57" i="2"/>
  <c r="F73" i="2"/>
  <c r="E79" i="2" l="1"/>
  <c r="E80" i="2"/>
  <c r="E78" i="2"/>
  <c r="F25" i="2"/>
  <c r="E77" i="2"/>
  <c r="F77" i="2" l="1"/>
  <c r="F80" i="2"/>
  <c r="F78" i="2"/>
  <c r="F79" i="2"/>
</calcChain>
</file>

<file path=xl/sharedStrings.xml><?xml version="1.0" encoding="utf-8"?>
<sst xmlns="http://schemas.openxmlformats.org/spreadsheetml/2006/main" count="191" uniqueCount="135">
  <si>
    <t>Çalışanlar</t>
  </si>
  <si>
    <t xml:space="preserve">Satılan Ürün </t>
  </si>
  <si>
    <t>Maaş</t>
  </si>
  <si>
    <t xml:space="preserve">Prim </t>
  </si>
  <si>
    <t>Net Maaş</t>
  </si>
  <si>
    <t xml:space="preserve">
</t>
  </si>
  <si>
    <t>Yıllar</t>
  </si>
  <si>
    <t>Oy sayısı</t>
  </si>
  <si>
    <t>Bütçe</t>
  </si>
  <si>
    <t>Bağış</t>
  </si>
  <si>
    <t>maaş gideri</t>
  </si>
  <si>
    <t>bağış</t>
  </si>
  <si>
    <t>Vergi</t>
  </si>
  <si>
    <t>vergi</t>
  </si>
  <si>
    <t>oy bütçesi</t>
  </si>
  <si>
    <t>Yatırım</t>
  </si>
  <si>
    <t>faiz</t>
  </si>
  <si>
    <t xml:space="preserve">Başarı </t>
  </si>
  <si>
    <t>toplam oy</t>
  </si>
  <si>
    <t xml:space="preserve">Standart S. </t>
  </si>
  <si>
    <t>Maks</t>
  </si>
  <si>
    <t>Min</t>
  </si>
  <si>
    <t>ortalama</t>
  </si>
  <si>
    <t xml:space="preserve">İktidar </t>
  </si>
  <si>
    <t>ADET</t>
  </si>
  <si>
    <t>TUTAR</t>
  </si>
  <si>
    <t>SEHIR</t>
  </si>
  <si>
    <t>CINS</t>
  </si>
  <si>
    <t>FIYAT</t>
  </si>
  <si>
    <t>Kedi</t>
  </si>
  <si>
    <t>Köpek</t>
  </si>
  <si>
    <t>Tavşan</t>
  </si>
  <si>
    <t>Balık</t>
  </si>
  <si>
    <t>Kus</t>
  </si>
  <si>
    <t>İstanbul</t>
  </si>
  <si>
    <t>Ankara</t>
  </si>
  <si>
    <t xml:space="preserve">İzmir </t>
  </si>
  <si>
    <t>TOPLAM</t>
  </si>
  <si>
    <t>ORTALAMA</t>
  </si>
  <si>
    <t>SAY</t>
  </si>
  <si>
    <t>Aylar</t>
  </si>
  <si>
    <t>Temizlik</t>
  </si>
  <si>
    <t>Kira</t>
  </si>
  <si>
    <t>Toplam</t>
  </si>
  <si>
    <t xml:space="preserve">Hangi Ay: </t>
  </si>
  <si>
    <t>Toplam Gider:</t>
  </si>
  <si>
    <t>Net Kar</t>
  </si>
  <si>
    <t>Gelir</t>
  </si>
  <si>
    <t>Net</t>
  </si>
  <si>
    <t>Yıllık Zam</t>
  </si>
  <si>
    <t>Aylık 100 ve daha az satış yapan çalışan kendi maaşını,</t>
  </si>
  <si>
    <t>101-150 ürün satışı yapan çalışana  %5,</t>
  </si>
  <si>
    <t>151-200 ürün satışı yapan çalışana %10,</t>
  </si>
  <si>
    <t>201-250 ürün satışı yapan çalışana %15,</t>
  </si>
  <si>
    <t>251-300 ürün satışı yapan çalışana %20,</t>
  </si>
  <si>
    <t>301-350 ürün satışı yapan çalışana %25,</t>
  </si>
  <si>
    <t>351-400  ürün satışı yapan çalışana %35 prim ödenecektir. </t>
  </si>
  <si>
    <t>Bu işyerinde uygulanan asgari maaş 2950 TL dir. </t>
  </si>
  <si>
    <t>200 çalışanı bulunan bu market için rastgele 0-400 arası tam sayı üreterek, her bir çalışanın primini ve toplam maaşını hesaplayınız.</t>
  </si>
  <si>
    <t>SORU-1 IF KULLANIMI</t>
  </si>
  <si>
    <t>SORU-2 REFERANS SABİTLEME</t>
  </si>
  <si>
    <t>Bir siyasi parti, seçimlerde aldığı her bir oy için devletten 50 TL bütçe almaktadır. Parti, kendi politikası ve verdiği vaad nedeniyle aldığı bütçenin %40’ı ile çalışan maaşlarını ödüyor. </t>
  </si>
  <si>
    <t>Maaş ödemesi sonrası kalan paranın %15’ini SMA hastası çocuklara destek için bağışlıyor. </t>
  </si>
  <si>
    <t>Bağıştan da kalan paranın tümünü, yıllık %17,5 faiz oranlı bir fonda değerlendiriyor. </t>
  </si>
  <si>
    <t>Bu partinin yüksek oy alma potansiyeli olan, köklü bir parti olduğunu varsayalım. Partinin 50 seçimini incelemek istersek,  10.000.000 seçmenin oy kullandığı 50 dönemde ;</t>
  </si>
  <si>
    <t>1- Partinin aldığı oyları 0:10.000.000 arası rastgele formülle isteyelim.</t>
  </si>
  <si>
    <t>2- Partinin aldığı bütçeyi hesapayın.</t>
  </si>
  <si>
    <t>3- Partinin ödediği maaşları bulun.</t>
  </si>
  <si>
    <t>4- Partinin yaptığı bağış miktarını bulunuz. </t>
  </si>
  <si>
    <t>5- Partinin fon getirisini hesaplayınız.</t>
  </si>
  <si>
    <t>7- Partinin yüzdelik başarısını bulunuz.</t>
  </si>
  <si>
    <t>8- %50 oy alan partinin iktidar olduğu koşul için, bu partinin iktidar olup, olamadığını test ediniz.</t>
  </si>
  <si>
    <t>Bir market zinciri, çalışanlarının aylık satış performansına göre prim vermektedir. </t>
  </si>
  <si>
    <t>SORU-3 DATABASE KULLANIMI</t>
  </si>
  <si>
    <t>Bir aktivist İstanbul, Ankara ve İzmir’deki petshoplarda satılmak üzere bulunan kedi, köpek, tavşan, kuş ve balıkları ele alan bir araştırma yapıyor. </t>
  </si>
  <si>
    <t>15 sütun içerisinde illerin ve hayvan cinsinin eşit dağılması koşuluyla;</t>
  </si>
  <si>
    <t>1- Rastgele 0-350 arası fiyat getiren komut giriniz.</t>
  </si>
  <si>
    <t>2- Rastgele 0-6000 arası adet getiren komut giriniz.</t>
  </si>
  <si>
    <t>3- Toplam satış fiyatını hesaplayınız. </t>
  </si>
  <si>
    <t>4- Hayvan cinsine göre; toplam satış tutarını, ortalama satış tutarını ve bu cinsin veritabanındaki sayısını hesaplayan komutu giriniz.</t>
  </si>
  <si>
    <t>SORU-4 ARAMA FONKSİYONLARI</t>
  </si>
  <si>
    <t>Bir  danışmanlık şirketi, şirketin 4 yıllık gider-gelir tablosunu hazırlamak istiyor. Ocak 2016 dan başlayarak, Aralık 2019 a kadar aylık tabloyu hazırlayacaklardır.</t>
  </si>
  <si>
    <t>Şirketin giderleri; temizlik, kira, maaş, vergiden oluşmaktadır. </t>
  </si>
  <si>
    <t>1- Temizlik için 0-1500 arası rastgele değer,</t>
  </si>
  <si>
    <t>2- Maaş için 2850-5000 arası rastgele değer,</t>
  </si>
  <si>
    <t>3- Vergi için  1000-4000 arası rastgele değer,</t>
  </si>
  <si>
    <t>4- Şirketin aylık geliri için 15000-60000 arası rastgele değer isteyiniz. </t>
  </si>
  <si>
    <t>Ocak 2016 da şirketin kira kontratı 15.000 TL dir.</t>
  </si>
  <si>
    <t>Her yıl kiraya %10 zam yapılmak suretiyle düzenleyiniz. </t>
  </si>
  <si>
    <t>Düşeyara (Vlookup) komutu ile yalnızca ayı girerek;</t>
  </si>
  <si>
    <r>
      <t>Şirketin aylık gideri ve aylık net k</t>
    </r>
    <r>
      <rPr>
        <sz val="11"/>
        <color rgb="FF333333"/>
        <rFont val="Arial"/>
        <family val="2"/>
        <charset val="162"/>
      </rPr>
      <t>âr</t>
    </r>
    <r>
      <rPr>
        <sz val="11"/>
        <color rgb="FF000000"/>
        <rFont val="Arial"/>
        <family val="2"/>
        <charset val="162"/>
      </rPr>
      <t>ını hesaplayınız.</t>
    </r>
  </si>
  <si>
    <t>5- Şehre göre; toplam satış tutarını, ortalama satış tutarını ve bu şehirlerin veritabanındaki sayısını hesaplayan komutu giriniz.</t>
  </si>
  <si>
    <t>Ürün</t>
  </si>
  <si>
    <t>Telefon</t>
  </si>
  <si>
    <t>Laptop</t>
  </si>
  <si>
    <t>Televizyon</t>
  </si>
  <si>
    <t>Tablet</t>
  </si>
  <si>
    <t>Akıllı Saat</t>
  </si>
  <si>
    <t>Lazer (dk)</t>
  </si>
  <si>
    <t>Montaj (dk)</t>
  </si>
  <si>
    <t>Boyama (dk)</t>
  </si>
  <si>
    <t>Yazılım (dk)</t>
  </si>
  <si>
    <t>Adet Kar (TL)</t>
  </si>
  <si>
    <t xml:space="preserve">Üretim </t>
  </si>
  <si>
    <t>Kapasite</t>
  </si>
  <si>
    <t>Temel Değişkenler</t>
  </si>
  <si>
    <t>Üretim Adedi</t>
  </si>
  <si>
    <t>Amaç Fonksiyonu</t>
  </si>
  <si>
    <t>SORU-5 OPTİMİZASYON</t>
  </si>
  <si>
    <t>Bir teknoloji fabrikası telefon, televizyon, tablet, laptop ve akıllı saat üretmektedir.</t>
  </si>
  <si>
    <t>,</t>
  </si>
  <si>
    <t>Telefon için maksimum üretebileceği 60 adettir. </t>
  </si>
  <si>
    <t>1 telefon üretiminde ; lazer 7dk, montaj 16dk, boyama 4dk, yazılım 27dk sürmektedir ve adet başına 700 TL kar sağlanmaktadır.</t>
  </si>
  <si>
    <t>Laptop için maksimum üretim 40 adettir. </t>
  </si>
  <si>
    <t>1 laptop üretiminde ; lazer 11dk, montaj 22dk, boyama 6dk, yazılım 41dk sürmektedir ve adet başına 650 TL kar sağlanmaktadır.</t>
  </si>
  <si>
    <t>Televizyon için maksimum üretim 33 adettir.</t>
  </si>
  <si>
    <t>1 televizyon üretiminde ; lazer 14dk, montaj 31dk, boyama 14dk, yazılım 16dk sürmektedir ve adet başına 470 TL kar sağlanmaktadır.</t>
  </si>
  <si>
    <t>Tablet için maksimum üretim 14 adettir.</t>
  </si>
  <si>
    <t>1 tablet üretiminde ; lazer 9dk, montaj 19dk, boyama 6dk, yazılım 17dk sürmektedir ve adet başına 510 TL kar sağlanmaktadır.</t>
  </si>
  <si>
    <t>Akıllı saat için maksimum üretim 35 adettir.</t>
  </si>
  <si>
    <t>1 akıllı saat üretiminde ; lazer 4dk, montaj 9dk, boyama 2dk, yazılım 20dk sürmektedir ve adet başına 340 TL kar sağlanmaktadır.</t>
  </si>
  <si>
    <t>Bu fabrikanın maksimum kapasitede üretim yapmak istediğini düşürsek, toplam üretimini, üretim süresini ve maksimum kazancını verecek optimizasyon problemini oluşturunuz.</t>
  </si>
  <si>
    <t>Yorum</t>
  </si>
  <si>
    <t>*Bu firma lazer için toplam kapasitesi 3400 dk olmasına rağmen, 1577 dk sını kullanmıştır.</t>
  </si>
  <si>
    <t>*Firmanın montaj için 4100 dk üst sınırı varken, 3422 dk kullanabilmiştir.</t>
  </si>
  <si>
    <t>*Boyama için 1800 dk sı varken, 1090 dk kullanabilmiştir.</t>
  </si>
  <si>
    <t>*Yazılım için ayırlan süre 4700 dakika iken, 4685 dakikasını kullanmışıtr.</t>
  </si>
  <si>
    <t>*Maksimum telefon üretiminin tamamını kullanarak 60 adet telefon üretmiştir.</t>
  </si>
  <si>
    <t>*Maksimum laptop üretimi 40 iken, 39 adet üretebilmiştir.</t>
  </si>
  <si>
    <t>*Televizyon üretim sınırının tamamını kullanarak 33 adet üretim gerçekleştirmiştir.</t>
  </si>
  <si>
    <t>*Tablet üretiminin tamamını kullanarak 14 adet üretim gerçekleştirmiştir.</t>
  </si>
  <si>
    <t>*Akıllı saat kapasitesinin tamamını kullanıp, 35 adet üretmiştir.</t>
  </si>
  <si>
    <t>Tüm elde edilen değerlerin standart sapmasını, maksimum değerini, minimum değerini ve ortalamasını hesaplayınız.</t>
  </si>
  <si>
    <t>İzmir</t>
  </si>
  <si>
    <t>Fabrikanin kapasitesi, lazer için 3400dk, montaj için 4100dk, boyama için 1800dk, yazılım için 4700dk 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</si>
</sst>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  <charset val="162"/>
    </font>
    <font>
      <sz val="11"/>
      <color rgb="FFFF0000"/>
      <name val="Arial"/>
      <family val="2"/>
      <charset val="162"/>
    </font>
    <font>
      <sz val="11"/>
      <color rgb="FF333333"/>
      <name val="Arial"/>
      <family val="2"/>
      <charset val="162"/>
    </font>
    <font>
      <sz val="11"/>
      <color rgb="FF00206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4" borderId="0" xfId="0" applyFill="1" applyBorder="1"/>
    <xf numFmtId="0" fontId="0" fillId="6" borderId="1" xfId="0" applyFill="1" applyBorder="1"/>
    <xf numFmtId="17" fontId="0" fillId="7" borderId="1" xfId="0" applyNumberFormat="1" applyFill="1" applyBorder="1"/>
    <xf numFmtId="0" fontId="0" fillId="7" borderId="1" xfId="0" applyFill="1" applyBorder="1"/>
    <xf numFmtId="0" fontId="0" fillId="6" borderId="2" xfId="0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right"/>
    </xf>
    <xf numFmtId="0" fontId="0" fillId="9" borderId="1" xfId="0" applyFill="1" applyBorder="1"/>
    <xf numFmtId="0" fontId="1" fillId="9" borderId="1" xfId="0" applyFont="1" applyFill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0" fillId="10" borderId="1" xfId="0" applyFill="1" applyBorder="1"/>
    <xf numFmtId="0" fontId="0" fillId="11" borderId="1" xfId="0" applyFill="1" applyBorder="1"/>
    <xf numFmtId="0" fontId="0" fillId="10" borderId="3" xfId="0" applyFill="1" applyBorder="1"/>
    <xf numFmtId="0" fontId="0" fillId="10" borderId="4" xfId="0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12" borderId="1" xfId="0" applyFill="1" applyBorder="1"/>
    <xf numFmtId="0" fontId="0" fillId="13" borderId="11" xfId="0" applyFill="1" applyBorder="1"/>
    <xf numFmtId="0" fontId="0" fillId="11" borderId="0" xfId="0" applyFill="1" applyBorder="1"/>
    <xf numFmtId="0" fontId="0" fillId="10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3" borderId="6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1" fillId="0" borderId="7" xfId="0" applyFont="1" applyBorder="1"/>
    <xf numFmtId="0" fontId="1" fillId="0" borderId="10" xfId="0" applyFont="1" applyBorder="1"/>
    <xf numFmtId="0" fontId="1" fillId="0" borderId="8" xfId="0" applyFont="1" applyBorder="1"/>
    <xf numFmtId="0" fontId="1" fillId="13" borderId="0" xfId="0" applyFont="1" applyFill="1" applyBorder="1"/>
    <xf numFmtId="0" fontId="1" fillId="13" borderId="7" xfId="0" applyFont="1" applyFill="1" applyBorder="1"/>
    <xf numFmtId="0" fontId="1" fillId="7" borderId="1" xfId="0" applyFont="1" applyFill="1" applyBorder="1"/>
    <xf numFmtId="0" fontId="1" fillId="5" borderId="1" xfId="0" applyFont="1" applyFill="1" applyBorder="1"/>
    <xf numFmtId="0" fontId="0" fillId="0" borderId="4" xfId="0" applyBorder="1"/>
    <xf numFmtId="0" fontId="0" fillId="0" borderId="5" xfId="0" applyBorder="1"/>
    <xf numFmtId="0" fontId="5" fillId="2" borderId="1" xfId="0" applyFont="1" applyFill="1" applyBorder="1"/>
    <xf numFmtId="0" fontId="6" fillId="8" borderId="1" xfId="0" applyFont="1" applyFill="1" applyBorder="1"/>
    <xf numFmtId="0" fontId="6" fillId="14" borderId="1" xfId="0" applyFont="1" applyFill="1" applyBorder="1"/>
    <xf numFmtId="0" fontId="7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0"/>
  <sheetViews>
    <sheetView tabSelected="1" topLeftCell="A2" workbookViewId="0">
      <selection activeCell="J216" sqref="J216"/>
    </sheetView>
  </sheetViews>
  <sheetFormatPr defaultRowHeight="15" x14ac:dyDescent="0.25"/>
  <cols>
    <col min="2" max="2" width="9.140625" customWidth="1"/>
    <col min="6" max="6" width="10.85546875" customWidth="1"/>
    <col min="7" max="7" width="11.7109375" customWidth="1"/>
    <col min="8" max="8" width="10.42578125" customWidth="1"/>
  </cols>
  <sheetData>
    <row r="2" spans="2:2" x14ac:dyDescent="0.25">
      <c r="B2" s="1" t="s">
        <v>59</v>
      </c>
    </row>
    <row r="3" spans="2:2" x14ac:dyDescent="0.25">
      <c r="B3" s="20" t="s">
        <v>72</v>
      </c>
    </row>
    <row r="4" spans="2:2" x14ac:dyDescent="0.25">
      <c r="B4" s="20" t="s">
        <v>50</v>
      </c>
    </row>
    <row r="6" spans="2:2" x14ac:dyDescent="0.25">
      <c r="B6" s="20" t="s">
        <v>51</v>
      </c>
    </row>
    <row r="7" spans="2:2" x14ac:dyDescent="0.25">
      <c r="B7" s="20" t="s">
        <v>52</v>
      </c>
    </row>
    <row r="8" spans="2:2" x14ac:dyDescent="0.25">
      <c r="B8" s="20" t="s">
        <v>53</v>
      </c>
    </row>
    <row r="9" spans="2:2" x14ac:dyDescent="0.25">
      <c r="B9" s="20" t="s">
        <v>54</v>
      </c>
    </row>
    <row r="10" spans="2:2" x14ac:dyDescent="0.25">
      <c r="B10" s="20" t="s">
        <v>55</v>
      </c>
    </row>
    <row r="11" spans="2:2" x14ac:dyDescent="0.25">
      <c r="B11" s="20" t="s">
        <v>56</v>
      </c>
    </row>
    <row r="13" spans="2:2" x14ac:dyDescent="0.25">
      <c r="B13" s="20" t="s">
        <v>57</v>
      </c>
    </row>
    <row r="14" spans="2:2" x14ac:dyDescent="0.25">
      <c r="B14" s="20" t="s">
        <v>58</v>
      </c>
    </row>
    <row r="18" spans="1:7" ht="30" x14ac:dyDescent="0.25">
      <c r="A18" s="8" t="s">
        <v>2</v>
      </c>
      <c r="B18" s="8">
        <v>2950</v>
      </c>
      <c r="G18" s="2" t="s">
        <v>5</v>
      </c>
    </row>
    <row r="20" spans="1:7" ht="30" x14ac:dyDescent="0.25">
      <c r="A20" s="14" t="s">
        <v>0</v>
      </c>
      <c r="B20" s="15" t="s">
        <v>1</v>
      </c>
      <c r="C20" s="14" t="s">
        <v>3</v>
      </c>
      <c r="D20" s="14" t="s">
        <v>4</v>
      </c>
    </row>
    <row r="21" spans="1:7" x14ac:dyDescent="0.25">
      <c r="A21" s="52">
        <v>1</v>
      </c>
      <c r="B21" s="12">
        <f ca="1">RANDBETWEEN(0,400)</f>
        <v>218</v>
      </c>
      <c r="C21" s="13">
        <f ca="1">IF(B21&gt;=351,B$18*0.35,IF(B21&gt;=301,B$18*0.25,IF(B21&gt;=251,B$18*0.2,IF(B21&gt;=201,B$18*0.15,IF(B21&gt;=151,B$18*0.1,IF(B21&gt;=101,B$18*0.05,B$18))))))</f>
        <v>442.5</v>
      </c>
      <c r="D21" s="13">
        <f ca="1">SUM(B$18+C21)</f>
        <v>3392.5</v>
      </c>
    </row>
    <row r="22" spans="1:7" x14ac:dyDescent="0.25">
      <c r="A22" s="52">
        <v>2</v>
      </c>
      <c r="B22" s="12">
        <f t="shared" ref="B22:B85" ca="1" si="0">RANDBETWEEN(0,400)</f>
        <v>101</v>
      </c>
      <c r="C22" s="13">
        <f t="shared" ref="C22:C85" ca="1" si="1">IF(B22&gt;=351,B$18*0.35,IF(B22&gt;=301,B$18*0.25,IF(B22&gt;=251,B$18*0.2,IF(B22&gt;=201,B$18*0.15,IF(B22&gt;=151,B$18*0.1,IF(B22&gt;=101,B$18*0.05,B$18))))))</f>
        <v>147.5</v>
      </c>
      <c r="D22" s="13">
        <f t="shared" ref="D22:D85" ca="1" si="2">SUM(B$18+C22)</f>
        <v>3097.5</v>
      </c>
    </row>
    <row r="23" spans="1:7" x14ac:dyDescent="0.25">
      <c r="A23" s="52">
        <v>3</v>
      </c>
      <c r="B23" s="12">
        <f t="shared" ca="1" si="0"/>
        <v>202</v>
      </c>
      <c r="C23" s="13">
        <f t="shared" ca="1" si="1"/>
        <v>442.5</v>
      </c>
      <c r="D23" s="13">
        <f t="shared" ca="1" si="2"/>
        <v>3392.5</v>
      </c>
    </row>
    <row r="24" spans="1:7" x14ac:dyDescent="0.25">
      <c r="A24" s="52">
        <v>4</v>
      </c>
      <c r="B24" s="12">
        <f t="shared" ca="1" si="0"/>
        <v>282</v>
      </c>
      <c r="C24" s="13">
        <f t="shared" ca="1" si="1"/>
        <v>590</v>
      </c>
      <c r="D24" s="13">
        <f t="shared" ca="1" si="2"/>
        <v>3540</v>
      </c>
    </row>
    <row r="25" spans="1:7" x14ac:dyDescent="0.25">
      <c r="A25" s="52">
        <v>5</v>
      </c>
      <c r="B25" s="12">
        <f t="shared" ca="1" si="0"/>
        <v>37</v>
      </c>
      <c r="C25" s="13">
        <f t="shared" ca="1" si="1"/>
        <v>2950</v>
      </c>
      <c r="D25" s="13">
        <f t="shared" ca="1" si="2"/>
        <v>5900</v>
      </c>
    </row>
    <row r="26" spans="1:7" x14ac:dyDescent="0.25">
      <c r="A26" s="52">
        <v>6</v>
      </c>
      <c r="B26" s="12">
        <f t="shared" ca="1" si="0"/>
        <v>173</v>
      </c>
      <c r="C26" s="13">
        <f t="shared" ca="1" si="1"/>
        <v>295</v>
      </c>
      <c r="D26" s="13">
        <f t="shared" ca="1" si="2"/>
        <v>3245</v>
      </c>
    </row>
    <row r="27" spans="1:7" x14ac:dyDescent="0.25">
      <c r="A27" s="52">
        <v>7</v>
      </c>
      <c r="B27" s="12">
        <f t="shared" ca="1" si="0"/>
        <v>9</v>
      </c>
      <c r="C27" s="13">
        <f t="shared" ca="1" si="1"/>
        <v>2950</v>
      </c>
      <c r="D27" s="13">
        <f t="shared" ca="1" si="2"/>
        <v>5900</v>
      </c>
    </row>
    <row r="28" spans="1:7" x14ac:dyDescent="0.25">
      <c r="A28" s="52">
        <v>8</v>
      </c>
      <c r="B28" s="12">
        <f t="shared" ca="1" si="0"/>
        <v>19</v>
      </c>
      <c r="C28" s="13">
        <f t="shared" ca="1" si="1"/>
        <v>2950</v>
      </c>
      <c r="D28" s="13">
        <f t="shared" ca="1" si="2"/>
        <v>5900</v>
      </c>
    </row>
    <row r="29" spans="1:7" x14ac:dyDescent="0.25">
      <c r="A29" s="52">
        <v>9</v>
      </c>
      <c r="B29" s="12">
        <f t="shared" ca="1" si="0"/>
        <v>58</v>
      </c>
      <c r="C29" s="13">
        <f t="shared" ca="1" si="1"/>
        <v>2950</v>
      </c>
      <c r="D29" s="13">
        <f t="shared" ca="1" si="2"/>
        <v>5900</v>
      </c>
    </row>
    <row r="30" spans="1:7" x14ac:dyDescent="0.25">
      <c r="A30" s="52">
        <v>10</v>
      </c>
      <c r="B30" s="12">
        <f t="shared" ca="1" si="0"/>
        <v>247</v>
      </c>
      <c r="C30" s="13">
        <f t="shared" ca="1" si="1"/>
        <v>442.5</v>
      </c>
      <c r="D30" s="13">
        <f t="shared" ca="1" si="2"/>
        <v>3392.5</v>
      </c>
    </row>
    <row r="31" spans="1:7" x14ac:dyDescent="0.25">
      <c r="A31" s="52">
        <v>11</v>
      </c>
      <c r="B31" s="12">
        <f t="shared" ca="1" si="0"/>
        <v>376</v>
      </c>
      <c r="C31" s="13">
        <f t="shared" ca="1" si="1"/>
        <v>1032.5</v>
      </c>
      <c r="D31" s="13">
        <f t="shared" ca="1" si="2"/>
        <v>3982.5</v>
      </c>
    </row>
    <row r="32" spans="1:7" x14ac:dyDescent="0.25">
      <c r="A32" s="52">
        <v>12</v>
      </c>
      <c r="B32" s="12">
        <f t="shared" ca="1" si="0"/>
        <v>249</v>
      </c>
      <c r="C32" s="13">
        <f t="shared" ca="1" si="1"/>
        <v>442.5</v>
      </c>
      <c r="D32" s="13">
        <f t="shared" ca="1" si="2"/>
        <v>3392.5</v>
      </c>
    </row>
    <row r="33" spans="1:4" x14ac:dyDescent="0.25">
      <c r="A33" s="52">
        <v>13</v>
      </c>
      <c r="B33" s="12">
        <f t="shared" ca="1" si="0"/>
        <v>342</v>
      </c>
      <c r="C33" s="13">
        <f t="shared" ca="1" si="1"/>
        <v>737.5</v>
      </c>
      <c r="D33" s="13">
        <f t="shared" ca="1" si="2"/>
        <v>3687.5</v>
      </c>
    </row>
    <row r="34" spans="1:4" x14ac:dyDescent="0.25">
      <c r="A34" s="52">
        <v>14</v>
      </c>
      <c r="B34" s="12">
        <f t="shared" ca="1" si="0"/>
        <v>70</v>
      </c>
      <c r="C34" s="13">
        <f t="shared" ca="1" si="1"/>
        <v>2950</v>
      </c>
      <c r="D34" s="13">
        <f t="shared" ca="1" si="2"/>
        <v>5900</v>
      </c>
    </row>
    <row r="35" spans="1:4" x14ac:dyDescent="0.25">
      <c r="A35" s="52">
        <v>15</v>
      </c>
      <c r="B35" s="12">
        <f t="shared" ca="1" si="0"/>
        <v>239</v>
      </c>
      <c r="C35" s="13">
        <f t="shared" ca="1" si="1"/>
        <v>442.5</v>
      </c>
      <c r="D35" s="13">
        <f t="shared" ca="1" si="2"/>
        <v>3392.5</v>
      </c>
    </row>
    <row r="36" spans="1:4" x14ac:dyDescent="0.25">
      <c r="A36" s="52">
        <v>16</v>
      </c>
      <c r="B36" s="12">
        <f t="shared" ca="1" si="0"/>
        <v>327</v>
      </c>
      <c r="C36" s="13">
        <f t="shared" ca="1" si="1"/>
        <v>737.5</v>
      </c>
      <c r="D36" s="13">
        <f t="shared" ca="1" si="2"/>
        <v>3687.5</v>
      </c>
    </row>
    <row r="37" spans="1:4" x14ac:dyDescent="0.25">
      <c r="A37" s="52">
        <v>17</v>
      </c>
      <c r="B37" s="12">
        <f t="shared" ca="1" si="0"/>
        <v>257</v>
      </c>
      <c r="C37" s="13">
        <f t="shared" ca="1" si="1"/>
        <v>590</v>
      </c>
      <c r="D37" s="13">
        <f t="shared" ca="1" si="2"/>
        <v>3540</v>
      </c>
    </row>
    <row r="38" spans="1:4" x14ac:dyDescent="0.25">
      <c r="A38" s="52">
        <v>18</v>
      </c>
      <c r="B38" s="12">
        <f t="shared" ca="1" si="0"/>
        <v>380</v>
      </c>
      <c r="C38" s="13">
        <f t="shared" ca="1" si="1"/>
        <v>1032.5</v>
      </c>
      <c r="D38" s="13">
        <f t="shared" ca="1" si="2"/>
        <v>3982.5</v>
      </c>
    </row>
    <row r="39" spans="1:4" x14ac:dyDescent="0.25">
      <c r="A39" s="52">
        <v>19</v>
      </c>
      <c r="B39" s="12">
        <f t="shared" ca="1" si="0"/>
        <v>140</v>
      </c>
      <c r="C39" s="13">
        <f t="shared" ca="1" si="1"/>
        <v>147.5</v>
      </c>
      <c r="D39" s="13">
        <f t="shared" ca="1" si="2"/>
        <v>3097.5</v>
      </c>
    </row>
    <row r="40" spans="1:4" x14ac:dyDescent="0.25">
      <c r="A40" s="52">
        <v>20</v>
      </c>
      <c r="B40" s="12">
        <f t="shared" ca="1" si="0"/>
        <v>134</v>
      </c>
      <c r="C40" s="13">
        <f t="shared" ca="1" si="1"/>
        <v>147.5</v>
      </c>
      <c r="D40" s="13">
        <f t="shared" ca="1" si="2"/>
        <v>3097.5</v>
      </c>
    </row>
    <row r="41" spans="1:4" x14ac:dyDescent="0.25">
      <c r="A41" s="52">
        <v>21</v>
      </c>
      <c r="B41" s="12">
        <f t="shared" ca="1" si="0"/>
        <v>11</v>
      </c>
      <c r="C41" s="13">
        <f t="shared" ca="1" si="1"/>
        <v>2950</v>
      </c>
      <c r="D41" s="13">
        <f t="shared" ca="1" si="2"/>
        <v>5900</v>
      </c>
    </row>
    <row r="42" spans="1:4" x14ac:dyDescent="0.25">
      <c r="A42" s="52">
        <v>22</v>
      </c>
      <c r="B42" s="12">
        <f t="shared" ca="1" si="0"/>
        <v>189</v>
      </c>
      <c r="C42" s="13">
        <f t="shared" ca="1" si="1"/>
        <v>295</v>
      </c>
      <c r="D42" s="13">
        <f t="shared" ca="1" si="2"/>
        <v>3245</v>
      </c>
    </row>
    <row r="43" spans="1:4" x14ac:dyDescent="0.25">
      <c r="A43" s="52">
        <v>23</v>
      </c>
      <c r="B43" s="12">
        <f t="shared" ca="1" si="0"/>
        <v>37</v>
      </c>
      <c r="C43" s="13">
        <f t="shared" ca="1" si="1"/>
        <v>2950</v>
      </c>
      <c r="D43" s="13">
        <f t="shared" ca="1" si="2"/>
        <v>5900</v>
      </c>
    </row>
    <row r="44" spans="1:4" x14ac:dyDescent="0.25">
      <c r="A44" s="52">
        <v>24</v>
      </c>
      <c r="B44" s="12">
        <f t="shared" ca="1" si="0"/>
        <v>271</v>
      </c>
      <c r="C44" s="13">
        <f t="shared" ca="1" si="1"/>
        <v>590</v>
      </c>
      <c r="D44" s="13">
        <f t="shared" ca="1" si="2"/>
        <v>3540</v>
      </c>
    </row>
    <row r="45" spans="1:4" x14ac:dyDescent="0.25">
      <c r="A45" s="52">
        <v>25</v>
      </c>
      <c r="B45" s="12">
        <f t="shared" ca="1" si="0"/>
        <v>18</v>
      </c>
      <c r="C45" s="13">
        <f t="shared" ca="1" si="1"/>
        <v>2950</v>
      </c>
      <c r="D45" s="13">
        <f t="shared" ca="1" si="2"/>
        <v>5900</v>
      </c>
    </row>
    <row r="46" spans="1:4" x14ac:dyDescent="0.25">
      <c r="A46" s="52">
        <v>26</v>
      </c>
      <c r="B46" s="12">
        <f t="shared" ca="1" si="0"/>
        <v>366</v>
      </c>
      <c r="C46" s="13">
        <f t="shared" ca="1" si="1"/>
        <v>1032.5</v>
      </c>
      <c r="D46" s="13">
        <f t="shared" ca="1" si="2"/>
        <v>3982.5</v>
      </c>
    </row>
    <row r="47" spans="1:4" x14ac:dyDescent="0.25">
      <c r="A47" s="52">
        <v>27</v>
      </c>
      <c r="B47" s="12">
        <f t="shared" ca="1" si="0"/>
        <v>278</v>
      </c>
      <c r="C47" s="13">
        <f t="shared" ca="1" si="1"/>
        <v>590</v>
      </c>
      <c r="D47" s="13">
        <f t="shared" ca="1" si="2"/>
        <v>3540</v>
      </c>
    </row>
    <row r="48" spans="1:4" x14ac:dyDescent="0.25">
      <c r="A48" s="52">
        <v>28</v>
      </c>
      <c r="B48" s="12">
        <f t="shared" ca="1" si="0"/>
        <v>163</v>
      </c>
      <c r="C48" s="13">
        <f t="shared" ca="1" si="1"/>
        <v>295</v>
      </c>
      <c r="D48" s="13">
        <f t="shared" ca="1" si="2"/>
        <v>3245</v>
      </c>
    </row>
    <row r="49" spans="1:4" x14ac:dyDescent="0.25">
      <c r="A49" s="52">
        <v>29</v>
      </c>
      <c r="B49" s="12">
        <f t="shared" ca="1" si="0"/>
        <v>0</v>
      </c>
      <c r="C49" s="13">
        <f t="shared" ca="1" si="1"/>
        <v>2950</v>
      </c>
      <c r="D49" s="13">
        <f t="shared" ca="1" si="2"/>
        <v>5900</v>
      </c>
    </row>
    <row r="50" spans="1:4" x14ac:dyDescent="0.25">
      <c r="A50" s="52">
        <v>30</v>
      </c>
      <c r="B50" s="12">
        <f t="shared" ca="1" si="0"/>
        <v>210</v>
      </c>
      <c r="C50" s="13">
        <f t="shared" ca="1" si="1"/>
        <v>442.5</v>
      </c>
      <c r="D50" s="13">
        <f t="shared" ca="1" si="2"/>
        <v>3392.5</v>
      </c>
    </row>
    <row r="51" spans="1:4" x14ac:dyDescent="0.25">
      <c r="A51" s="52">
        <v>31</v>
      </c>
      <c r="B51" s="12">
        <f t="shared" ca="1" si="0"/>
        <v>128</v>
      </c>
      <c r="C51" s="13">
        <f t="shared" ca="1" si="1"/>
        <v>147.5</v>
      </c>
      <c r="D51" s="13">
        <f t="shared" ca="1" si="2"/>
        <v>3097.5</v>
      </c>
    </row>
    <row r="52" spans="1:4" x14ac:dyDescent="0.25">
      <c r="A52" s="52">
        <v>32</v>
      </c>
      <c r="B52" s="12">
        <f t="shared" ca="1" si="0"/>
        <v>246</v>
      </c>
      <c r="C52" s="13">
        <f t="shared" ca="1" si="1"/>
        <v>442.5</v>
      </c>
      <c r="D52" s="13">
        <f t="shared" ca="1" si="2"/>
        <v>3392.5</v>
      </c>
    </row>
    <row r="53" spans="1:4" x14ac:dyDescent="0.25">
      <c r="A53" s="52">
        <v>33</v>
      </c>
      <c r="B53" s="12">
        <f t="shared" ca="1" si="0"/>
        <v>315</v>
      </c>
      <c r="C53" s="13">
        <f t="shared" ca="1" si="1"/>
        <v>737.5</v>
      </c>
      <c r="D53" s="13">
        <f t="shared" ca="1" si="2"/>
        <v>3687.5</v>
      </c>
    </row>
    <row r="54" spans="1:4" x14ac:dyDescent="0.25">
      <c r="A54" s="52">
        <v>34</v>
      </c>
      <c r="B54" s="12">
        <f t="shared" ca="1" si="0"/>
        <v>353</v>
      </c>
      <c r="C54" s="13">
        <f t="shared" ca="1" si="1"/>
        <v>1032.5</v>
      </c>
      <c r="D54" s="13">
        <f t="shared" ca="1" si="2"/>
        <v>3982.5</v>
      </c>
    </row>
    <row r="55" spans="1:4" x14ac:dyDescent="0.25">
      <c r="A55" s="52">
        <v>35</v>
      </c>
      <c r="B55" s="12">
        <f t="shared" ca="1" si="0"/>
        <v>362</v>
      </c>
      <c r="C55" s="13">
        <f t="shared" ca="1" si="1"/>
        <v>1032.5</v>
      </c>
      <c r="D55" s="13">
        <f t="shared" ca="1" si="2"/>
        <v>3982.5</v>
      </c>
    </row>
    <row r="56" spans="1:4" x14ac:dyDescent="0.25">
      <c r="A56" s="52">
        <v>36</v>
      </c>
      <c r="B56" s="12">
        <f t="shared" ca="1" si="0"/>
        <v>183</v>
      </c>
      <c r="C56" s="13">
        <f t="shared" ca="1" si="1"/>
        <v>295</v>
      </c>
      <c r="D56" s="13">
        <f t="shared" ca="1" si="2"/>
        <v>3245</v>
      </c>
    </row>
    <row r="57" spans="1:4" x14ac:dyDescent="0.25">
      <c r="A57" s="52">
        <v>37</v>
      </c>
      <c r="B57" s="12">
        <f t="shared" ca="1" si="0"/>
        <v>368</v>
      </c>
      <c r="C57" s="13">
        <f t="shared" ca="1" si="1"/>
        <v>1032.5</v>
      </c>
      <c r="D57" s="13">
        <f t="shared" ca="1" si="2"/>
        <v>3982.5</v>
      </c>
    </row>
    <row r="58" spans="1:4" x14ac:dyDescent="0.25">
      <c r="A58" s="52">
        <v>38</v>
      </c>
      <c r="B58" s="12">
        <f t="shared" ca="1" si="0"/>
        <v>90</v>
      </c>
      <c r="C58" s="13">
        <f t="shared" ca="1" si="1"/>
        <v>2950</v>
      </c>
      <c r="D58" s="13">
        <f t="shared" ca="1" si="2"/>
        <v>5900</v>
      </c>
    </row>
    <row r="59" spans="1:4" x14ac:dyDescent="0.25">
      <c r="A59" s="52">
        <v>39</v>
      </c>
      <c r="B59" s="12">
        <f t="shared" ca="1" si="0"/>
        <v>283</v>
      </c>
      <c r="C59" s="13">
        <f t="shared" ca="1" si="1"/>
        <v>590</v>
      </c>
      <c r="D59" s="13">
        <f t="shared" ca="1" si="2"/>
        <v>3540</v>
      </c>
    </row>
    <row r="60" spans="1:4" x14ac:dyDescent="0.25">
      <c r="A60" s="52">
        <v>40</v>
      </c>
      <c r="B60" s="12">
        <f t="shared" ca="1" si="0"/>
        <v>269</v>
      </c>
      <c r="C60" s="13">
        <f t="shared" ca="1" si="1"/>
        <v>590</v>
      </c>
      <c r="D60" s="13">
        <f t="shared" ca="1" si="2"/>
        <v>3540</v>
      </c>
    </row>
    <row r="61" spans="1:4" x14ac:dyDescent="0.25">
      <c r="A61" s="52">
        <v>41</v>
      </c>
      <c r="B61" s="12">
        <f t="shared" ca="1" si="0"/>
        <v>190</v>
      </c>
      <c r="C61" s="13">
        <f t="shared" ca="1" si="1"/>
        <v>295</v>
      </c>
      <c r="D61" s="13">
        <f t="shared" ca="1" si="2"/>
        <v>3245</v>
      </c>
    </row>
    <row r="62" spans="1:4" x14ac:dyDescent="0.25">
      <c r="A62" s="52">
        <v>42</v>
      </c>
      <c r="B62" s="12">
        <f t="shared" ca="1" si="0"/>
        <v>141</v>
      </c>
      <c r="C62" s="13">
        <f t="shared" ca="1" si="1"/>
        <v>147.5</v>
      </c>
      <c r="D62" s="13">
        <f t="shared" ca="1" si="2"/>
        <v>3097.5</v>
      </c>
    </row>
    <row r="63" spans="1:4" x14ac:dyDescent="0.25">
      <c r="A63" s="52">
        <v>43</v>
      </c>
      <c r="B63" s="12">
        <f t="shared" ca="1" si="0"/>
        <v>318</v>
      </c>
      <c r="C63" s="13">
        <f t="shared" ca="1" si="1"/>
        <v>737.5</v>
      </c>
      <c r="D63" s="13">
        <f t="shared" ca="1" si="2"/>
        <v>3687.5</v>
      </c>
    </row>
    <row r="64" spans="1:4" x14ac:dyDescent="0.25">
      <c r="A64" s="52">
        <v>44</v>
      </c>
      <c r="B64" s="12">
        <f t="shared" ca="1" si="0"/>
        <v>201</v>
      </c>
      <c r="C64" s="13">
        <f t="shared" ca="1" si="1"/>
        <v>442.5</v>
      </c>
      <c r="D64" s="13">
        <f t="shared" ca="1" si="2"/>
        <v>3392.5</v>
      </c>
    </row>
    <row r="65" spans="1:4" x14ac:dyDescent="0.25">
      <c r="A65" s="52">
        <v>45</v>
      </c>
      <c r="B65" s="12">
        <f t="shared" ca="1" si="0"/>
        <v>203</v>
      </c>
      <c r="C65" s="13">
        <f t="shared" ca="1" si="1"/>
        <v>442.5</v>
      </c>
      <c r="D65" s="13">
        <f t="shared" ca="1" si="2"/>
        <v>3392.5</v>
      </c>
    </row>
    <row r="66" spans="1:4" x14ac:dyDescent="0.25">
      <c r="A66" s="52">
        <v>46</v>
      </c>
      <c r="B66" s="12">
        <f t="shared" ca="1" si="0"/>
        <v>279</v>
      </c>
      <c r="C66" s="13">
        <f t="shared" ca="1" si="1"/>
        <v>590</v>
      </c>
      <c r="D66" s="13">
        <f t="shared" ca="1" si="2"/>
        <v>3540</v>
      </c>
    </row>
    <row r="67" spans="1:4" x14ac:dyDescent="0.25">
      <c r="A67" s="52">
        <v>47</v>
      </c>
      <c r="B67" s="12">
        <f t="shared" ca="1" si="0"/>
        <v>70</v>
      </c>
      <c r="C67" s="13">
        <f t="shared" ca="1" si="1"/>
        <v>2950</v>
      </c>
      <c r="D67" s="13">
        <f t="shared" ca="1" si="2"/>
        <v>5900</v>
      </c>
    </row>
    <row r="68" spans="1:4" x14ac:dyDescent="0.25">
      <c r="A68" s="52">
        <v>48</v>
      </c>
      <c r="B68" s="12">
        <f t="shared" ca="1" si="0"/>
        <v>192</v>
      </c>
      <c r="C68" s="13">
        <f t="shared" ca="1" si="1"/>
        <v>295</v>
      </c>
      <c r="D68" s="13">
        <f t="shared" ca="1" si="2"/>
        <v>3245</v>
      </c>
    </row>
    <row r="69" spans="1:4" x14ac:dyDescent="0.25">
      <c r="A69" s="52">
        <v>49</v>
      </c>
      <c r="B69" s="12">
        <f t="shared" ca="1" si="0"/>
        <v>157</v>
      </c>
      <c r="C69" s="13">
        <f t="shared" ca="1" si="1"/>
        <v>295</v>
      </c>
      <c r="D69" s="13">
        <f t="shared" ca="1" si="2"/>
        <v>3245</v>
      </c>
    </row>
    <row r="70" spans="1:4" x14ac:dyDescent="0.25">
      <c r="A70" s="52">
        <v>50</v>
      </c>
      <c r="B70" s="12">
        <f t="shared" ca="1" si="0"/>
        <v>192</v>
      </c>
      <c r="C70" s="13">
        <f t="shared" ca="1" si="1"/>
        <v>295</v>
      </c>
      <c r="D70" s="13">
        <f t="shared" ca="1" si="2"/>
        <v>3245</v>
      </c>
    </row>
    <row r="71" spans="1:4" x14ac:dyDescent="0.25">
      <c r="A71" s="52">
        <v>51</v>
      </c>
      <c r="B71" s="12">
        <f t="shared" ca="1" si="0"/>
        <v>193</v>
      </c>
      <c r="C71" s="13">
        <f t="shared" ca="1" si="1"/>
        <v>295</v>
      </c>
      <c r="D71" s="13">
        <f t="shared" ca="1" si="2"/>
        <v>3245</v>
      </c>
    </row>
    <row r="72" spans="1:4" x14ac:dyDescent="0.25">
      <c r="A72" s="52">
        <v>52</v>
      </c>
      <c r="B72" s="12">
        <f t="shared" ca="1" si="0"/>
        <v>99</v>
      </c>
      <c r="C72" s="13">
        <f t="shared" ca="1" si="1"/>
        <v>2950</v>
      </c>
      <c r="D72" s="13">
        <f t="shared" ca="1" si="2"/>
        <v>5900</v>
      </c>
    </row>
    <row r="73" spans="1:4" x14ac:dyDescent="0.25">
      <c r="A73" s="52">
        <v>53</v>
      </c>
      <c r="B73" s="12">
        <f t="shared" ca="1" si="0"/>
        <v>221</v>
      </c>
      <c r="C73" s="13">
        <f t="shared" ca="1" si="1"/>
        <v>442.5</v>
      </c>
      <c r="D73" s="13">
        <f t="shared" ca="1" si="2"/>
        <v>3392.5</v>
      </c>
    </row>
    <row r="74" spans="1:4" x14ac:dyDescent="0.25">
      <c r="A74" s="52">
        <v>54</v>
      </c>
      <c r="B74" s="12">
        <f t="shared" ca="1" si="0"/>
        <v>70</v>
      </c>
      <c r="C74" s="13">
        <f t="shared" ca="1" si="1"/>
        <v>2950</v>
      </c>
      <c r="D74" s="13">
        <f t="shared" ca="1" si="2"/>
        <v>5900</v>
      </c>
    </row>
    <row r="75" spans="1:4" x14ac:dyDescent="0.25">
      <c r="A75" s="52">
        <v>55</v>
      </c>
      <c r="B75" s="12">
        <f t="shared" ca="1" si="0"/>
        <v>144</v>
      </c>
      <c r="C75" s="13">
        <f t="shared" ca="1" si="1"/>
        <v>147.5</v>
      </c>
      <c r="D75" s="13">
        <f t="shared" ca="1" si="2"/>
        <v>3097.5</v>
      </c>
    </row>
    <row r="76" spans="1:4" x14ac:dyDescent="0.25">
      <c r="A76" s="52">
        <v>56</v>
      </c>
      <c r="B76" s="12">
        <f t="shared" ca="1" si="0"/>
        <v>321</v>
      </c>
      <c r="C76" s="13">
        <f t="shared" ca="1" si="1"/>
        <v>737.5</v>
      </c>
      <c r="D76" s="13">
        <f t="shared" ca="1" si="2"/>
        <v>3687.5</v>
      </c>
    </row>
    <row r="77" spans="1:4" x14ac:dyDescent="0.25">
      <c r="A77" s="52">
        <v>57</v>
      </c>
      <c r="B77" s="12">
        <f t="shared" ca="1" si="0"/>
        <v>42</v>
      </c>
      <c r="C77" s="13">
        <f t="shared" ca="1" si="1"/>
        <v>2950</v>
      </c>
      <c r="D77" s="13">
        <f t="shared" ca="1" si="2"/>
        <v>5900</v>
      </c>
    </row>
    <row r="78" spans="1:4" x14ac:dyDescent="0.25">
      <c r="A78" s="52">
        <v>58</v>
      </c>
      <c r="B78" s="12">
        <f t="shared" ca="1" si="0"/>
        <v>210</v>
      </c>
      <c r="C78" s="13">
        <f t="shared" ca="1" si="1"/>
        <v>442.5</v>
      </c>
      <c r="D78" s="13">
        <f t="shared" ca="1" si="2"/>
        <v>3392.5</v>
      </c>
    </row>
    <row r="79" spans="1:4" x14ac:dyDescent="0.25">
      <c r="A79" s="52">
        <v>59</v>
      </c>
      <c r="B79" s="12">
        <f t="shared" ca="1" si="0"/>
        <v>33</v>
      </c>
      <c r="C79" s="13">
        <f t="shared" ca="1" si="1"/>
        <v>2950</v>
      </c>
      <c r="D79" s="13">
        <f t="shared" ca="1" si="2"/>
        <v>5900</v>
      </c>
    </row>
    <row r="80" spans="1:4" x14ac:dyDescent="0.25">
      <c r="A80" s="52">
        <v>60</v>
      </c>
      <c r="B80" s="12">
        <f t="shared" ca="1" si="0"/>
        <v>348</v>
      </c>
      <c r="C80" s="13">
        <f t="shared" ca="1" si="1"/>
        <v>737.5</v>
      </c>
      <c r="D80" s="13">
        <f t="shared" ca="1" si="2"/>
        <v>3687.5</v>
      </c>
    </row>
    <row r="81" spans="1:4" x14ac:dyDescent="0.25">
      <c r="A81" s="52">
        <v>61</v>
      </c>
      <c r="B81" s="12">
        <f t="shared" ca="1" si="0"/>
        <v>143</v>
      </c>
      <c r="C81" s="13">
        <f t="shared" ca="1" si="1"/>
        <v>147.5</v>
      </c>
      <c r="D81" s="13">
        <f t="shared" ca="1" si="2"/>
        <v>3097.5</v>
      </c>
    </row>
    <row r="82" spans="1:4" x14ac:dyDescent="0.25">
      <c r="A82" s="52">
        <v>62</v>
      </c>
      <c r="B82" s="12">
        <f t="shared" ca="1" si="0"/>
        <v>2</v>
      </c>
      <c r="C82" s="13">
        <f t="shared" ca="1" si="1"/>
        <v>2950</v>
      </c>
      <c r="D82" s="13">
        <f t="shared" ca="1" si="2"/>
        <v>5900</v>
      </c>
    </row>
    <row r="83" spans="1:4" x14ac:dyDescent="0.25">
      <c r="A83" s="52">
        <v>63</v>
      </c>
      <c r="B83" s="12">
        <f t="shared" ca="1" si="0"/>
        <v>118</v>
      </c>
      <c r="C83" s="13">
        <f t="shared" ca="1" si="1"/>
        <v>147.5</v>
      </c>
      <c r="D83" s="13">
        <f t="shared" ca="1" si="2"/>
        <v>3097.5</v>
      </c>
    </row>
    <row r="84" spans="1:4" x14ac:dyDescent="0.25">
      <c r="A84" s="52">
        <v>64</v>
      </c>
      <c r="B84" s="12">
        <f t="shared" ca="1" si="0"/>
        <v>17</v>
      </c>
      <c r="C84" s="13">
        <f t="shared" ca="1" si="1"/>
        <v>2950</v>
      </c>
      <c r="D84" s="13">
        <f t="shared" ca="1" si="2"/>
        <v>5900</v>
      </c>
    </row>
    <row r="85" spans="1:4" x14ac:dyDescent="0.25">
      <c r="A85" s="52">
        <v>65</v>
      </c>
      <c r="B85" s="12">
        <f t="shared" ca="1" si="0"/>
        <v>234</v>
      </c>
      <c r="C85" s="13">
        <f t="shared" ca="1" si="1"/>
        <v>442.5</v>
      </c>
      <c r="D85" s="13">
        <f t="shared" ca="1" si="2"/>
        <v>3392.5</v>
      </c>
    </row>
    <row r="86" spans="1:4" x14ac:dyDescent="0.25">
      <c r="A86" s="52">
        <v>66</v>
      </c>
      <c r="B86" s="12">
        <f t="shared" ref="B86:B149" ca="1" si="3">RANDBETWEEN(0,400)</f>
        <v>167</v>
      </c>
      <c r="C86" s="13">
        <f t="shared" ref="C86:C149" ca="1" si="4">IF(B86&gt;=351,B$18*0.35,IF(B86&gt;=301,B$18*0.25,IF(B86&gt;=251,B$18*0.2,IF(B86&gt;=201,B$18*0.15,IF(B86&gt;=151,B$18*0.1,IF(B86&gt;=101,B$18*0.05,B$18))))))</f>
        <v>295</v>
      </c>
      <c r="D86" s="13">
        <f t="shared" ref="D86:D149" ca="1" si="5">SUM(B$18+C86)</f>
        <v>3245</v>
      </c>
    </row>
    <row r="87" spans="1:4" x14ac:dyDescent="0.25">
      <c r="A87" s="52">
        <v>67</v>
      </c>
      <c r="B87" s="12">
        <f t="shared" ca="1" si="3"/>
        <v>311</v>
      </c>
      <c r="C87" s="13">
        <f t="shared" ca="1" si="4"/>
        <v>737.5</v>
      </c>
      <c r="D87" s="13">
        <f t="shared" ca="1" si="5"/>
        <v>3687.5</v>
      </c>
    </row>
    <row r="88" spans="1:4" x14ac:dyDescent="0.25">
      <c r="A88" s="52">
        <v>68</v>
      </c>
      <c r="B88" s="12">
        <f t="shared" ca="1" si="3"/>
        <v>80</v>
      </c>
      <c r="C88" s="13">
        <f t="shared" ca="1" si="4"/>
        <v>2950</v>
      </c>
      <c r="D88" s="13">
        <f t="shared" ca="1" si="5"/>
        <v>5900</v>
      </c>
    </row>
    <row r="89" spans="1:4" x14ac:dyDescent="0.25">
      <c r="A89" s="52">
        <v>69</v>
      </c>
      <c r="B89" s="12">
        <f t="shared" ca="1" si="3"/>
        <v>345</v>
      </c>
      <c r="C89" s="13">
        <f t="shared" ca="1" si="4"/>
        <v>737.5</v>
      </c>
      <c r="D89" s="13">
        <f t="shared" ca="1" si="5"/>
        <v>3687.5</v>
      </c>
    </row>
    <row r="90" spans="1:4" x14ac:dyDescent="0.25">
      <c r="A90" s="52">
        <v>70</v>
      </c>
      <c r="B90" s="12">
        <f t="shared" ca="1" si="3"/>
        <v>269</v>
      </c>
      <c r="C90" s="13">
        <f t="shared" ca="1" si="4"/>
        <v>590</v>
      </c>
      <c r="D90" s="13">
        <f t="shared" ca="1" si="5"/>
        <v>3540</v>
      </c>
    </row>
    <row r="91" spans="1:4" x14ac:dyDescent="0.25">
      <c r="A91" s="52">
        <v>71</v>
      </c>
      <c r="B91" s="12">
        <f t="shared" ca="1" si="3"/>
        <v>242</v>
      </c>
      <c r="C91" s="13">
        <f t="shared" ca="1" si="4"/>
        <v>442.5</v>
      </c>
      <c r="D91" s="13">
        <f t="shared" ca="1" si="5"/>
        <v>3392.5</v>
      </c>
    </row>
    <row r="92" spans="1:4" x14ac:dyDescent="0.25">
      <c r="A92" s="52">
        <v>72</v>
      </c>
      <c r="B92" s="12">
        <f t="shared" ca="1" si="3"/>
        <v>313</v>
      </c>
      <c r="C92" s="13">
        <f t="shared" ca="1" si="4"/>
        <v>737.5</v>
      </c>
      <c r="D92" s="13">
        <f t="shared" ca="1" si="5"/>
        <v>3687.5</v>
      </c>
    </row>
    <row r="93" spans="1:4" x14ac:dyDescent="0.25">
      <c r="A93" s="52">
        <v>73</v>
      </c>
      <c r="B93" s="12">
        <f t="shared" ca="1" si="3"/>
        <v>181</v>
      </c>
      <c r="C93" s="13">
        <f t="shared" ca="1" si="4"/>
        <v>295</v>
      </c>
      <c r="D93" s="13">
        <f t="shared" ca="1" si="5"/>
        <v>3245</v>
      </c>
    </row>
    <row r="94" spans="1:4" x14ac:dyDescent="0.25">
      <c r="A94" s="52">
        <v>74</v>
      </c>
      <c r="B94" s="12">
        <f t="shared" ca="1" si="3"/>
        <v>103</v>
      </c>
      <c r="C94" s="13">
        <f t="shared" ca="1" si="4"/>
        <v>147.5</v>
      </c>
      <c r="D94" s="13">
        <f t="shared" ca="1" si="5"/>
        <v>3097.5</v>
      </c>
    </row>
    <row r="95" spans="1:4" x14ac:dyDescent="0.25">
      <c r="A95" s="52">
        <v>75</v>
      </c>
      <c r="B95" s="12">
        <f t="shared" ca="1" si="3"/>
        <v>110</v>
      </c>
      <c r="C95" s="13">
        <f t="shared" ca="1" si="4"/>
        <v>147.5</v>
      </c>
      <c r="D95" s="13">
        <f t="shared" ca="1" si="5"/>
        <v>3097.5</v>
      </c>
    </row>
    <row r="96" spans="1:4" x14ac:dyDescent="0.25">
      <c r="A96" s="52">
        <v>76</v>
      </c>
      <c r="B96" s="12">
        <f t="shared" ca="1" si="3"/>
        <v>240</v>
      </c>
      <c r="C96" s="13">
        <f t="shared" ca="1" si="4"/>
        <v>442.5</v>
      </c>
      <c r="D96" s="13">
        <f t="shared" ca="1" si="5"/>
        <v>3392.5</v>
      </c>
    </row>
    <row r="97" spans="1:4" x14ac:dyDescent="0.25">
      <c r="A97" s="52">
        <v>77</v>
      </c>
      <c r="B97" s="12">
        <f t="shared" ca="1" si="3"/>
        <v>351</v>
      </c>
      <c r="C97" s="13">
        <f t="shared" ca="1" si="4"/>
        <v>1032.5</v>
      </c>
      <c r="D97" s="13">
        <f t="shared" ca="1" si="5"/>
        <v>3982.5</v>
      </c>
    </row>
    <row r="98" spans="1:4" x14ac:dyDescent="0.25">
      <c r="A98" s="52">
        <v>78</v>
      </c>
      <c r="B98" s="12">
        <f t="shared" ca="1" si="3"/>
        <v>5</v>
      </c>
      <c r="C98" s="13">
        <f t="shared" ca="1" si="4"/>
        <v>2950</v>
      </c>
      <c r="D98" s="13">
        <f t="shared" ca="1" si="5"/>
        <v>5900</v>
      </c>
    </row>
    <row r="99" spans="1:4" x14ac:dyDescent="0.25">
      <c r="A99" s="52">
        <v>79</v>
      </c>
      <c r="B99" s="12">
        <f t="shared" ca="1" si="3"/>
        <v>171</v>
      </c>
      <c r="C99" s="13">
        <f t="shared" ca="1" si="4"/>
        <v>295</v>
      </c>
      <c r="D99" s="13">
        <f t="shared" ca="1" si="5"/>
        <v>3245</v>
      </c>
    </row>
    <row r="100" spans="1:4" x14ac:dyDescent="0.25">
      <c r="A100" s="52">
        <v>80</v>
      </c>
      <c r="B100" s="12">
        <f t="shared" ca="1" si="3"/>
        <v>153</v>
      </c>
      <c r="C100" s="13">
        <f t="shared" ca="1" si="4"/>
        <v>295</v>
      </c>
      <c r="D100" s="13">
        <f t="shared" ca="1" si="5"/>
        <v>3245</v>
      </c>
    </row>
    <row r="101" spans="1:4" x14ac:dyDescent="0.25">
      <c r="A101" s="52">
        <v>81</v>
      </c>
      <c r="B101" s="12">
        <f t="shared" ca="1" si="3"/>
        <v>214</v>
      </c>
      <c r="C101" s="13">
        <f t="shared" ca="1" si="4"/>
        <v>442.5</v>
      </c>
      <c r="D101" s="13">
        <f t="shared" ca="1" si="5"/>
        <v>3392.5</v>
      </c>
    </row>
    <row r="102" spans="1:4" x14ac:dyDescent="0.25">
      <c r="A102" s="52">
        <v>82</v>
      </c>
      <c r="B102" s="12">
        <f t="shared" ca="1" si="3"/>
        <v>200</v>
      </c>
      <c r="C102" s="13">
        <f t="shared" ca="1" si="4"/>
        <v>295</v>
      </c>
      <c r="D102" s="13">
        <f t="shared" ca="1" si="5"/>
        <v>3245</v>
      </c>
    </row>
    <row r="103" spans="1:4" x14ac:dyDescent="0.25">
      <c r="A103" s="52">
        <v>83</v>
      </c>
      <c r="B103" s="12">
        <f t="shared" ca="1" si="3"/>
        <v>15</v>
      </c>
      <c r="C103" s="13">
        <f t="shared" ca="1" si="4"/>
        <v>2950</v>
      </c>
      <c r="D103" s="13">
        <f t="shared" ca="1" si="5"/>
        <v>5900</v>
      </c>
    </row>
    <row r="104" spans="1:4" x14ac:dyDescent="0.25">
      <c r="A104" s="52">
        <v>84</v>
      </c>
      <c r="B104" s="12">
        <f t="shared" ca="1" si="3"/>
        <v>173</v>
      </c>
      <c r="C104" s="13">
        <f t="shared" ca="1" si="4"/>
        <v>295</v>
      </c>
      <c r="D104" s="13">
        <f t="shared" ca="1" si="5"/>
        <v>3245</v>
      </c>
    </row>
    <row r="105" spans="1:4" x14ac:dyDescent="0.25">
      <c r="A105" s="52">
        <v>85</v>
      </c>
      <c r="B105" s="12">
        <f t="shared" ca="1" si="3"/>
        <v>328</v>
      </c>
      <c r="C105" s="13">
        <f t="shared" ca="1" si="4"/>
        <v>737.5</v>
      </c>
      <c r="D105" s="13">
        <f t="shared" ca="1" si="5"/>
        <v>3687.5</v>
      </c>
    </row>
    <row r="106" spans="1:4" x14ac:dyDescent="0.25">
      <c r="A106" s="52">
        <v>86</v>
      </c>
      <c r="B106" s="12">
        <f t="shared" ca="1" si="3"/>
        <v>328</v>
      </c>
      <c r="C106" s="13">
        <f t="shared" ca="1" si="4"/>
        <v>737.5</v>
      </c>
      <c r="D106" s="13">
        <f t="shared" ca="1" si="5"/>
        <v>3687.5</v>
      </c>
    </row>
    <row r="107" spans="1:4" x14ac:dyDescent="0.25">
      <c r="A107" s="52">
        <v>87</v>
      </c>
      <c r="B107" s="12">
        <f t="shared" ca="1" si="3"/>
        <v>200</v>
      </c>
      <c r="C107" s="13">
        <f t="shared" ca="1" si="4"/>
        <v>295</v>
      </c>
      <c r="D107" s="13">
        <f t="shared" ca="1" si="5"/>
        <v>3245</v>
      </c>
    </row>
    <row r="108" spans="1:4" x14ac:dyDescent="0.25">
      <c r="A108" s="52">
        <v>88</v>
      </c>
      <c r="B108" s="12">
        <f t="shared" ca="1" si="3"/>
        <v>206</v>
      </c>
      <c r="C108" s="13">
        <f t="shared" ca="1" si="4"/>
        <v>442.5</v>
      </c>
      <c r="D108" s="13">
        <f t="shared" ca="1" si="5"/>
        <v>3392.5</v>
      </c>
    </row>
    <row r="109" spans="1:4" x14ac:dyDescent="0.25">
      <c r="A109" s="52">
        <v>89</v>
      </c>
      <c r="B109" s="12">
        <f t="shared" ca="1" si="3"/>
        <v>357</v>
      </c>
      <c r="C109" s="13">
        <f t="shared" ca="1" si="4"/>
        <v>1032.5</v>
      </c>
      <c r="D109" s="13">
        <f t="shared" ca="1" si="5"/>
        <v>3982.5</v>
      </c>
    </row>
    <row r="110" spans="1:4" x14ac:dyDescent="0.25">
      <c r="A110" s="52">
        <v>90</v>
      </c>
      <c r="B110" s="12">
        <f t="shared" ca="1" si="3"/>
        <v>23</v>
      </c>
      <c r="C110" s="13">
        <f t="shared" ca="1" si="4"/>
        <v>2950</v>
      </c>
      <c r="D110" s="13">
        <f t="shared" ca="1" si="5"/>
        <v>5900</v>
      </c>
    </row>
    <row r="111" spans="1:4" x14ac:dyDescent="0.25">
      <c r="A111" s="52">
        <v>91</v>
      </c>
      <c r="B111" s="12">
        <f t="shared" ca="1" si="3"/>
        <v>120</v>
      </c>
      <c r="C111" s="13">
        <f t="shared" ca="1" si="4"/>
        <v>147.5</v>
      </c>
      <c r="D111" s="13">
        <f t="shared" ca="1" si="5"/>
        <v>3097.5</v>
      </c>
    </row>
    <row r="112" spans="1:4" x14ac:dyDescent="0.25">
      <c r="A112" s="52">
        <v>92</v>
      </c>
      <c r="B112" s="12">
        <f t="shared" ca="1" si="3"/>
        <v>257</v>
      </c>
      <c r="C112" s="13">
        <f t="shared" ca="1" si="4"/>
        <v>590</v>
      </c>
      <c r="D112" s="13">
        <f t="shared" ca="1" si="5"/>
        <v>3540</v>
      </c>
    </row>
    <row r="113" spans="1:4" x14ac:dyDescent="0.25">
      <c r="A113" s="52">
        <v>93</v>
      </c>
      <c r="B113" s="12">
        <f t="shared" ca="1" si="3"/>
        <v>13</v>
      </c>
      <c r="C113" s="13">
        <f t="shared" ca="1" si="4"/>
        <v>2950</v>
      </c>
      <c r="D113" s="13">
        <f t="shared" ca="1" si="5"/>
        <v>5900</v>
      </c>
    </row>
    <row r="114" spans="1:4" x14ac:dyDescent="0.25">
      <c r="A114" s="52">
        <v>94</v>
      </c>
      <c r="B114" s="12">
        <f t="shared" ca="1" si="3"/>
        <v>170</v>
      </c>
      <c r="C114" s="13">
        <f t="shared" ca="1" si="4"/>
        <v>295</v>
      </c>
      <c r="D114" s="13">
        <f t="shared" ca="1" si="5"/>
        <v>3245</v>
      </c>
    </row>
    <row r="115" spans="1:4" x14ac:dyDescent="0.25">
      <c r="A115" s="52">
        <v>95</v>
      </c>
      <c r="B115" s="12">
        <f t="shared" ca="1" si="3"/>
        <v>210</v>
      </c>
      <c r="C115" s="13">
        <f t="shared" ca="1" si="4"/>
        <v>442.5</v>
      </c>
      <c r="D115" s="13">
        <f t="shared" ca="1" si="5"/>
        <v>3392.5</v>
      </c>
    </row>
    <row r="116" spans="1:4" x14ac:dyDescent="0.25">
      <c r="A116" s="52">
        <v>96</v>
      </c>
      <c r="B116" s="12">
        <f t="shared" ca="1" si="3"/>
        <v>56</v>
      </c>
      <c r="C116" s="13">
        <f t="shared" ca="1" si="4"/>
        <v>2950</v>
      </c>
      <c r="D116" s="13">
        <f t="shared" ca="1" si="5"/>
        <v>5900</v>
      </c>
    </row>
    <row r="117" spans="1:4" x14ac:dyDescent="0.25">
      <c r="A117" s="52">
        <v>97</v>
      </c>
      <c r="B117" s="12">
        <f t="shared" ca="1" si="3"/>
        <v>214</v>
      </c>
      <c r="C117" s="13">
        <f t="shared" ca="1" si="4"/>
        <v>442.5</v>
      </c>
      <c r="D117" s="13">
        <f t="shared" ca="1" si="5"/>
        <v>3392.5</v>
      </c>
    </row>
    <row r="118" spans="1:4" x14ac:dyDescent="0.25">
      <c r="A118" s="52">
        <v>98</v>
      </c>
      <c r="B118" s="12">
        <f t="shared" ca="1" si="3"/>
        <v>297</v>
      </c>
      <c r="C118" s="13">
        <f t="shared" ca="1" si="4"/>
        <v>590</v>
      </c>
      <c r="D118" s="13">
        <f t="shared" ca="1" si="5"/>
        <v>3540</v>
      </c>
    </row>
    <row r="119" spans="1:4" x14ac:dyDescent="0.25">
      <c r="A119" s="52">
        <v>99</v>
      </c>
      <c r="B119" s="12">
        <f t="shared" ca="1" si="3"/>
        <v>352</v>
      </c>
      <c r="C119" s="13">
        <f t="shared" ca="1" si="4"/>
        <v>1032.5</v>
      </c>
      <c r="D119" s="13">
        <f t="shared" ca="1" si="5"/>
        <v>3982.5</v>
      </c>
    </row>
    <row r="120" spans="1:4" x14ac:dyDescent="0.25">
      <c r="A120" s="52">
        <v>100</v>
      </c>
      <c r="B120" s="12">
        <f t="shared" ca="1" si="3"/>
        <v>269</v>
      </c>
      <c r="C120" s="13">
        <f t="shared" ca="1" si="4"/>
        <v>590</v>
      </c>
      <c r="D120" s="13">
        <f t="shared" ca="1" si="5"/>
        <v>3540</v>
      </c>
    </row>
    <row r="121" spans="1:4" x14ac:dyDescent="0.25">
      <c r="A121" s="52">
        <v>101</v>
      </c>
      <c r="B121" s="12">
        <f t="shared" ca="1" si="3"/>
        <v>274</v>
      </c>
      <c r="C121" s="13">
        <f t="shared" ca="1" si="4"/>
        <v>590</v>
      </c>
      <c r="D121" s="13">
        <f t="shared" ca="1" si="5"/>
        <v>3540</v>
      </c>
    </row>
    <row r="122" spans="1:4" x14ac:dyDescent="0.25">
      <c r="A122" s="52">
        <v>102</v>
      </c>
      <c r="B122" s="12">
        <f t="shared" ca="1" si="3"/>
        <v>240</v>
      </c>
      <c r="C122" s="13">
        <f t="shared" ca="1" si="4"/>
        <v>442.5</v>
      </c>
      <c r="D122" s="13">
        <f t="shared" ca="1" si="5"/>
        <v>3392.5</v>
      </c>
    </row>
    <row r="123" spans="1:4" x14ac:dyDescent="0.25">
      <c r="A123" s="52">
        <v>103</v>
      </c>
      <c r="B123" s="12">
        <f t="shared" ca="1" si="3"/>
        <v>185</v>
      </c>
      <c r="C123" s="13">
        <f t="shared" ca="1" si="4"/>
        <v>295</v>
      </c>
      <c r="D123" s="13">
        <f t="shared" ca="1" si="5"/>
        <v>3245</v>
      </c>
    </row>
    <row r="124" spans="1:4" x14ac:dyDescent="0.25">
      <c r="A124" s="52">
        <v>104</v>
      </c>
      <c r="B124" s="12">
        <f t="shared" ca="1" si="3"/>
        <v>37</v>
      </c>
      <c r="C124" s="13">
        <f t="shared" ca="1" si="4"/>
        <v>2950</v>
      </c>
      <c r="D124" s="13">
        <f t="shared" ca="1" si="5"/>
        <v>5900</v>
      </c>
    </row>
    <row r="125" spans="1:4" x14ac:dyDescent="0.25">
      <c r="A125" s="52">
        <v>105</v>
      </c>
      <c r="B125" s="12">
        <f t="shared" ca="1" si="3"/>
        <v>283</v>
      </c>
      <c r="C125" s="13">
        <f t="shared" ca="1" si="4"/>
        <v>590</v>
      </c>
      <c r="D125" s="13">
        <f t="shared" ca="1" si="5"/>
        <v>3540</v>
      </c>
    </row>
    <row r="126" spans="1:4" x14ac:dyDescent="0.25">
      <c r="A126" s="52">
        <v>106</v>
      </c>
      <c r="B126" s="12">
        <f t="shared" ca="1" si="3"/>
        <v>352</v>
      </c>
      <c r="C126" s="13">
        <f t="shared" ca="1" si="4"/>
        <v>1032.5</v>
      </c>
      <c r="D126" s="13">
        <f t="shared" ca="1" si="5"/>
        <v>3982.5</v>
      </c>
    </row>
    <row r="127" spans="1:4" x14ac:dyDescent="0.25">
      <c r="A127" s="52">
        <v>107</v>
      </c>
      <c r="B127" s="12">
        <f t="shared" ca="1" si="3"/>
        <v>258</v>
      </c>
      <c r="C127" s="13">
        <f t="shared" ca="1" si="4"/>
        <v>590</v>
      </c>
      <c r="D127" s="13">
        <f t="shared" ca="1" si="5"/>
        <v>3540</v>
      </c>
    </row>
    <row r="128" spans="1:4" x14ac:dyDescent="0.25">
      <c r="A128" s="52">
        <v>108</v>
      </c>
      <c r="B128" s="12">
        <f t="shared" ca="1" si="3"/>
        <v>17</v>
      </c>
      <c r="C128" s="13">
        <f t="shared" ca="1" si="4"/>
        <v>2950</v>
      </c>
      <c r="D128" s="13">
        <f t="shared" ca="1" si="5"/>
        <v>5900</v>
      </c>
    </row>
    <row r="129" spans="1:4" x14ac:dyDescent="0.25">
      <c r="A129" s="52">
        <v>109</v>
      </c>
      <c r="B129" s="12">
        <f t="shared" ca="1" si="3"/>
        <v>397</v>
      </c>
      <c r="C129" s="13">
        <f t="shared" ca="1" si="4"/>
        <v>1032.5</v>
      </c>
      <c r="D129" s="13">
        <f t="shared" ca="1" si="5"/>
        <v>3982.5</v>
      </c>
    </row>
    <row r="130" spans="1:4" x14ac:dyDescent="0.25">
      <c r="A130" s="52">
        <v>110</v>
      </c>
      <c r="B130" s="12">
        <f t="shared" ca="1" si="3"/>
        <v>196</v>
      </c>
      <c r="C130" s="13">
        <f t="shared" ca="1" si="4"/>
        <v>295</v>
      </c>
      <c r="D130" s="13">
        <f t="shared" ca="1" si="5"/>
        <v>3245</v>
      </c>
    </row>
    <row r="131" spans="1:4" x14ac:dyDescent="0.25">
      <c r="A131" s="52">
        <v>111</v>
      </c>
      <c r="B131" s="12">
        <f t="shared" ca="1" si="3"/>
        <v>173</v>
      </c>
      <c r="C131" s="13">
        <f t="shared" ca="1" si="4"/>
        <v>295</v>
      </c>
      <c r="D131" s="13">
        <f t="shared" ca="1" si="5"/>
        <v>3245</v>
      </c>
    </row>
    <row r="132" spans="1:4" x14ac:dyDescent="0.25">
      <c r="A132" s="52">
        <v>112</v>
      </c>
      <c r="B132" s="12">
        <f t="shared" ca="1" si="3"/>
        <v>102</v>
      </c>
      <c r="C132" s="13">
        <f t="shared" ca="1" si="4"/>
        <v>147.5</v>
      </c>
      <c r="D132" s="13">
        <f t="shared" ca="1" si="5"/>
        <v>3097.5</v>
      </c>
    </row>
    <row r="133" spans="1:4" x14ac:dyDescent="0.25">
      <c r="A133" s="52">
        <v>113</v>
      </c>
      <c r="B133" s="12">
        <f t="shared" ca="1" si="3"/>
        <v>144</v>
      </c>
      <c r="C133" s="13">
        <f t="shared" ca="1" si="4"/>
        <v>147.5</v>
      </c>
      <c r="D133" s="13">
        <f t="shared" ca="1" si="5"/>
        <v>3097.5</v>
      </c>
    </row>
    <row r="134" spans="1:4" x14ac:dyDescent="0.25">
      <c r="A134" s="52">
        <v>114</v>
      </c>
      <c r="B134" s="12">
        <f t="shared" ca="1" si="3"/>
        <v>194</v>
      </c>
      <c r="C134" s="13">
        <f t="shared" ca="1" si="4"/>
        <v>295</v>
      </c>
      <c r="D134" s="13">
        <f t="shared" ca="1" si="5"/>
        <v>3245</v>
      </c>
    </row>
    <row r="135" spans="1:4" x14ac:dyDescent="0.25">
      <c r="A135" s="52">
        <v>115</v>
      </c>
      <c r="B135" s="12">
        <f t="shared" ca="1" si="3"/>
        <v>314</v>
      </c>
      <c r="C135" s="13">
        <f t="shared" ca="1" si="4"/>
        <v>737.5</v>
      </c>
      <c r="D135" s="13">
        <f t="shared" ca="1" si="5"/>
        <v>3687.5</v>
      </c>
    </row>
    <row r="136" spans="1:4" x14ac:dyDescent="0.25">
      <c r="A136" s="52">
        <v>116</v>
      </c>
      <c r="B136" s="12">
        <f t="shared" ca="1" si="3"/>
        <v>235</v>
      </c>
      <c r="C136" s="13">
        <f t="shared" ca="1" si="4"/>
        <v>442.5</v>
      </c>
      <c r="D136" s="13">
        <f t="shared" ca="1" si="5"/>
        <v>3392.5</v>
      </c>
    </row>
    <row r="137" spans="1:4" x14ac:dyDescent="0.25">
      <c r="A137" s="52">
        <v>117</v>
      </c>
      <c r="B137" s="12">
        <f t="shared" ca="1" si="3"/>
        <v>172</v>
      </c>
      <c r="C137" s="13">
        <f t="shared" ca="1" si="4"/>
        <v>295</v>
      </c>
      <c r="D137" s="13">
        <f t="shared" ca="1" si="5"/>
        <v>3245</v>
      </c>
    </row>
    <row r="138" spans="1:4" x14ac:dyDescent="0.25">
      <c r="A138" s="52">
        <v>118</v>
      </c>
      <c r="B138" s="12">
        <f t="shared" ca="1" si="3"/>
        <v>137</v>
      </c>
      <c r="C138" s="13">
        <f t="shared" ca="1" si="4"/>
        <v>147.5</v>
      </c>
      <c r="D138" s="13">
        <f t="shared" ca="1" si="5"/>
        <v>3097.5</v>
      </c>
    </row>
    <row r="139" spans="1:4" x14ac:dyDescent="0.25">
      <c r="A139" s="52">
        <v>119</v>
      </c>
      <c r="B139" s="12">
        <f t="shared" ca="1" si="3"/>
        <v>254</v>
      </c>
      <c r="C139" s="13">
        <f t="shared" ca="1" si="4"/>
        <v>590</v>
      </c>
      <c r="D139" s="13">
        <f t="shared" ca="1" si="5"/>
        <v>3540</v>
      </c>
    </row>
    <row r="140" spans="1:4" x14ac:dyDescent="0.25">
      <c r="A140" s="52">
        <v>120</v>
      </c>
      <c r="B140" s="12">
        <f t="shared" ca="1" si="3"/>
        <v>396</v>
      </c>
      <c r="C140" s="13">
        <f t="shared" ca="1" si="4"/>
        <v>1032.5</v>
      </c>
      <c r="D140" s="13">
        <f t="shared" ca="1" si="5"/>
        <v>3982.5</v>
      </c>
    </row>
    <row r="141" spans="1:4" x14ac:dyDescent="0.25">
      <c r="A141" s="52">
        <v>121</v>
      </c>
      <c r="B141" s="12">
        <f t="shared" ca="1" si="3"/>
        <v>153</v>
      </c>
      <c r="C141" s="13">
        <f t="shared" ca="1" si="4"/>
        <v>295</v>
      </c>
      <c r="D141" s="13">
        <f t="shared" ca="1" si="5"/>
        <v>3245</v>
      </c>
    </row>
    <row r="142" spans="1:4" x14ac:dyDescent="0.25">
      <c r="A142" s="52">
        <v>122</v>
      </c>
      <c r="B142" s="12">
        <f t="shared" ca="1" si="3"/>
        <v>349</v>
      </c>
      <c r="C142" s="13">
        <f t="shared" ca="1" si="4"/>
        <v>737.5</v>
      </c>
      <c r="D142" s="13">
        <f t="shared" ca="1" si="5"/>
        <v>3687.5</v>
      </c>
    </row>
    <row r="143" spans="1:4" x14ac:dyDescent="0.25">
      <c r="A143" s="52">
        <v>123</v>
      </c>
      <c r="B143" s="12">
        <f t="shared" ca="1" si="3"/>
        <v>276</v>
      </c>
      <c r="C143" s="13">
        <f t="shared" ca="1" si="4"/>
        <v>590</v>
      </c>
      <c r="D143" s="13">
        <f t="shared" ca="1" si="5"/>
        <v>3540</v>
      </c>
    </row>
    <row r="144" spans="1:4" x14ac:dyDescent="0.25">
      <c r="A144" s="52">
        <v>124</v>
      </c>
      <c r="B144" s="12">
        <f t="shared" ca="1" si="3"/>
        <v>353</v>
      </c>
      <c r="C144" s="13">
        <f t="shared" ca="1" si="4"/>
        <v>1032.5</v>
      </c>
      <c r="D144" s="13">
        <f t="shared" ca="1" si="5"/>
        <v>3982.5</v>
      </c>
    </row>
    <row r="145" spans="1:4" x14ac:dyDescent="0.25">
      <c r="A145" s="52">
        <v>125</v>
      </c>
      <c r="B145" s="12">
        <f t="shared" ca="1" si="3"/>
        <v>219</v>
      </c>
      <c r="C145" s="13">
        <f t="shared" ca="1" si="4"/>
        <v>442.5</v>
      </c>
      <c r="D145" s="13">
        <f t="shared" ca="1" si="5"/>
        <v>3392.5</v>
      </c>
    </row>
    <row r="146" spans="1:4" x14ac:dyDescent="0.25">
      <c r="A146" s="52">
        <v>126</v>
      </c>
      <c r="B146" s="12">
        <f t="shared" ca="1" si="3"/>
        <v>232</v>
      </c>
      <c r="C146" s="13">
        <f t="shared" ca="1" si="4"/>
        <v>442.5</v>
      </c>
      <c r="D146" s="13">
        <f t="shared" ca="1" si="5"/>
        <v>3392.5</v>
      </c>
    </row>
    <row r="147" spans="1:4" x14ac:dyDescent="0.25">
      <c r="A147" s="52">
        <v>127</v>
      </c>
      <c r="B147" s="12">
        <f t="shared" ca="1" si="3"/>
        <v>4</v>
      </c>
      <c r="C147" s="13">
        <f t="shared" ca="1" si="4"/>
        <v>2950</v>
      </c>
      <c r="D147" s="13">
        <f t="shared" ca="1" si="5"/>
        <v>5900</v>
      </c>
    </row>
    <row r="148" spans="1:4" x14ac:dyDescent="0.25">
      <c r="A148" s="52">
        <v>128</v>
      </c>
      <c r="B148" s="12">
        <f t="shared" ca="1" si="3"/>
        <v>163</v>
      </c>
      <c r="C148" s="13">
        <f t="shared" ca="1" si="4"/>
        <v>295</v>
      </c>
      <c r="D148" s="13">
        <f t="shared" ca="1" si="5"/>
        <v>3245</v>
      </c>
    </row>
    <row r="149" spans="1:4" x14ac:dyDescent="0.25">
      <c r="A149" s="52">
        <v>129</v>
      </c>
      <c r="B149" s="12">
        <f t="shared" ca="1" si="3"/>
        <v>138</v>
      </c>
      <c r="C149" s="13">
        <f t="shared" ca="1" si="4"/>
        <v>147.5</v>
      </c>
      <c r="D149" s="13">
        <f t="shared" ca="1" si="5"/>
        <v>3097.5</v>
      </c>
    </row>
    <row r="150" spans="1:4" x14ac:dyDescent="0.25">
      <c r="A150" s="52">
        <v>130</v>
      </c>
      <c r="B150" s="12">
        <f t="shared" ref="B150:B213" ca="1" si="6">RANDBETWEEN(0,400)</f>
        <v>55</v>
      </c>
      <c r="C150" s="13">
        <f t="shared" ref="C150:C213" ca="1" si="7">IF(B150&gt;=351,B$18*0.35,IF(B150&gt;=301,B$18*0.25,IF(B150&gt;=251,B$18*0.2,IF(B150&gt;=201,B$18*0.15,IF(B150&gt;=151,B$18*0.1,IF(B150&gt;=101,B$18*0.05,B$18))))))</f>
        <v>2950</v>
      </c>
      <c r="D150" s="13">
        <f t="shared" ref="D150:D213" ca="1" si="8">SUM(B$18+C150)</f>
        <v>5900</v>
      </c>
    </row>
    <row r="151" spans="1:4" x14ac:dyDescent="0.25">
      <c r="A151" s="52">
        <v>131</v>
      </c>
      <c r="B151" s="12">
        <f t="shared" ca="1" si="6"/>
        <v>124</v>
      </c>
      <c r="C151" s="13">
        <f t="shared" ca="1" si="7"/>
        <v>147.5</v>
      </c>
      <c r="D151" s="13">
        <f t="shared" ca="1" si="8"/>
        <v>3097.5</v>
      </c>
    </row>
    <row r="152" spans="1:4" x14ac:dyDescent="0.25">
      <c r="A152" s="52">
        <v>132</v>
      </c>
      <c r="B152" s="12">
        <f t="shared" ca="1" si="6"/>
        <v>263</v>
      </c>
      <c r="C152" s="13">
        <f t="shared" ca="1" si="7"/>
        <v>590</v>
      </c>
      <c r="D152" s="13">
        <f t="shared" ca="1" si="8"/>
        <v>3540</v>
      </c>
    </row>
    <row r="153" spans="1:4" x14ac:dyDescent="0.25">
      <c r="A153" s="52">
        <v>133</v>
      </c>
      <c r="B153" s="12">
        <f t="shared" ca="1" si="6"/>
        <v>324</v>
      </c>
      <c r="C153" s="13">
        <f t="shared" ca="1" si="7"/>
        <v>737.5</v>
      </c>
      <c r="D153" s="13">
        <f t="shared" ca="1" si="8"/>
        <v>3687.5</v>
      </c>
    </row>
    <row r="154" spans="1:4" x14ac:dyDescent="0.25">
      <c r="A154" s="52">
        <v>134</v>
      </c>
      <c r="B154" s="12">
        <f t="shared" ca="1" si="6"/>
        <v>225</v>
      </c>
      <c r="C154" s="13">
        <f t="shared" ca="1" si="7"/>
        <v>442.5</v>
      </c>
      <c r="D154" s="13">
        <f t="shared" ca="1" si="8"/>
        <v>3392.5</v>
      </c>
    </row>
    <row r="155" spans="1:4" x14ac:dyDescent="0.25">
      <c r="A155" s="52">
        <v>135</v>
      </c>
      <c r="B155" s="12">
        <f t="shared" ca="1" si="6"/>
        <v>81</v>
      </c>
      <c r="C155" s="13">
        <f t="shared" ca="1" si="7"/>
        <v>2950</v>
      </c>
      <c r="D155" s="13">
        <f t="shared" ca="1" si="8"/>
        <v>5900</v>
      </c>
    </row>
    <row r="156" spans="1:4" x14ac:dyDescent="0.25">
      <c r="A156" s="52">
        <v>136</v>
      </c>
      <c r="B156" s="12">
        <f t="shared" ca="1" si="6"/>
        <v>297</v>
      </c>
      <c r="C156" s="13">
        <f t="shared" ca="1" si="7"/>
        <v>590</v>
      </c>
      <c r="D156" s="13">
        <f t="shared" ca="1" si="8"/>
        <v>3540</v>
      </c>
    </row>
    <row r="157" spans="1:4" x14ac:dyDescent="0.25">
      <c r="A157" s="52">
        <v>137</v>
      </c>
      <c r="B157" s="12">
        <f t="shared" ca="1" si="6"/>
        <v>98</v>
      </c>
      <c r="C157" s="13">
        <f t="shared" ca="1" si="7"/>
        <v>2950</v>
      </c>
      <c r="D157" s="13">
        <f t="shared" ca="1" si="8"/>
        <v>5900</v>
      </c>
    </row>
    <row r="158" spans="1:4" x14ac:dyDescent="0.25">
      <c r="A158" s="52">
        <v>138</v>
      </c>
      <c r="B158" s="12">
        <f t="shared" ca="1" si="6"/>
        <v>246</v>
      </c>
      <c r="C158" s="13">
        <f t="shared" ca="1" si="7"/>
        <v>442.5</v>
      </c>
      <c r="D158" s="13">
        <f t="shared" ca="1" si="8"/>
        <v>3392.5</v>
      </c>
    </row>
    <row r="159" spans="1:4" x14ac:dyDescent="0.25">
      <c r="A159" s="52">
        <v>139</v>
      </c>
      <c r="B159" s="12">
        <f t="shared" ca="1" si="6"/>
        <v>148</v>
      </c>
      <c r="C159" s="13">
        <f t="shared" ca="1" si="7"/>
        <v>147.5</v>
      </c>
      <c r="D159" s="13">
        <f t="shared" ca="1" si="8"/>
        <v>3097.5</v>
      </c>
    </row>
    <row r="160" spans="1:4" x14ac:dyDescent="0.25">
      <c r="A160" s="52">
        <v>140</v>
      </c>
      <c r="B160" s="12">
        <f t="shared" ca="1" si="6"/>
        <v>320</v>
      </c>
      <c r="C160" s="13">
        <f t="shared" ca="1" si="7"/>
        <v>737.5</v>
      </c>
      <c r="D160" s="13">
        <f t="shared" ca="1" si="8"/>
        <v>3687.5</v>
      </c>
    </row>
    <row r="161" spans="1:4" x14ac:dyDescent="0.25">
      <c r="A161" s="52">
        <v>141</v>
      </c>
      <c r="B161" s="12">
        <f t="shared" ca="1" si="6"/>
        <v>369</v>
      </c>
      <c r="C161" s="13">
        <f t="shared" ca="1" si="7"/>
        <v>1032.5</v>
      </c>
      <c r="D161" s="13">
        <f t="shared" ca="1" si="8"/>
        <v>3982.5</v>
      </c>
    </row>
    <row r="162" spans="1:4" x14ac:dyDescent="0.25">
      <c r="A162" s="52">
        <v>142</v>
      </c>
      <c r="B162" s="12">
        <f t="shared" ca="1" si="6"/>
        <v>351</v>
      </c>
      <c r="C162" s="13">
        <f t="shared" ca="1" si="7"/>
        <v>1032.5</v>
      </c>
      <c r="D162" s="13">
        <f t="shared" ca="1" si="8"/>
        <v>3982.5</v>
      </c>
    </row>
    <row r="163" spans="1:4" x14ac:dyDescent="0.25">
      <c r="A163" s="52">
        <v>143</v>
      </c>
      <c r="B163" s="12">
        <f t="shared" ca="1" si="6"/>
        <v>336</v>
      </c>
      <c r="C163" s="13">
        <f t="shared" ca="1" si="7"/>
        <v>737.5</v>
      </c>
      <c r="D163" s="13">
        <f t="shared" ca="1" si="8"/>
        <v>3687.5</v>
      </c>
    </row>
    <row r="164" spans="1:4" x14ac:dyDescent="0.25">
      <c r="A164" s="52">
        <v>144</v>
      </c>
      <c r="B164" s="12">
        <f t="shared" ca="1" si="6"/>
        <v>355</v>
      </c>
      <c r="C164" s="13">
        <f t="shared" ca="1" si="7"/>
        <v>1032.5</v>
      </c>
      <c r="D164" s="13">
        <f t="shared" ca="1" si="8"/>
        <v>3982.5</v>
      </c>
    </row>
    <row r="165" spans="1:4" x14ac:dyDescent="0.25">
      <c r="A165" s="52">
        <v>145</v>
      </c>
      <c r="B165" s="12">
        <f t="shared" ca="1" si="6"/>
        <v>92</v>
      </c>
      <c r="C165" s="13">
        <f t="shared" ca="1" si="7"/>
        <v>2950</v>
      </c>
      <c r="D165" s="13">
        <f t="shared" ca="1" si="8"/>
        <v>5900</v>
      </c>
    </row>
    <row r="166" spans="1:4" x14ac:dyDescent="0.25">
      <c r="A166" s="52">
        <v>146</v>
      </c>
      <c r="B166" s="12">
        <f t="shared" ca="1" si="6"/>
        <v>231</v>
      </c>
      <c r="C166" s="13">
        <f t="shared" ca="1" si="7"/>
        <v>442.5</v>
      </c>
      <c r="D166" s="13">
        <f t="shared" ca="1" si="8"/>
        <v>3392.5</v>
      </c>
    </row>
    <row r="167" spans="1:4" x14ac:dyDescent="0.25">
      <c r="A167" s="52">
        <v>147</v>
      </c>
      <c r="B167" s="12">
        <f t="shared" ca="1" si="6"/>
        <v>60</v>
      </c>
      <c r="C167" s="13">
        <f t="shared" ca="1" si="7"/>
        <v>2950</v>
      </c>
      <c r="D167" s="13">
        <f t="shared" ca="1" si="8"/>
        <v>5900</v>
      </c>
    </row>
    <row r="168" spans="1:4" x14ac:dyDescent="0.25">
      <c r="A168" s="52">
        <v>148</v>
      </c>
      <c r="B168" s="12">
        <f t="shared" ca="1" si="6"/>
        <v>246</v>
      </c>
      <c r="C168" s="13">
        <f t="shared" ca="1" si="7"/>
        <v>442.5</v>
      </c>
      <c r="D168" s="13">
        <f t="shared" ca="1" si="8"/>
        <v>3392.5</v>
      </c>
    </row>
    <row r="169" spans="1:4" x14ac:dyDescent="0.25">
      <c r="A169" s="52">
        <v>149</v>
      </c>
      <c r="B169" s="12">
        <f t="shared" ca="1" si="6"/>
        <v>17</v>
      </c>
      <c r="C169" s="13">
        <f t="shared" ca="1" si="7"/>
        <v>2950</v>
      </c>
      <c r="D169" s="13">
        <f t="shared" ca="1" si="8"/>
        <v>5900</v>
      </c>
    </row>
    <row r="170" spans="1:4" x14ac:dyDescent="0.25">
      <c r="A170" s="52">
        <v>150</v>
      </c>
      <c r="B170" s="12">
        <f t="shared" ca="1" si="6"/>
        <v>141</v>
      </c>
      <c r="C170" s="13">
        <f t="shared" ca="1" si="7"/>
        <v>147.5</v>
      </c>
      <c r="D170" s="13">
        <f t="shared" ca="1" si="8"/>
        <v>3097.5</v>
      </c>
    </row>
    <row r="171" spans="1:4" x14ac:dyDescent="0.25">
      <c r="A171" s="52">
        <v>151</v>
      </c>
      <c r="B171" s="12">
        <f t="shared" ca="1" si="6"/>
        <v>16</v>
      </c>
      <c r="C171" s="13">
        <f t="shared" ca="1" si="7"/>
        <v>2950</v>
      </c>
      <c r="D171" s="13">
        <f t="shared" ca="1" si="8"/>
        <v>5900</v>
      </c>
    </row>
    <row r="172" spans="1:4" x14ac:dyDescent="0.25">
      <c r="A172" s="52">
        <v>152</v>
      </c>
      <c r="B172" s="12">
        <f t="shared" ca="1" si="6"/>
        <v>313</v>
      </c>
      <c r="C172" s="13">
        <f t="shared" ca="1" si="7"/>
        <v>737.5</v>
      </c>
      <c r="D172" s="13">
        <f t="shared" ca="1" si="8"/>
        <v>3687.5</v>
      </c>
    </row>
    <row r="173" spans="1:4" x14ac:dyDescent="0.25">
      <c r="A173" s="52">
        <v>153</v>
      </c>
      <c r="B173" s="12">
        <f t="shared" ca="1" si="6"/>
        <v>235</v>
      </c>
      <c r="C173" s="13">
        <f t="shared" ca="1" si="7"/>
        <v>442.5</v>
      </c>
      <c r="D173" s="13">
        <f t="shared" ca="1" si="8"/>
        <v>3392.5</v>
      </c>
    </row>
    <row r="174" spans="1:4" x14ac:dyDescent="0.25">
      <c r="A174" s="52">
        <v>154</v>
      </c>
      <c r="B174" s="12">
        <f t="shared" ca="1" si="6"/>
        <v>160</v>
      </c>
      <c r="C174" s="13">
        <f t="shared" ca="1" si="7"/>
        <v>295</v>
      </c>
      <c r="D174" s="13">
        <f t="shared" ca="1" si="8"/>
        <v>3245</v>
      </c>
    </row>
    <row r="175" spans="1:4" x14ac:dyDescent="0.25">
      <c r="A175" s="52">
        <v>155</v>
      </c>
      <c r="B175" s="12">
        <f t="shared" ca="1" si="6"/>
        <v>0</v>
      </c>
      <c r="C175" s="13">
        <f t="shared" ca="1" si="7"/>
        <v>2950</v>
      </c>
      <c r="D175" s="13">
        <f t="shared" ca="1" si="8"/>
        <v>5900</v>
      </c>
    </row>
    <row r="176" spans="1:4" x14ac:dyDescent="0.25">
      <c r="A176" s="52">
        <v>156</v>
      </c>
      <c r="B176" s="12">
        <f t="shared" ca="1" si="6"/>
        <v>325</v>
      </c>
      <c r="C176" s="13">
        <f t="shared" ca="1" si="7"/>
        <v>737.5</v>
      </c>
      <c r="D176" s="13">
        <f t="shared" ca="1" si="8"/>
        <v>3687.5</v>
      </c>
    </row>
    <row r="177" spans="1:4" x14ac:dyDescent="0.25">
      <c r="A177" s="52">
        <v>157</v>
      </c>
      <c r="B177" s="12">
        <f t="shared" ca="1" si="6"/>
        <v>394</v>
      </c>
      <c r="C177" s="13">
        <f t="shared" ca="1" si="7"/>
        <v>1032.5</v>
      </c>
      <c r="D177" s="13">
        <f t="shared" ca="1" si="8"/>
        <v>3982.5</v>
      </c>
    </row>
    <row r="178" spans="1:4" x14ac:dyDescent="0.25">
      <c r="A178" s="52">
        <v>158</v>
      </c>
      <c r="B178" s="12">
        <f t="shared" ca="1" si="6"/>
        <v>135</v>
      </c>
      <c r="C178" s="13">
        <f t="shared" ca="1" si="7"/>
        <v>147.5</v>
      </c>
      <c r="D178" s="13">
        <f t="shared" ca="1" si="8"/>
        <v>3097.5</v>
      </c>
    </row>
    <row r="179" spans="1:4" x14ac:dyDescent="0.25">
      <c r="A179" s="52">
        <v>159</v>
      </c>
      <c r="B179" s="12">
        <f t="shared" ca="1" si="6"/>
        <v>53</v>
      </c>
      <c r="C179" s="13">
        <f t="shared" ca="1" si="7"/>
        <v>2950</v>
      </c>
      <c r="D179" s="13">
        <f t="shared" ca="1" si="8"/>
        <v>5900</v>
      </c>
    </row>
    <row r="180" spans="1:4" x14ac:dyDescent="0.25">
      <c r="A180" s="52">
        <v>160</v>
      </c>
      <c r="B180" s="12">
        <f t="shared" ca="1" si="6"/>
        <v>366</v>
      </c>
      <c r="C180" s="13">
        <f t="shared" ca="1" si="7"/>
        <v>1032.5</v>
      </c>
      <c r="D180" s="13">
        <f t="shared" ca="1" si="8"/>
        <v>3982.5</v>
      </c>
    </row>
    <row r="181" spans="1:4" x14ac:dyDescent="0.25">
      <c r="A181" s="52">
        <v>161</v>
      </c>
      <c r="B181" s="12">
        <f t="shared" ca="1" si="6"/>
        <v>236</v>
      </c>
      <c r="C181" s="13">
        <f t="shared" ca="1" si="7"/>
        <v>442.5</v>
      </c>
      <c r="D181" s="13">
        <f t="shared" ca="1" si="8"/>
        <v>3392.5</v>
      </c>
    </row>
    <row r="182" spans="1:4" x14ac:dyDescent="0.25">
      <c r="A182" s="52">
        <v>162</v>
      </c>
      <c r="B182" s="12">
        <f t="shared" ca="1" si="6"/>
        <v>178</v>
      </c>
      <c r="C182" s="13">
        <f t="shared" ca="1" si="7"/>
        <v>295</v>
      </c>
      <c r="D182" s="13">
        <f t="shared" ca="1" si="8"/>
        <v>3245</v>
      </c>
    </row>
    <row r="183" spans="1:4" x14ac:dyDescent="0.25">
      <c r="A183" s="52">
        <v>163</v>
      </c>
      <c r="B183" s="12">
        <f t="shared" ca="1" si="6"/>
        <v>154</v>
      </c>
      <c r="C183" s="13">
        <f t="shared" ca="1" si="7"/>
        <v>295</v>
      </c>
      <c r="D183" s="13">
        <f t="shared" ca="1" si="8"/>
        <v>3245</v>
      </c>
    </row>
    <row r="184" spans="1:4" x14ac:dyDescent="0.25">
      <c r="A184" s="52">
        <v>164</v>
      </c>
      <c r="B184" s="12">
        <f t="shared" ca="1" si="6"/>
        <v>119</v>
      </c>
      <c r="C184" s="13">
        <f t="shared" ca="1" si="7"/>
        <v>147.5</v>
      </c>
      <c r="D184" s="13">
        <f t="shared" ca="1" si="8"/>
        <v>3097.5</v>
      </c>
    </row>
    <row r="185" spans="1:4" x14ac:dyDescent="0.25">
      <c r="A185" s="52">
        <v>165</v>
      </c>
      <c r="B185" s="12">
        <f t="shared" ca="1" si="6"/>
        <v>225</v>
      </c>
      <c r="C185" s="13">
        <f t="shared" ca="1" si="7"/>
        <v>442.5</v>
      </c>
      <c r="D185" s="13">
        <f t="shared" ca="1" si="8"/>
        <v>3392.5</v>
      </c>
    </row>
    <row r="186" spans="1:4" x14ac:dyDescent="0.25">
      <c r="A186" s="52">
        <v>166</v>
      </c>
      <c r="B186" s="12">
        <f t="shared" ca="1" si="6"/>
        <v>93</v>
      </c>
      <c r="C186" s="13">
        <f t="shared" ca="1" si="7"/>
        <v>2950</v>
      </c>
      <c r="D186" s="13">
        <f t="shared" ca="1" si="8"/>
        <v>5900</v>
      </c>
    </row>
    <row r="187" spans="1:4" x14ac:dyDescent="0.25">
      <c r="A187" s="52">
        <v>167</v>
      </c>
      <c r="B187" s="12">
        <f t="shared" ca="1" si="6"/>
        <v>179</v>
      </c>
      <c r="C187" s="13">
        <f t="shared" ca="1" si="7"/>
        <v>295</v>
      </c>
      <c r="D187" s="13">
        <f t="shared" ca="1" si="8"/>
        <v>3245</v>
      </c>
    </row>
    <row r="188" spans="1:4" x14ac:dyDescent="0.25">
      <c r="A188" s="52">
        <v>168</v>
      </c>
      <c r="B188" s="12">
        <f t="shared" ca="1" si="6"/>
        <v>73</v>
      </c>
      <c r="C188" s="13">
        <f t="shared" ca="1" si="7"/>
        <v>2950</v>
      </c>
      <c r="D188" s="13">
        <f t="shared" ca="1" si="8"/>
        <v>5900</v>
      </c>
    </row>
    <row r="189" spans="1:4" x14ac:dyDescent="0.25">
      <c r="A189" s="52">
        <v>169</v>
      </c>
      <c r="B189" s="12">
        <f t="shared" ca="1" si="6"/>
        <v>42</v>
      </c>
      <c r="C189" s="13">
        <f t="shared" ca="1" si="7"/>
        <v>2950</v>
      </c>
      <c r="D189" s="13">
        <f t="shared" ca="1" si="8"/>
        <v>5900</v>
      </c>
    </row>
    <row r="190" spans="1:4" x14ac:dyDescent="0.25">
      <c r="A190" s="52">
        <v>170</v>
      </c>
      <c r="B190" s="12">
        <f t="shared" ca="1" si="6"/>
        <v>44</v>
      </c>
      <c r="C190" s="13">
        <f t="shared" ca="1" si="7"/>
        <v>2950</v>
      </c>
      <c r="D190" s="13">
        <f t="shared" ca="1" si="8"/>
        <v>5900</v>
      </c>
    </row>
    <row r="191" spans="1:4" x14ac:dyDescent="0.25">
      <c r="A191" s="52">
        <v>171</v>
      </c>
      <c r="B191" s="12">
        <f t="shared" ca="1" si="6"/>
        <v>140</v>
      </c>
      <c r="C191" s="13">
        <f t="shared" ca="1" si="7"/>
        <v>147.5</v>
      </c>
      <c r="D191" s="13">
        <f t="shared" ca="1" si="8"/>
        <v>3097.5</v>
      </c>
    </row>
    <row r="192" spans="1:4" x14ac:dyDescent="0.25">
      <c r="A192" s="52">
        <v>172</v>
      </c>
      <c r="B192" s="12">
        <f t="shared" ca="1" si="6"/>
        <v>282</v>
      </c>
      <c r="C192" s="13">
        <f t="shared" ca="1" si="7"/>
        <v>590</v>
      </c>
      <c r="D192" s="13">
        <f t="shared" ca="1" si="8"/>
        <v>3540</v>
      </c>
    </row>
    <row r="193" spans="1:4" x14ac:dyDescent="0.25">
      <c r="A193" s="52">
        <v>173</v>
      </c>
      <c r="B193" s="12">
        <f t="shared" ca="1" si="6"/>
        <v>217</v>
      </c>
      <c r="C193" s="13">
        <f t="shared" ca="1" si="7"/>
        <v>442.5</v>
      </c>
      <c r="D193" s="13">
        <f t="shared" ca="1" si="8"/>
        <v>3392.5</v>
      </c>
    </row>
    <row r="194" spans="1:4" x14ac:dyDescent="0.25">
      <c r="A194" s="52">
        <v>174</v>
      </c>
      <c r="B194" s="12">
        <f t="shared" ca="1" si="6"/>
        <v>65</v>
      </c>
      <c r="C194" s="13">
        <f t="shared" ca="1" si="7"/>
        <v>2950</v>
      </c>
      <c r="D194" s="13">
        <f t="shared" ca="1" si="8"/>
        <v>5900</v>
      </c>
    </row>
    <row r="195" spans="1:4" x14ac:dyDescent="0.25">
      <c r="A195" s="52">
        <v>175</v>
      </c>
      <c r="B195" s="12">
        <f t="shared" ca="1" si="6"/>
        <v>373</v>
      </c>
      <c r="C195" s="13">
        <f t="shared" ca="1" si="7"/>
        <v>1032.5</v>
      </c>
      <c r="D195" s="13">
        <f t="shared" ca="1" si="8"/>
        <v>3982.5</v>
      </c>
    </row>
    <row r="196" spans="1:4" x14ac:dyDescent="0.25">
      <c r="A196" s="52">
        <v>176</v>
      </c>
      <c r="B196" s="12">
        <f t="shared" ca="1" si="6"/>
        <v>200</v>
      </c>
      <c r="C196" s="13">
        <f t="shared" ca="1" si="7"/>
        <v>295</v>
      </c>
      <c r="D196" s="13">
        <f t="shared" ca="1" si="8"/>
        <v>3245</v>
      </c>
    </row>
    <row r="197" spans="1:4" x14ac:dyDescent="0.25">
      <c r="A197" s="52">
        <v>177</v>
      </c>
      <c r="B197" s="12">
        <f t="shared" ca="1" si="6"/>
        <v>302</v>
      </c>
      <c r="C197" s="13">
        <f t="shared" ca="1" si="7"/>
        <v>737.5</v>
      </c>
      <c r="D197" s="13">
        <f t="shared" ca="1" si="8"/>
        <v>3687.5</v>
      </c>
    </row>
    <row r="198" spans="1:4" x14ac:dyDescent="0.25">
      <c r="A198" s="52">
        <v>178</v>
      </c>
      <c r="B198" s="12">
        <f t="shared" ca="1" si="6"/>
        <v>262</v>
      </c>
      <c r="C198" s="13">
        <f t="shared" ca="1" si="7"/>
        <v>590</v>
      </c>
      <c r="D198" s="13">
        <f t="shared" ca="1" si="8"/>
        <v>3540</v>
      </c>
    </row>
    <row r="199" spans="1:4" x14ac:dyDescent="0.25">
      <c r="A199" s="52">
        <v>179</v>
      </c>
      <c r="B199" s="12">
        <f t="shared" ca="1" si="6"/>
        <v>289</v>
      </c>
      <c r="C199" s="13">
        <f t="shared" ca="1" si="7"/>
        <v>590</v>
      </c>
      <c r="D199" s="13">
        <f t="shared" ca="1" si="8"/>
        <v>3540</v>
      </c>
    </row>
    <row r="200" spans="1:4" x14ac:dyDescent="0.25">
      <c r="A200" s="52">
        <v>180</v>
      </c>
      <c r="B200" s="12">
        <f t="shared" ca="1" si="6"/>
        <v>309</v>
      </c>
      <c r="C200" s="13">
        <f t="shared" ca="1" si="7"/>
        <v>737.5</v>
      </c>
      <c r="D200" s="13">
        <f t="shared" ca="1" si="8"/>
        <v>3687.5</v>
      </c>
    </row>
    <row r="201" spans="1:4" x14ac:dyDescent="0.25">
      <c r="A201" s="52">
        <v>181</v>
      </c>
      <c r="B201" s="12">
        <f t="shared" ca="1" si="6"/>
        <v>223</v>
      </c>
      <c r="C201" s="13">
        <f t="shared" ca="1" si="7"/>
        <v>442.5</v>
      </c>
      <c r="D201" s="13">
        <f t="shared" ca="1" si="8"/>
        <v>3392.5</v>
      </c>
    </row>
    <row r="202" spans="1:4" x14ac:dyDescent="0.25">
      <c r="A202" s="52">
        <v>182</v>
      </c>
      <c r="B202" s="12">
        <f t="shared" ca="1" si="6"/>
        <v>79</v>
      </c>
      <c r="C202" s="13">
        <f t="shared" ca="1" si="7"/>
        <v>2950</v>
      </c>
      <c r="D202" s="13">
        <f t="shared" ca="1" si="8"/>
        <v>5900</v>
      </c>
    </row>
    <row r="203" spans="1:4" x14ac:dyDescent="0.25">
      <c r="A203" s="52">
        <v>183</v>
      </c>
      <c r="B203" s="12">
        <f t="shared" ca="1" si="6"/>
        <v>65</v>
      </c>
      <c r="C203" s="13">
        <f t="shared" ca="1" si="7"/>
        <v>2950</v>
      </c>
      <c r="D203" s="13">
        <f t="shared" ca="1" si="8"/>
        <v>5900</v>
      </c>
    </row>
    <row r="204" spans="1:4" x14ac:dyDescent="0.25">
      <c r="A204" s="52">
        <v>184</v>
      </c>
      <c r="B204" s="12">
        <f t="shared" ca="1" si="6"/>
        <v>233</v>
      </c>
      <c r="C204" s="13">
        <f t="shared" ca="1" si="7"/>
        <v>442.5</v>
      </c>
      <c r="D204" s="13">
        <f t="shared" ca="1" si="8"/>
        <v>3392.5</v>
      </c>
    </row>
    <row r="205" spans="1:4" x14ac:dyDescent="0.25">
      <c r="A205" s="52">
        <v>185</v>
      </c>
      <c r="B205" s="12">
        <f t="shared" ca="1" si="6"/>
        <v>207</v>
      </c>
      <c r="C205" s="13">
        <f t="shared" ca="1" si="7"/>
        <v>442.5</v>
      </c>
      <c r="D205" s="13">
        <f t="shared" ca="1" si="8"/>
        <v>3392.5</v>
      </c>
    </row>
    <row r="206" spans="1:4" x14ac:dyDescent="0.25">
      <c r="A206" s="52">
        <v>186</v>
      </c>
      <c r="B206" s="12">
        <f t="shared" ca="1" si="6"/>
        <v>392</v>
      </c>
      <c r="C206" s="13">
        <f t="shared" ca="1" si="7"/>
        <v>1032.5</v>
      </c>
      <c r="D206" s="13">
        <f t="shared" ca="1" si="8"/>
        <v>3982.5</v>
      </c>
    </row>
    <row r="207" spans="1:4" x14ac:dyDescent="0.25">
      <c r="A207" s="52">
        <v>187</v>
      </c>
      <c r="B207" s="12">
        <f t="shared" ca="1" si="6"/>
        <v>329</v>
      </c>
      <c r="C207" s="13">
        <f t="shared" ca="1" si="7"/>
        <v>737.5</v>
      </c>
      <c r="D207" s="13">
        <f t="shared" ca="1" si="8"/>
        <v>3687.5</v>
      </c>
    </row>
    <row r="208" spans="1:4" x14ac:dyDescent="0.25">
      <c r="A208" s="52">
        <v>188</v>
      </c>
      <c r="B208" s="12">
        <f t="shared" ca="1" si="6"/>
        <v>7</v>
      </c>
      <c r="C208" s="13">
        <f t="shared" ca="1" si="7"/>
        <v>2950</v>
      </c>
      <c r="D208" s="13">
        <f t="shared" ca="1" si="8"/>
        <v>5900</v>
      </c>
    </row>
    <row r="209" spans="1:4" x14ac:dyDescent="0.25">
      <c r="A209" s="52">
        <v>189</v>
      </c>
      <c r="B209" s="12">
        <f t="shared" ca="1" si="6"/>
        <v>55</v>
      </c>
      <c r="C209" s="13">
        <f t="shared" ca="1" si="7"/>
        <v>2950</v>
      </c>
      <c r="D209" s="13">
        <f t="shared" ca="1" si="8"/>
        <v>5900</v>
      </c>
    </row>
    <row r="210" spans="1:4" x14ac:dyDescent="0.25">
      <c r="A210" s="52">
        <v>190</v>
      </c>
      <c r="B210" s="12">
        <f t="shared" ca="1" si="6"/>
        <v>99</v>
      </c>
      <c r="C210" s="13">
        <f t="shared" ca="1" si="7"/>
        <v>2950</v>
      </c>
      <c r="D210" s="13">
        <f t="shared" ca="1" si="8"/>
        <v>5900</v>
      </c>
    </row>
    <row r="211" spans="1:4" x14ac:dyDescent="0.25">
      <c r="A211" s="52">
        <v>191</v>
      </c>
      <c r="B211" s="12">
        <f t="shared" ca="1" si="6"/>
        <v>324</v>
      </c>
      <c r="C211" s="13">
        <f t="shared" ca="1" si="7"/>
        <v>737.5</v>
      </c>
      <c r="D211" s="13">
        <f t="shared" ca="1" si="8"/>
        <v>3687.5</v>
      </c>
    </row>
    <row r="212" spans="1:4" x14ac:dyDescent="0.25">
      <c r="A212" s="52">
        <v>192</v>
      </c>
      <c r="B212" s="12">
        <f t="shared" ca="1" si="6"/>
        <v>22</v>
      </c>
      <c r="C212" s="13">
        <f t="shared" ca="1" si="7"/>
        <v>2950</v>
      </c>
      <c r="D212" s="13">
        <f t="shared" ca="1" si="8"/>
        <v>5900</v>
      </c>
    </row>
    <row r="213" spans="1:4" x14ac:dyDescent="0.25">
      <c r="A213" s="52">
        <v>193</v>
      </c>
      <c r="B213" s="12">
        <f t="shared" ca="1" si="6"/>
        <v>95</v>
      </c>
      <c r="C213" s="13">
        <f t="shared" ca="1" si="7"/>
        <v>2950</v>
      </c>
      <c r="D213" s="13">
        <f t="shared" ca="1" si="8"/>
        <v>5900</v>
      </c>
    </row>
    <row r="214" spans="1:4" x14ac:dyDescent="0.25">
      <c r="A214" s="52">
        <v>194</v>
      </c>
      <c r="B214" s="12">
        <f t="shared" ref="B214:B220" ca="1" si="9">RANDBETWEEN(0,400)</f>
        <v>281</v>
      </c>
      <c r="C214" s="13">
        <f t="shared" ref="C214:C220" ca="1" si="10">IF(B214&gt;=351,B$18*0.35,IF(B214&gt;=301,B$18*0.25,IF(B214&gt;=251,B$18*0.2,IF(B214&gt;=201,B$18*0.15,IF(B214&gt;=151,B$18*0.1,IF(B214&gt;=101,B$18*0.05,B$18))))))</f>
        <v>590</v>
      </c>
      <c r="D214" s="13">
        <f t="shared" ref="D214:D220" ca="1" si="11">SUM(B$18+C214)</f>
        <v>3540</v>
      </c>
    </row>
    <row r="215" spans="1:4" x14ac:dyDescent="0.25">
      <c r="A215" s="52">
        <v>195</v>
      </c>
      <c r="B215" s="12">
        <f t="shared" ca="1" si="9"/>
        <v>242</v>
      </c>
      <c r="C215" s="13">
        <f t="shared" ca="1" si="10"/>
        <v>442.5</v>
      </c>
      <c r="D215" s="13">
        <f t="shared" ca="1" si="11"/>
        <v>3392.5</v>
      </c>
    </row>
    <row r="216" spans="1:4" x14ac:dyDescent="0.25">
      <c r="A216" s="52">
        <v>196</v>
      </c>
      <c r="B216" s="12">
        <f t="shared" ca="1" si="9"/>
        <v>41</v>
      </c>
      <c r="C216" s="13">
        <f t="shared" ca="1" si="10"/>
        <v>2950</v>
      </c>
      <c r="D216" s="13">
        <f t="shared" ca="1" si="11"/>
        <v>5900</v>
      </c>
    </row>
    <row r="217" spans="1:4" x14ac:dyDescent="0.25">
      <c r="A217" s="52">
        <v>197</v>
      </c>
      <c r="B217" s="12">
        <f t="shared" ca="1" si="9"/>
        <v>290</v>
      </c>
      <c r="C217" s="13">
        <f t="shared" ca="1" si="10"/>
        <v>590</v>
      </c>
      <c r="D217" s="13">
        <f t="shared" ca="1" si="11"/>
        <v>3540</v>
      </c>
    </row>
    <row r="218" spans="1:4" x14ac:dyDescent="0.25">
      <c r="A218" s="52">
        <v>198</v>
      </c>
      <c r="B218" s="12">
        <f t="shared" ca="1" si="9"/>
        <v>138</v>
      </c>
      <c r="C218" s="13">
        <f t="shared" ca="1" si="10"/>
        <v>147.5</v>
      </c>
      <c r="D218" s="13">
        <f t="shared" ca="1" si="11"/>
        <v>3097.5</v>
      </c>
    </row>
    <row r="219" spans="1:4" x14ac:dyDescent="0.25">
      <c r="A219" s="52">
        <v>199</v>
      </c>
      <c r="B219" s="12">
        <f t="shared" ca="1" si="9"/>
        <v>345</v>
      </c>
      <c r="C219" s="13">
        <f t="shared" ca="1" si="10"/>
        <v>737.5</v>
      </c>
      <c r="D219" s="13">
        <f t="shared" ca="1" si="11"/>
        <v>3687.5</v>
      </c>
    </row>
    <row r="220" spans="1:4" x14ac:dyDescent="0.25">
      <c r="A220" s="52">
        <v>200</v>
      </c>
      <c r="B220" s="12">
        <f t="shared" ca="1" si="9"/>
        <v>391</v>
      </c>
      <c r="C220" s="13">
        <f t="shared" ca="1" si="10"/>
        <v>1032.5</v>
      </c>
      <c r="D220" s="13">
        <f t="shared" ca="1" si="11"/>
        <v>3982.5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4174-6E6F-4A8F-A949-743CFF6359D0}">
  <dimension ref="A2:H80"/>
  <sheetViews>
    <sheetView topLeftCell="A14" workbookViewId="0">
      <selection activeCell="N26" sqref="N26"/>
    </sheetView>
  </sheetViews>
  <sheetFormatPr defaultRowHeight="15" x14ac:dyDescent="0.25"/>
  <cols>
    <col min="1" max="1" width="11.140625" bestFit="1" customWidth="1"/>
    <col min="2" max="2" width="9.140625" customWidth="1"/>
    <col min="3" max="4" width="10" bestFit="1" customWidth="1"/>
    <col min="6" max="6" width="10" bestFit="1" customWidth="1"/>
    <col min="8" max="8" width="19.5703125" bestFit="1" customWidth="1"/>
  </cols>
  <sheetData>
    <row r="2" spans="2:2" x14ac:dyDescent="0.25">
      <c r="B2" s="1" t="s">
        <v>60</v>
      </c>
    </row>
    <row r="3" spans="2:2" x14ac:dyDescent="0.25">
      <c r="B3" s="20" t="s">
        <v>61</v>
      </c>
    </row>
    <row r="4" spans="2:2" x14ac:dyDescent="0.25">
      <c r="B4" s="20" t="s">
        <v>62</v>
      </c>
    </row>
    <row r="5" spans="2:2" x14ac:dyDescent="0.25">
      <c r="B5" s="20" t="s">
        <v>63</v>
      </c>
    </row>
    <row r="7" spans="2:2" x14ac:dyDescent="0.25">
      <c r="B7" s="20" t="s">
        <v>64</v>
      </c>
    </row>
    <row r="9" spans="2:2" x14ac:dyDescent="0.25">
      <c r="B9" s="20" t="s">
        <v>65</v>
      </c>
    </row>
    <row r="10" spans="2:2" x14ac:dyDescent="0.25">
      <c r="B10" s="20" t="s">
        <v>66</v>
      </c>
    </row>
    <row r="11" spans="2:2" x14ac:dyDescent="0.25">
      <c r="B11" s="20" t="s">
        <v>67</v>
      </c>
    </row>
    <row r="12" spans="2:2" x14ac:dyDescent="0.25">
      <c r="B12" s="20" t="s">
        <v>68</v>
      </c>
    </row>
    <row r="13" spans="2:2" x14ac:dyDescent="0.25">
      <c r="B13" s="20" t="s">
        <v>69</v>
      </c>
    </row>
    <row r="14" spans="2:2" x14ac:dyDescent="0.25">
      <c r="B14" s="20" t="s">
        <v>70</v>
      </c>
    </row>
    <row r="15" spans="2:2" x14ac:dyDescent="0.25">
      <c r="B15" s="20" t="s">
        <v>71</v>
      </c>
    </row>
    <row r="16" spans="2:2" x14ac:dyDescent="0.25">
      <c r="B16" s="20"/>
    </row>
    <row r="17" spans="1:8" x14ac:dyDescent="0.25">
      <c r="B17" s="20" t="s">
        <v>132</v>
      </c>
    </row>
    <row r="19" spans="1:8" x14ac:dyDescent="0.25">
      <c r="A19" s="53" t="s">
        <v>14</v>
      </c>
      <c r="B19" s="54">
        <v>50</v>
      </c>
      <c r="C19" s="50"/>
      <c r="D19" s="50"/>
      <c r="E19" s="51"/>
    </row>
    <row r="20" spans="1:8" x14ac:dyDescent="0.25">
      <c r="A20" s="53" t="s">
        <v>10</v>
      </c>
      <c r="B20" s="54">
        <v>0.4</v>
      </c>
      <c r="C20" s="28"/>
      <c r="D20" s="28"/>
      <c r="E20" s="29"/>
    </row>
    <row r="21" spans="1:8" x14ac:dyDescent="0.25">
      <c r="A21" s="53" t="s">
        <v>11</v>
      </c>
      <c r="B21" s="54">
        <v>0.15</v>
      </c>
      <c r="C21" s="28"/>
      <c r="D21" s="53" t="s">
        <v>18</v>
      </c>
      <c r="E21" s="54">
        <v>10000000</v>
      </c>
    </row>
    <row r="22" spans="1:8" x14ac:dyDescent="0.25">
      <c r="A22" s="53" t="s">
        <v>13</v>
      </c>
      <c r="B22" s="54">
        <v>0.2</v>
      </c>
      <c r="C22" s="31"/>
      <c r="D22" s="53" t="s">
        <v>16</v>
      </c>
      <c r="E22" s="54">
        <v>0.17499999999999999</v>
      </c>
    </row>
    <row r="23" spans="1:8" x14ac:dyDescent="0.25">
      <c r="A23" s="1"/>
      <c r="B23" s="1"/>
      <c r="D23" s="1"/>
      <c r="E23" s="1"/>
    </row>
    <row r="24" spans="1:8" ht="14.25" customHeight="1" x14ac:dyDescent="0.25">
      <c r="A24" s="16" t="s">
        <v>6</v>
      </c>
      <c r="B24" s="8" t="s">
        <v>7</v>
      </c>
      <c r="C24" s="8" t="s">
        <v>8</v>
      </c>
      <c r="D24" s="8" t="s">
        <v>2</v>
      </c>
      <c r="E24" s="8" t="s">
        <v>9</v>
      </c>
      <c r="F24" s="8" t="s">
        <v>15</v>
      </c>
      <c r="G24" s="8" t="s">
        <v>17</v>
      </c>
      <c r="H24" s="8" t="s">
        <v>23</v>
      </c>
    </row>
    <row r="25" spans="1:8" x14ac:dyDescent="0.25">
      <c r="A25" s="17">
        <v>1</v>
      </c>
      <c r="B25" s="18">
        <f ca="1">RANDBETWEEN(0,10000000)</f>
        <v>1314775</v>
      </c>
      <c r="C25" s="55">
        <f ca="1">B25*B$19</f>
        <v>65738750</v>
      </c>
      <c r="D25" s="55">
        <f ca="1">C25*$B$20</f>
        <v>26295500</v>
      </c>
      <c r="E25" s="55">
        <f ca="1">(C25-D25)*B$21</f>
        <v>5916487.5</v>
      </c>
      <c r="F25" s="55">
        <f ca="1">(C25-D25-E25)*E$22</f>
        <v>5867183.4375</v>
      </c>
      <c r="G25" s="55">
        <f ca="1">B25/E$21</f>
        <v>0.1314775</v>
      </c>
      <c r="H25" s="55" t="str">
        <f ca="1">IF(G25&gt;=0.5,"İktidar Partisi","Hedef gelecek seçim")</f>
        <v>Hedef gelecek seçim</v>
      </c>
    </row>
    <row r="26" spans="1:8" x14ac:dyDescent="0.25">
      <c r="A26" s="19">
        <v>2</v>
      </c>
      <c r="B26" s="18">
        <f t="shared" ref="B26:B74" ca="1" si="0">RANDBETWEEN(0,10000000)</f>
        <v>8815795</v>
      </c>
      <c r="C26" s="55">
        <f t="shared" ref="C26:C74" ca="1" si="1">B26*B$19</f>
        <v>440789750</v>
      </c>
      <c r="D26" s="55">
        <f t="shared" ref="D26:D74" ca="1" si="2">C26*$B$20</f>
        <v>176315900</v>
      </c>
      <c r="E26" s="55">
        <f t="shared" ref="E26:E74" ca="1" si="3">(C26-D26)*B$21</f>
        <v>39671077.5</v>
      </c>
      <c r="F26" s="55">
        <f t="shared" ref="F26:F74" ca="1" si="4">(C26-D26-E26)*E$22</f>
        <v>39340485.1875</v>
      </c>
      <c r="G26" s="55">
        <f t="shared" ref="G26:G74" ca="1" si="5">B26/E$21</f>
        <v>0.88157949999999996</v>
      </c>
      <c r="H26" s="55" t="str">
        <f t="shared" ref="H26:H74" ca="1" si="6">IF(G26&gt;=0.5,"İktidar Partisi","Hedef gelecek seçim")</f>
        <v>İktidar Partisi</v>
      </c>
    </row>
    <row r="27" spans="1:8" x14ac:dyDescent="0.25">
      <c r="A27" s="19">
        <v>3</v>
      </c>
      <c r="B27" s="18">
        <f t="shared" ca="1" si="0"/>
        <v>3348022</v>
      </c>
      <c r="C27" s="55">
        <f t="shared" ca="1" si="1"/>
        <v>167401100</v>
      </c>
      <c r="D27" s="55">
        <f t="shared" ca="1" si="2"/>
        <v>66960440</v>
      </c>
      <c r="E27" s="55">
        <f t="shared" ca="1" si="3"/>
        <v>15066099</v>
      </c>
      <c r="F27" s="55">
        <f t="shared" ca="1" si="4"/>
        <v>14940548.174999999</v>
      </c>
      <c r="G27" s="55">
        <f t="shared" ca="1" si="5"/>
        <v>0.33480219999999999</v>
      </c>
      <c r="H27" s="55" t="str">
        <f t="shared" ca="1" si="6"/>
        <v>Hedef gelecek seçim</v>
      </c>
    </row>
    <row r="28" spans="1:8" x14ac:dyDescent="0.25">
      <c r="A28" s="19">
        <v>4</v>
      </c>
      <c r="B28" s="18">
        <f t="shared" ca="1" si="0"/>
        <v>2614370</v>
      </c>
      <c r="C28" s="55">
        <f t="shared" ca="1" si="1"/>
        <v>130718500</v>
      </c>
      <c r="D28" s="55">
        <f t="shared" ca="1" si="2"/>
        <v>52287400</v>
      </c>
      <c r="E28" s="55">
        <f t="shared" ca="1" si="3"/>
        <v>11764665</v>
      </c>
      <c r="F28" s="55">
        <f t="shared" ca="1" si="4"/>
        <v>11666626.125</v>
      </c>
      <c r="G28" s="55">
        <f t="shared" ca="1" si="5"/>
        <v>0.26143699999999997</v>
      </c>
      <c r="H28" s="55" t="str">
        <f t="shared" ca="1" si="6"/>
        <v>Hedef gelecek seçim</v>
      </c>
    </row>
    <row r="29" spans="1:8" x14ac:dyDescent="0.25">
      <c r="A29" s="19">
        <v>5</v>
      </c>
      <c r="B29" s="18">
        <f t="shared" ca="1" si="0"/>
        <v>6920015</v>
      </c>
      <c r="C29" s="55">
        <f t="shared" ca="1" si="1"/>
        <v>346000750</v>
      </c>
      <c r="D29" s="55">
        <f t="shared" ca="1" si="2"/>
        <v>138400300</v>
      </c>
      <c r="E29" s="55">
        <f t="shared" ca="1" si="3"/>
        <v>31140067.5</v>
      </c>
      <c r="F29" s="55">
        <f t="shared" ca="1" si="4"/>
        <v>30880566.937499996</v>
      </c>
      <c r="G29" s="55">
        <f t="shared" ca="1" si="5"/>
        <v>0.69200150000000005</v>
      </c>
      <c r="H29" s="55" t="str">
        <f t="shared" ca="1" si="6"/>
        <v>İktidar Partisi</v>
      </c>
    </row>
    <row r="30" spans="1:8" x14ac:dyDescent="0.25">
      <c r="A30" s="19">
        <v>6</v>
      </c>
      <c r="B30" s="18">
        <f t="shared" ca="1" si="0"/>
        <v>3021520</v>
      </c>
      <c r="C30" s="55">
        <f t="shared" ca="1" si="1"/>
        <v>151076000</v>
      </c>
      <c r="D30" s="55">
        <f t="shared" ca="1" si="2"/>
        <v>60430400</v>
      </c>
      <c r="E30" s="55">
        <f t="shared" ca="1" si="3"/>
        <v>13596840</v>
      </c>
      <c r="F30" s="55">
        <f t="shared" ca="1" si="4"/>
        <v>13483533</v>
      </c>
      <c r="G30" s="55">
        <f t="shared" ca="1" si="5"/>
        <v>0.30215199999999998</v>
      </c>
      <c r="H30" s="55" t="str">
        <f t="shared" ca="1" si="6"/>
        <v>Hedef gelecek seçim</v>
      </c>
    </row>
    <row r="31" spans="1:8" x14ac:dyDescent="0.25">
      <c r="A31" s="19">
        <v>7</v>
      </c>
      <c r="B31" s="18">
        <f t="shared" ca="1" si="0"/>
        <v>3511875</v>
      </c>
      <c r="C31" s="55">
        <f t="shared" ca="1" si="1"/>
        <v>175593750</v>
      </c>
      <c r="D31" s="55">
        <f t="shared" ca="1" si="2"/>
        <v>70237500</v>
      </c>
      <c r="E31" s="55">
        <f t="shared" ca="1" si="3"/>
        <v>15803437.5</v>
      </c>
      <c r="F31" s="55">
        <f t="shared" ca="1" si="4"/>
        <v>15671742.187499998</v>
      </c>
      <c r="G31" s="55">
        <f t="shared" ca="1" si="5"/>
        <v>0.35118749999999999</v>
      </c>
      <c r="H31" s="55" t="str">
        <f t="shared" ca="1" si="6"/>
        <v>Hedef gelecek seçim</v>
      </c>
    </row>
    <row r="32" spans="1:8" x14ac:dyDescent="0.25">
      <c r="A32" s="19">
        <v>8</v>
      </c>
      <c r="B32" s="18">
        <f t="shared" ca="1" si="0"/>
        <v>676832</v>
      </c>
      <c r="C32" s="55">
        <f t="shared" ca="1" si="1"/>
        <v>33841600</v>
      </c>
      <c r="D32" s="55">
        <f t="shared" ca="1" si="2"/>
        <v>13536640</v>
      </c>
      <c r="E32" s="55">
        <f t="shared" ca="1" si="3"/>
        <v>3045744</v>
      </c>
      <c r="F32" s="55">
        <f t="shared" ca="1" si="4"/>
        <v>3020362.8</v>
      </c>
      <c r="G32" s="55">
        <f t="shared" ca="1" si="5"/>
        <v>6.7683199999999999E-2</v>
      </c>
      <c r="H32" s="55" t="str">
        <f t="shared" ca="1" si="6"/>
        <v>Hedef gelecek seçim</v>
      </c>
    </row>
    <row r="33" spans="1:8" x14ac:dyDescent="0.25">
      <c r="A33" s="19">
        <v>9</v>
      </c>
      <c r="B33" s="18">
        <f t="shared" ca="1" si="0"/>
        <v>7240439</v>
      </c>
      <c r="C33" s="55">
        <f t="shared" ca="1" si="1"/>
        <v>362021950</v>
      </c>
      <c r="D33" s="55">
        <f t="shared" ca="1" si="2"/>
        <v>144808780</v>
      </c>
      <c r="E33" s="55">
        <f t="shared" ca="1" si="3"/>
        <v>32581975.5</v>
      </c>
      <c r="F33" s="55">
        <f t="shared" ca="1" si="4"/>
        <v>32310459.037499998</v>
      </c>
      <c r="G33" s="55">
        <f t="shared" ca="1" si="5"/>
        <v>0.72404389999999996</v>
      </c>
      <c r="H33" s="55" t="str">
        <f t="shared" ca="1" si="6"/>
        <v>İktidar Partisi</v>
      </c>
    </row>
    <row r="34" spans="1:8" x14ac:dyDescent="0.25">
      <c r="A34" s="19">
        <v>10</v>
      </c>
      <c r="B34" s="18">
        <f t="shared" ca="1" si="0"/>
        <v>2453501</v>
      </c>
      <c r="C34" s="55">
        <f t="shared" ca="1" si="1"/>
        <v>122675050</v>
      </c>
      <c r="D34" s="55">
        <f t="shared" ca="1" si="2"/>
        <v>49070020</v>
      </c>
      <c r="E34" s="55">
        <f t="shared" ca="1" si="3"/>
        <v>11040754.5</v>
      </c>
      <c r="F34" s="55">
        <f t="shared" ca="1" si="4"/>
        <v>10948748.212499999</v>
      </c>
      <c r="G34" s="55">
        <f t="shared" ca="1" si="5"/>
        <v>0.24535009999999999</v>
      </c>
      <c r="H34" s="55" t="str">
        <f t="shared" ca="1" si="6"/>
        <v>Hedef gelecek seçim</v>
      </c>
    </row>
    <row r="35" spans="1:8" x14ac:dyDescent="0.25">
      <c r="A35" s="19">
        <v>11</v>
      </c>
      <c r="B35" s="18">
        <f t="shared" ca="1" si="0"/>
        <v>4635750</v>
      </c>
      <c r="C35" s="55">
        <f t="shared" ca="1" si="1"/>
        <v>231787500</v>
      </c>
      <c r="D35" s="55">
        <f t="shared" ca="1" si="2"/>
        <v>92715000</v>
      </c>
      <c r="E35" s="55">
        <f t="shared" ca="1" si="3"/>
        <v>20860875</v>
      </c>
      <c r="F35" s="55">
        <f t="shared" ca="1" si="4"/>
        <v>20687034.375</v>
      </c>
      <c r="G35" s="55">
        <f t="shared" ca="1" si="5"/>
        <v>0.46357500000000001</v>
      </c>
      <c r="H35" s="55" t="str">
        <f t="shared" ca="1" si="6"/>
        <v>Hedef gelecek seçim</v>
      </c>
    </row>
    <row r="36" spans="1:8" x14ac:dyDescent="0.25">
      <c r="A36" s="19">
        <v>12</v>
      </c>
      <c r="B36" s="18">
        <f t="shared" ca="1" si="0"/>
        <v>5698244</v>
      </c>
      <c r="C36" s="55">
        <f t="shared" ca="1" si="1"/>
        <v>284912200</v>
      </c>
      <c r="D36" s="55">
        <f t="shared" ca="1" si="2"/>
        <v>113964880</v>
      </c>
      <c r="E36" s="55">
        <f t="shared" ca="1" si="3"/>
        <v>25642098</v>
      </c>
      <c r="F36" s="55">
        <f t="shared" ca="1" si="4"/>
        <v>25428413.849999998</v>
      </c>
      <c r="G36" s="55">
        <f t="shared" ca="1" si="5"/>
        <v>0.56982440000000001</v>
      </c>
      <c r="H36" s="55" t="str">
        <f t="shared" ca="1" si="6"/>
        <v>İktidar Partisi</v>
      </c>
    </row>
    <row r="37" spans="1:8" x14ac:dyDescent="0.25">
      <c r="A37" s="19">
        <v>13</v>
      </c>
      <c r="B37" s="18">
        <f t="shared" ca="1" si="0"/>
        <v>8838639</v>
      </c>
      <c r="C37" s="55">
        <f t="shared" ca="1" si="1"/>
        <v>441931950</v>
      </c>
      <c r="D37" s="55">
        <f t="shared" ca="1" si="2"/>
        <v>176772780</v>
      </c>
      <c r="E37" s="55">
        <f t="shared" ca="1" si="3"/>
        <v>39773875.5</v>
      </c>
      <c r="F37" s="55">
        <f t="shared" ca="1" si="4"/>
        <v>39442426.537499994</v>
      </c>
      <c r="G37" s="55">
        <f t="shared" ca="1" si="5"/>
        <v>0.88386390000000004</v>
      </c>
      <c r="H37" s="55" t="str">
        <f t="shared" ca="1" si="6"/>
        <v>İktidar Partisi</v>
      </c>
    </row>
    <row r="38" spans="1:8" x14ac:dyDescent="0.25">
      <c r="A38" s="19">
        <v>14</v>
      </c>
      <c r="B38" s="18">
        <f t="shared" ca="1" si="0"/>
        <v>7510978</v>
      </c>
      <c r="C38" s="55">
        <f t="shared" ca="1" si="1"/>
        <v>375548900</v>
      </c>
      <c r="D38" s="55">
        <f t="shared" ca="1" si="2"/>
        <v>150219560</v>
      </c>
      <c r="E38" s="55">
        <f t="shared" ca="1" si="3"/>
        <v>33799401</v>
      </c>
      <c r="F38" s="55">
        <f t="shared" ca="1" si="4"/>
        <v>33517739.324999999</v>
      </c>
      <c r="G38" s="55">
        <f t="shared" ca="1" si="5"/>
        <v>0.75109780000000004</v>
      </c>
      <c r="H38" s="55" t="str">
        <f t="shared" ca="1" si="6"/>
        <v>İktidar Partisi</v>
      </c>
    </row>
    <row r="39" spans="1:8" x14ac:dyDescent="0.25">
      <c r="A39" s="19">
        <v>15</v>
      </c>
      <c r="B39" s="18">
        <f t="shared" ca="1" si="0"/>
        <v>8516718</v>
      </c>
      <c r="C39" s="55">
        <f t="shared" ca="1" si="1"/>
        <v>425835900</v>
      </c>
      <c r="D39" s="55">
        <f t="shared" ca="1" si="2"/>
        <v>170334360</v>
      </c>
      <c r="E39" s="55">
        <f t="shared" ca="1" si="3"/>
        <v>38325231</v>
      </c>
      <c r="F39" s="55">
        <f t="shared" ca="1" si="4"/>
        <v>38005854.074999996</v>
      </c>
      <c r="G39" s="55">
        <f t="shared" ca="1" si="5"/>
        <v>0.85167179999999998</v>
      </c>
      <c r="H39" s="55" t="str">
        <f t="shared" ca="1" si="6"/>
        <v>İktidar Partisi</v>
      </c>
    </row>
    <row r="40" spans="1:8" x14ac:dyDescent="0.25">
      <c r="A40" s="19">
        <v>16</v>
      </c>
      <c r="B40" s="18">
        <f t="shared" ca="1" si="0"/>
        <v>9969266</v>
      </c>
      <c r="C40" s="55">
        <f t="shared" ca="1" si="1"/>
        <v>498463300</v>
      </c>
      <c r="D40" s="55">
        <f t="shared" ca="1" si="2"/>
        <v>199385320</v>
      </c>
      <c r="E40" s="55">
        <f t="shared" ca="1" si="3"/>
        <v>44861697</v>
      </c>
      <c r="F40" s="55">
        <f t="shared" ca="1" si="4"/>
        <v>44487849.524999999</v>
      </c>
      <c r="G40" s="55">
        <f t="shared" ca="1" si="5"/>
        <v>0.9969266</v>
      </c>
      <c r="H40" s="55" t="str">
        <f t="shared" ca="1" si="6"/>
        <v>İktidar Partisi</v>
      </c>
    </row>
    <row r="41" spans="1:8" x14ac:dyDescent="0.25">
      <c r="A41" s="19">
        <v>17</v>
      </c>
      <c r="B41" s="18">
        <f t="shared" ca="1" si="0"/>
        <v>2449642</v>
      </c>
      <c r="C41" s="55">
        <f t="shared" ca="1" si="1"/>
        <v>122482100</v>
      </c>
      <c r="D41" s="55">
        <f t="shared" ca="1" si="2"/>
        <v>48992840</v>
      </c>
      <c r="E41" s="55">
        <f t="shared" ca="1" si="3"/>
        <v>11023389</v>
      </c>
      <c r="F41" s="55">
        <f t="shared" ca="1" si="4"/>
        <v>10931527.424999999</v>
      </c>
      <c r="G41" s="55">
        <f t="shared" ca="1" si="5"/>
        <v>0.24496419999999999</v>
      </c>
      <c r="H41" s="55" t="str">
        <f t="shared" ca="1" si="6"/>
        <v>Hedef gelecek seçim</v>
      </c>
    </row>
    <row r="42" spans="1:8" x14ac:dyDescent="0.25">
      <c r="A42" s="19">
        <v>18</v>
      </c>
      <c r="B42" s="18">
        <f t="shared" ca="1" si="0"/>
        <v>8477035</v>
      </c>
      <c r="C42" s="55">
        <f t="shared" ca="1" si="1"/>
        <v>423851750</v>
      </c>
      <c r="D42" s="55">
        <f t="shared" ca="1" si="2"/>
        <v>169540700</v>
      </c>
      <c r="E42" s="55">
        <f t="shared" ca="1" si="3"/>
        <v>38146657.5</v>
      </c>
      <c r="F42" s="55">
        <f t="shared" ca="1" si="4"/>
        <v>37828768.6875</v>
      </c>
      <c r="G42" s="55">
        <f t="shared" ca="1" si="5"/>
        <v>0.84770350000000005</v>
      </c>
      <c r="H42" s="55" t="str">
        <f t="shared" ca="1" si="6"/>
        <v>İktidar Partisi</v>
      </c>
    </row>
    <row r="43" spans="1:8" x14ac:dyDescent="0.25">
      <c r="A43" s="19">
        <v>19</v>
      </c>
      <c r="B43" s="18">
        <f t="shared" ca="1" si="0"/>
        <v>570966</v>
      </c>
      <c r="C43" s="55">
        <f t="shared" ca="1" si="1"/>
        <v>28548300</v>
      </c>
      <c r="D43" s="55">
        <f t="shared" ca="1" si="2"/>
        <v>11419320</v>
      </c>
      <c r="E43" s="55">
        <f t="shared" ca="1" si="3"/>
        <v>2569347</v>
      </c>
      <c r="F43" s="55">
        <f t="shared" ca="1" si="4"/>
        <v>2547935.7749999999</v>
      </c>
      <c r="G43" s="55">
        <f t="shared" ca="1" si="5"/>
        <v>5.7096599999999997E-2</v>
      </c>
      <c r="H43" s="55" t="str">
        <f t="shared" ca="1" si="6"/>
        <v>Hedef gelecek seçim</v>
      </c>
    </row>
    <row r="44" spans="1:8" x14ac:dyDescent="0.25">
      <c r="A44" s="19">
        <v>20</v>
      </c>
      <c r="B44" s="18">
        <f t="shared" ca="1" si="0"/>
        <v>5245010</v>
      </c>
      <c r="C44" s="55">
        <f t="shared" ca="1" si="1"/>
        <v>262250500</v>
      </c>
      <c r="D44" s="55">
        <f t="shared" ca="1" si="2"/>
        <v>104900200</v>
      </c>
      <c r="E44" s="55">
        <f t="shared" ca="1" si="3"/>
        <v>23602545</v>
      </c>
      <c r="F44" s="55">
        <f t="shared" ca="1" si="4"/>
        <v>23405857.125</v>
      </c>
      <c r="G44" s="55">
        <f t="shared" ca="1" si="5"/>
        <v>0.524501</v>
      </c>
      <c r="H44" s="55" t="str">
        <f t="shared" ca="1" si="6"/>
        <v>İktidar Partisi</v>
      </c>
    </row>
    <row r="45" spans="1:8" x14ac:dyDescent="0.25">
      <c r="A45" s="19">
        <v>21</v>
      </c>
      <c r="B45" s="18">
        <f t="shared" ca="1" si="0"/>
        <v>6925249</v>
      </c>
      <c r="C45" s="55">
        <f t="shared" ca="1" si="1"/>
        <v>346262450</v>
      </c>
      <c r="D45" s="55">
        <f t="shared" ca="1" si="2"/>
        <v>138504980</v>
      </c>
      <c r="E45" s="55">
        <f t="shared" ca="1" si="3"/>
        <v>31163620.5</v>
      </c>
      <c r="F45" s="55">
        <f t="shared" ca="1" si="4"/>
        <v>30903923.662499998</v>
      </c>
      <c r="G45" s="55">
        <f t="shared" ca="1" si="5"/>
        <v>0.6925249</v>
      </c>
      <c r="H45" s="55" t="str">
        <f t="shared" ca="1" si="6"/>
        <v>İktidar Partisi</v>
      </c>
    </row>
    <row r="46" spans="1:8" x14ac:dyDescent="0.25">
      <c r="A46" s="19">
        <v>22</v>
      </c>
      <c r="B46" s="18">
        <f t="shared" ca="1" si="0"/>
        <v>3482321</v>
      </c>
      <c r="C46" s="55">
        <f t="shared" ca="1" si="1"/>
        <v>174116050</v>
      </c>
      <c r="D46" s="55">
        <f t="shared" ca="1" si="2"/>
        <v>69646420</v>
      </c>
      <c r="E46" s="55">
        <f t="shared" ca="1" si="3"/>
        <v>15670444.5</v>
      </c>
      <c r="F46" s="55">
        <f t="shared" ca="1" si="4"/>
        <v>15539857.462499999</v>
      </c>
      <c r="G46" s="55">
        <f t="shared" ca="1" si="5"/>
        <v>0.34823209999999999</v>
      </c>
      <c r="H46" s="55" t="str">
        <f t="shared" ca="1" si="6"/>
        <v>Hedef gelecek seçim</v>
      </c>
    </row>
    <row r="47" spans="1:8" x14ac:dyDescent="0.25">
      <c r="A47" s="19">
        <v>23</v>
      </c>
      <c r="B47" s="18">
        <f t="shared" ca="1" si="0"/>
        <v>3135218</v>
      </c>
      <c r="C47" s="55">
        <f t="shared" ca="1" si="1"/>
        <v>156760900</v>
      </c>
      <c r="D47" s="55">
        <f t="shared" ca="1" si="2"/>
        <v>62704360</v>
      </c>
      <c r="E47" s="55">
        <f t="shared" ca="1" si="3"/>
        <v>14108481</v>
      </c>
      <c r="F47" s="55">
        <f t="shared" ca="1" si="4"/>
        <v>13990910.324999999</v>
      </c>
      <c r="G47" s="55">
        <f t="shared" ca="1" si="5"/>
        <v>0.31352180000000002</v>
      </c>
      <c r="H47" s="55" t="str">
        <f t="shared" ca="1" si="6"/>
        <v>Hedef gelecek seçim</v>
      </c>
    </row>
    <row r="48" spans="1:8" x14ac:dyDescent="0.25">
      <c r="A48" s="19">
        <v>24</v>
      </c>
      <c r="B48" s="18">
        <f t="shared" ca="1" si="0"/>
        <v>2877462</v>
      </c>
      <c r="C48" s="55">
        <f t="shared" ca="1" si="1"/>
        <v>143873100</v>
      </c>
      <c r="D48" s="55">
        <f t="shared" ca="1" si="2"/>
        <v>57549240</v>
      </c>
      <c r="E48" s="55">
        <f t="shared" ca="1" si="3"/>
        <v>12948579</v>
      </c>
      <c r="F48" s="55">
        <f t="shared" ca="1" si="4"/>
        <v>12840674.174999999</v>
      </c>
      <c r="G48" s="55">
        <f t="shared" ca="1" si="5"/>
        <v>0.28774620000000001</v>
      </c>
      <c r="H48" s="55" t="str">
        <f t="shared" ca="1" si="6"/>
        <v>Hedef gelecek seçim</v>
      </c>
    </row>
    <row r="49" spans="1:8" x14ac:dyDescent="0.25">
      <c r="A49" s="19">
        <v>25</v>
      </c>
      <c r="B49" s="18">
        <f t="shared" ca="1" si="0"/>
        <v>9490475</v>
      </c>
      <c r="C49" s="55">
        <f t="shared" ca="1" si="1"/>
        <v>474523750</v>
      </c>
      <c r="D49" s="55">
        <f t="shared" ca="1" si="2"/>
        <v>189809500</v>
      </c>
      <c r="E49" s="55">
        <f t="shared" ca="1" si="3"/>
        <v>42707137.5</v>
      </c>
      <c r="F49" s="55">
        <f t="shared" ca="1" si="4"/>
        <v>42351244.6875</v>
      </c>
      <c r="G49" s="55">
        <f t="shared" ca="1" si="5"/>
        <v>0.94904750000000004</v>
      </c>
      <c r="H49" s="55" t="str">
        <f t="shared" ca="1" si="6"/>
        <v>İktidar Partisi</v>
      </c>
    </row>
    <row r="50" spans="1:8" x14ac:dyDescent="0.25">
      <c r="A50" s="19">
        <v>26</v>
      </c>
      <c r="B50" s="18">
        <f t="shared" ca="1" si="0"/>
        <v>428508</v>
      </c>
      <c r="C50" s="55">
        <f t="shared" ca="1" si="1"/>
        <v>21425400</v>
      </c>
      <c r="D50" s="55">
        <f t="shared" ca="1" si="2"/>
        <v>8570160</v>
      </c>
      <c r="E50" s="55">
        <f t="shared" ca="1" si="3"/>
        <v>1928286</v>
      </c>
      <c r="F50" s="55">
        <f t="shared" ca="1" si="4"/>
        <v>1912216.95</v>
      </c>
      <c r="G50" s="55">
        <f t="shared" ca="1" si="5"/>
        <v>4.2850800000000001E-2</v>
      </c>
      <c r="H50" s="55" t="str">
        <f t="shared" ca="1" si="6"/>
        <v>Hedef gelecek seçim</v>
      </c>
    </row>
    <row r="51" spans="1:8" x14ac:dyDescent="0.25">
      <c r="A51" s="19">
        <v>27</v>
      </c>
      <c r="B51" s="18">
        <f t="shared" ca="1" si="0"/>
        <v>1191664</v>
      </c>
      <c r="C51" s="55">
        <f t="shared" ca="1" si="1"/>
        <v>59583200</v>
      </c>
      <c r="D51" s="55">
        <f t="shared" ca="1" si="2"/>
        <v>23833280</v>
      </c>
      <c r="E51" s="55">
        <f t="shared" ca="1" si="3"/>
        <v>5362488</v>
      </c>
      <c r="F51" s="55">
        <f t="shared" ca="1" si="4"/>
        <v>5317800.5999999996</v>
      </c>
      <c r="G51" s="55">
        <f t="shared" ca="1" si="5"/>
        <v>0.11916640000000001</v>
      </c>
      <c r="H51" s="55" t="str">
        <f t="shared" ca="1" si="6"/>
        <v>Hedef gelecek seçim</v>
      </c>
    </row>
    <row r="52" spans="1:8" x14ac:dyDescent="0.25">
      <c r="A52" s="19">
        <v>28</v>
      </c>
      <c r="B52" s="18">
        <f t="shared" ca="1" si="0"/>
        <v>5269908</v>
      </c>
      <c r="C52" s="55">
        <f t="shared" ca="1" si="1"/>
        <v>263495400</v>
      </c>
      <c r="D52" s="55">
        <f t="shared" ca="1" si="2"/>
        <v>105398160</v>
      </c>
      <c r="E52" s="55">
        <f t="shared" ca="1" si="3"/>
        <v>23714586</v>
      </c>
      <c r="F52" s="55">
        <f t="shared" ca="1" si="4"/>
        <v>23516964.449999999</v>
      </c>
      <c r="G52" s="55">
        <f t="shared" ca="1" si="5"/>
        <v>0.52699079999999998</v>
      </c>
      <c r="H52" s="55" t="str">
        <f t="shared" ca="1" si="6"/>
        <v>İktidar Partisi</v>
      </c>
    </row>
    <row r="53" spans="1:8" x14ac:dyDescent="0.25">
      <c r="A53" s="19">
        <v>29</v>
      </c>
      <c r="B53" s="18">
        <f t="shared" ca="1" si="0"/>
        <v>7942079</v>
      </c>
      <c r="C53" s="55">
        <f t="shared" ca="1" si="1"/>
        <v>397103950</v>
      </c>
      <c r="D53" s="55">
        <f t="shared" ca="1" si="2"/>
        <v>158841580</v>
      </c>
      <c r="E53" s="55">
        <f t="shared" ca="1" si="3"/>
        <v>35739355.5</v>
      </c>
      <c r="F53" s="55">
        <f t="shared" ca="1" si="4"/>
        <v>35441527.537499994</v>
      </c>
      <c r="G53" s="55">
        <f t="shared" ca="1" si="5"/>
        <v>0.79420789999999997</v>
      </c>
      <c r="H53" s="55" t="str">
        <f t="shared" ca="1" si="6"/>
        <v>İktidar Partisi</v>
      </c>
    </row>
    <row r="54" spans="1:8" x14ac:dyDescent="0.25">
      <c r="A54" s="19">
        <v>30</v>
      </c>
      <c r="B54" s="18">
        <f t="shared" ca="1" si="0"/>
        <v>8141804</v>
      </c>
      <c r="C54" s="55">
        <f t="shared" ca="1" si="1"/>
        <v>407090200</v>
      </c>
      <c r="D54" s="55">
        <f t="shared" ca="1" si="2"/>
        <v>162836080</v>
      </c>
      <c r="E54" s="55">
        <f t="shared" ca="1" si="3"/>
        <v>36638118</v>
      </c>
      <c r="F54" s="55">
        <f t="shared" ca="1" si="4"/>
        <v>36332800.349999994</v>
      </c>
      <c r="G54" s="55">
        <f t="shared" ca="1" si="5"/>
        <v>0.81418040000000003</v>
      </c>
      <c r="H54" s="55" t="str">
        <f t="shared" ca="1" si="6"/>
        <v>İktidar Partisi</v>
      </c>
    </row>
    <row r="55" spans="1:8" x14ac:dyDescent="0.25">
      <c r="A55" s="19">
        <v>31</v>
      </c>
      <c r="B55" s="18">
        <f t="shared" ca="1" si="0"/>
        <v>7746119</v>
      </c>
      <c r="C55" s="55">
        <f t="shared" ca="1" si="1"/>
        <v>387305950</v>
      </c>
      <c r="D55" s="55">
        <f t="shared" ca="1" si="2"/>
        <v>154922380</v>
      </c>
      <c r="E55" s="55">
        <f t="shared" ca="1" si="3"/>
        <v>34857535.5</v>
      </c>
      <c r="F55" s="55">
        <f t="shared" ca="1" si="4"/>
        <v>34567056.037500001</v>
      </c>
      <c r="G55" s="55">
        <f t="shared" ca="1" si="5"/>
        <v>0.77461190000000002</v>
      </c>
      <c r="H55" s="55" t="str">
        <f t="shared" ca="1" si="6"/>
        <v>İktidar Partisi</v>
      </c>
    </row>
    <row r="56" spans="1:8" x14ac:dyDescent="0.25">
      <c r="A56" s="19">
        <v>32</v>
      </c>
      <c r="B56" s="18">
        <f t="shared" ca="1" si="0"/>
        <v>7880428</v>
      </c>
      <c r="C56" s="55">
        <f t="shared" ca="1" si="1"/>
        <v>394021400</v>
      </c>
      <c r="D56" s="55">
        <f t="shared" ca="1" si="2"/>
        <v>157608560</v>
      </c>
      <c r="E56" s="55">
        <f t="shared" ca="1" si="3"/>
        <v>35461926</v>
      </c>
      <c r="F56" s="55">
        <f t="shared" ca="1" si="4"/>
        <v>35166409.949999996</v>
      </c>
      <c r="G56" s="55">
        <f t="shared" ca="1" si="5"/>
        <v>0.78804280000000004</v>
      </c>
      <c r="H56" s="55" t="str">
        <f t="shared" ca="1" si="6"/>
        <v>İktidar Partisi</v>
      </c>
    </row>
    <row r="57" spans="1:8" x14ac:dyDescent="0.25">
      <c r="A57" s="19">
        <v>33</v>
      </c>
      <c r="B57" s="18">
        <f t="shared" ca="1" si="0"/>
        <v>6628668</v>
      </c>
      <c r="C57" s="55">
        <f t="shared" ca="1" si="1"/>
        <v>331433400</v>
      </c>
      <c r="D57" s="55">
        <f t="shared" ca="1" si="2"/>
        <v>132573360</v>
      </c>
      <c r="E57" s="55">
        <f t="shared" ca="1" si="3"/>
        <v>29829006</v>
      </c>
      <c r="F57" s="55">
        <f t="shared" ca="1" si="4"/>
        <v>29580430.949999999</v>
      </c>
      <c r="G57" s="55">
        <f t="shared" ca="1" si="5"/>
        <v>0.66286679999999998</v>
      </c>
      <c r="H57" s="55" t="str">
        <f t="shared" ca="1" si="6"/>
        <v>İktidar Partisi</v>
      </c>
    </row>
    <row r="58" spans="1:8" x14ac:dyDescent="0.25">
      <c r="A58" s="19">
        <v>34</v>
      </c>
      <c r="B58" s="18">
        <f t="shared" ca="1" si="0"/>
        <v>220436</v>
      </c>
      <c r="C58" s="55">
        <f t="shared" ca="1" si="1"/>
        <v>11021800</v>
      </c>
      <c r="D58" s="55">
        <f t="shared" ca="1" si="2"/>
        <v>4408720</v>
      </c>
      <c r="E58" s="55">
        <f t="shared" ca="1" si="3"/>
        <v>991962</v>
      </c>
      <c r="F58" s="55">
        <f t="shared" ca="1" si="4"/>
        <v>983695.64999999991</v>
      </c>
      <c r="G58" s="55">
        <f t="shared" ca="1" si="5"/>
        <v>2.20436E-2</v>
      </c>
      <c r="H58" s="55" t="str">
        <f t="shared" ca="1" si="6"/>
        <v>Hedef gelecek seçim</v>
      </c>
    </row>
    <row r="59" spans="1:8" x14ac:dyDescent="0.25">
      <c r="A59" s="19">
        <v>35</v>
      </c>
      <c r="B59" s="18">
        <f t="shared" ca="1" si="0"/>
        <v>4797795</v>
      </c>
      <c r="C59" s="55">
        <f t="shared" ca="1" si="1"/>
        <v>239889750</v>
      </c>
      <c r="D59" s="55">
        <f t="shared" ca="1" si="2"/>
        <v>95955900</v>
      </c>
      <c r="E59" s="55">
        <f t="shared" ca="1" si="3"/>
        <v>21590077.5</v>
      </c>
      <c r="F59" s="55">
        <f t="shared" ca="1" si="4"/>
        <v>21410160.1875</v>
      </c>
      <c r="G59" s="55">
        <f t="shared" ca="1" si="5"/>
        <v>0.47977950000000003</v>
      </c>
      <c r="H59" s="55" t="str">
        <f t="shared" ca="1" si="6"/>
        <v>Hedef gelecek seçim</v>
      </c>
    </row>
    <row r="60" spans="1:8" x14ac:dyDescent="0.25">
      <c r="A60" s="19">
        <v>36</v>
      </c>
      <c r="B60" s="18">
        <f t="shared" ca="1" si="0"/>
        <v>8088086</v>
      </c>
      <c r="C60" s="55">
        <f t="shared" ca="1" si="1"/>
        <v>404404300</v>
      </c>
      <c r="D60" s="55">
        <f t="shared" ca="1" si="2"/>
        <v>161761720</v>
      </c>
      <c r="E60" s="55">
        <f t="shared" ca="1" si="3"/>
        <v>36396387</v>
      </c>
      <c r="F60" s="55">
        <f t="shared" ca="1" si="4"/>
        <v>36093083.774999999</v>
      </c>
      <c r="G60" s="55">
        <f t="shared" ca="1" si="5"/>
        <v>0.80880859999999999</v>
      </c>
      <c r="H60" s="55" t="str">
        <f t="shared" ca="1" si="6"/>
        <v>İktidar Partisi</v>
      </c>
    </row>
    <row r="61" spans="1:8" x14ac:dyDescent="0.25">
      <c r="A61" s="19">
        <v>37</v>
      </c>
      <c r="B61" s="18">
        <f t="shared" ca="1" si="0"/>
        <v>3746556</v>
      </c>
      <c r="C61" s="55">
        <f t="shared" ca="1" si="1"/>
        <v>187327800</v>
      </c>
      <c r="D61" s="55">
        <f t="shared" ca="1" si="2"/>
        <v>74931120</v>
      </c>
      <c r="E61" s="55">
        <f t="shared" ca="1" si="3"/>
        <v>16859502</v>
      </c>
      <c r="F61" s="55">
        <f t="shared" ca="1" si="4"/>
        <v>16719006.149999999</v>
      </c>
      <c r="G61" s="55">
        <f t="shared" ca="1" si="5"/>
        <v>0.37465559999999998</v>
      </c>
      <c r="H61" s="55" t="str">
        <f t="shared" ca="1" si="6"/>
        <v>Hedef gelecek seçim</v>
      </c>
    </row>
    <row r="62" spans="1:8" x14ac:dyDescent="0.25">
      <c r="A62" s="19">
        <v>38</v>
      </c>
      <c r="B62" s="18">
        <f t="shared" ca="1" si="0"/>
        <v>5619772</v>
      </c>
      <c r="C62" s="55">
        <f t="shared" ca="1" si="1"/>
        <v>280988600</v>
      </c>
      <c r="D62" s="55">
        <f t="shared" ca="1" si="2"/>
        <v>112395440</v>
      </c>
      <c r="E62" s="55">
        <f t="shared" ca="1" si="3"/>
        <v>25288974</v>
      </c>
      <c r="F62" s="55">
        <f t="shared" ca="1" si="4"/>
        <v>25078232.549999997</v>
      </c>
      <c r="G62" s="55">
        <f t="shared" ca="1" si="5"/>
        <v>0.56197719999999995</v>
      </c>
      <c r="H62" s="55" t="str">
        <f t="shared" ca="1" si="6"/>
        <v>İktidar Partisi</v>
      </c>
    </row>
    <row r="63" spans="1:8" x14ac:dyDescent="0.25">
      <c r="A63" s="19">
        <v>39</v>
      </c>
      <c r="B63" s="18">
        <f t="shared" ca="1" si="0"/>
        <v>9245954</v>
      </c>
      <c r="C63" s="55">
        <f t="shared" ca="1" si="1"/>
        <v>462297700</v>
      </c>
      <c r="D63" s="55">
        <f t="shared" ca="1" si="2"/>
        <v>184919080</v>
      </c>
      <c r="E63" s="55">
        <f t="shared" ca="1" si="3"/>
        <v>41606793</v>
      </c>
      <c r="F63" s="55">
        <f t="shared" ca="1" si="4"/>
        <v>41260069.724999994</v>
      </c>
      <c r="G63" s="55">
        <f t="shared" ca="1" si="5"/>
        <v>0.92459539999999996</v>
      </c>
      <c r="H63" s="55" t="str">
        <f t="shared" ca="1" si="6"/>
        <v>İktidar Partisi</v>
      </c>
    </row>
    <row r="64" spans="1:8" x14ac:dyDescent="0.25">
      <c r="A64" s="19">
        <v>40</v>
      </c>
      <c r="B64" s="18">
        <f t="shared" ca="1" si="0"/>
        <v>2388727</v>
      </c>
      <c r="C64" s="55">
        <f t="shared" ca="1" si="1"/>
        <v>119436350</v>
      </c>
      <c r="D64" s="55">
        <f t="shared" ca="1" si="2"/>
        <v>47774540</v>
      </c>
      <c r="E64" s="55">
        <f t="shared" ca="1" si="3"/>
        <v>10749271.5</v>
      </c>
      <c r="F64" s="55">
        <f t="shared" ca="1" si="4"/>
        <v>10659694.237499999</v>
      </c>
      <c r="G64" s="55">
        <f t="shared" ca="1" si="5"/>
        <v>0.23887269999999999</v>
      </c>
      <c r="H64" s="55" t="str">
        <f t="shared" ca="1" si="6"/>
        <v>Hedef gelecek seçim</v>
      </c>
    </row>
    <row r="65" spans="1:8" x14ac:dyDescent="0.25">
      <c r="A65" s="19">
        <v>41</v>
      </c>
      <c r="B65" s="18">
        <f t="shared" ca="1" si="0"/>
        <v>4066248</v>
      </c>
      <c r="C65" s="55">
        <f t="shared" ca="1" si="1"/>
        <v>203312400</v>
      </c>
      <c r="D65" s="55">
        <f t="shared" ca="1" si="2"/>
        <v>81324960</v>
      </c>
      <c r="E65" s="55">
        <f t="shared" ca="1" si="3"/>
        <v>18298116</v>
      </c>
      <c r="F65" s="55">
        <f t="shared" ca="1" si="4"/>
        <v>18145631.699999999</v>
      </c>
      <c r="G65" s="55">
        <f t="shared" ca="1" si="5"/>
        <v>0.40662480000000001</v>
      </c>
      <c r="H65" s="55" t="str">
        <f t="shared" ca="1" si="6"/>
        <v>Hedef gelecek seçim</v>
      </c>
    </row>
    <row r="66" spans="1:8" x14ac:dyDescent="0.25">
      <c r="A66" s="19">
        <v>42</v>
      </c>
      <c r="B66" s="18">
        <f t="shared" ca="1" si="0"/>
        <v>8096708</v>
      </c>
      <c r="C66" s="55">
        <f t="shared" ca="1" si="1"/>
        <v>404835400</v>
      </c>
      <c r="D66" s="55">
        <f t="shared" ca="1" si="2"/>
        <v>161934160</v>
      </c>
      <c r="E66" s="55">
        <f t="shared" ca="1" si="3"/>
        <v>36435186</v>
      </c>
      <c r="F66" s="55">
        <f t="shared" ca="1" si="4"/>
        <v>36131559.449999996</v>
      </c>
      <c r="G66" s="55">
        <f t="shared" ca="1" si="5"/>
        <v>0.80967080000000002</v>
      </c>
      <c r="H66" s="55" t="str">
        <f t="shared" ca="1" si="6"/>
        <v>İktidar Partisi</v>
      </c>
    </row>
    <row r="67" spans="1:8" x14ac:dyDescent="0.25">
      <c r="A67" s="19">
        <v>43</v>
      </c>
      <c r="B67" s="18">
        <f t="shared" ca="1" si="0"/>
        <v>3685424</v>
      </c>
      <c r="C67" s="55">
        <f t="shared" ca="1" si="1"/>
        <v>184271200</v>
      </c>
      <c r="D67" s="55">
        <f t="shared" ca="1" si="2"/>
        <v>73708480</v>
      </c>
      <c r="E67" s="55">
        <f t="shared" ca="1" si="3"/>
        <v>16584408</v>
      </c>
      <c r="F67" s="55">
        <f t="shared" ca="1" si="4"/>
        <v>16446204.6</v>
      </c>
      <c r="G67" s="55">
        <f t="shared" ca="1" si="5"/>
        <v>0.36854239999999999</v>
      </c>
      <c r="H67" s="55" t="str">
        <f t="shared" ca="1" si="6"/>
        <v>Hedef gelecek seçim</v>
      </c>
    </row>
    <row r="68" spans="1:8" x14ac:dyDescent="0.25">
      <c r="A68" s="19">
        <v>44</v>
      </c>
      <c r="B68" s="18">
        <f t="shared" ca="1" si="0"/>
        <v>9485014</v>
      </c>
      <c r="C68" s="55">
        <f t="shared" ca="1" si="1"/>
        <v>474250700</v>
      </c>
      <c r="D68" s="55">
        <f t="shared" ca="1" si="2"/>
        <v>189700280</v>
      </c>
      <c r="E68" s="55">
        <f t="shared" ca="1" si="3"/>
        <v>42682563</v>
      </c>
      <c r="F68" s="55">
        <f t="shared" ca="1" si="4"/>
        <v>42326874.974999994</v>
      </c>
      <c r="G68" s="55">
        <f t="shared" ca="1" si="5"/>
        <v>0.94850140000000005</v>
      </c>
      <c r="H68" s="55" t="str">
        <f t="shared" ca="1" si="6"/>
        <v>İktidar Partisi</v>
      </c>
    </row>
    <row r="69" spans="1:8" x14ac:dyDescent="0.25">
      <c r="A69" s="19">
        <v>45</v>
      </c>
      <c r="B69" s="18">
        <f t="shared" ca="1" si="0"/>
        <v>2494797</v>
      </c>
      <c r="C69" s="55">
        <f t="shared" ca="1" si="1"/>
        <v>124739850</v>
      </c>
      <c r="D69" s="55">
        <f t="shared" ca="1" si="2"/>
        <v>49895940</v>
      </c>
      <c r="E69" s="55">
        <f t="shared" ca="1" si="3"/>
        <v>11226586.5</v>
      </c>
      <c r="F69" s="55">
        <f t="shared" ca="1" si="4"/>
        <v>11133031.612499999</v>
      </c>
      <c r="G69" s="55">
        <f t="shared" ca="1" si="5"/>
        <v>0.2494797</v>
      </c>
      <c r="H69" s="55" t="str">
        <f t="shared" ca="1" si="6"/>
        <v>Hedef gelecek seçim</v>
      </c>
    </row>
    <row r="70" spans="1:8" x14ac:dyDescent="0.25">
      <c r="A70" s="19">
        <v>46</v>
      </c>
      <c r="B70" s="18">
        <f t="shared" ca="1" si="0"/>
        <v>4444798</v>
      </c>
      <c r="C70" s="55">
        <f t="shared" ca="1" si="1"/>
        <v>222239900</v>
      </c>
      <c r="D70" s="55">
        <f t="shared" ca="1" si="2"/>
        <v>88895960</v>
      </c>
      <c r="E70" s="55">
        <f t="shared" ca="1" si="3"/>
        <v>20001591</v>
      </c>
      <c r="F70" s="55">
        <f t="shared" ca="1" si="4"/>
        <v>19834911.074999999</v>
      </c>
      <c r="G70" s="55">
        <f t="shared" ca="1" si="5"/>
        <v>0.44447979999999998</v>
      </c>
      <c r="H70" s="55" t="str">
        <f t="shared" ca="1" si="6"/>
        <v>Hedef gelecek seçim</v>
      </c>
    </row>
    <row r="71" spans="1:8" x14ac:dyDescent="0.25">
      <c r="A71" s="19">
        <v>47</v>
      </c>
      <c r="B71" s="18">
        <f t="shared" ca="1" si="0"/>
        <v>5436998</v>
      </c>
      <c r="C71" s="55">
        <f t="shared" ca="1" si="1"/>
        <v>271849900</v>
      </c>
      <c r="D71" s="55">
        <f t="shared" ca="1" si="2"/>
        <v>108739960</v>
      </c>
      <c r="E71" s="55">
        <f t="shared" ca="1" si="3"/>
        <v>24466491</v>
      </c>
      <c r="F71" s="55">
        <f t="shared" ca="1" si="4"/>
        <v>24262603.574999999</v>
      </c>
      <c r="G71" s="55">
        <f t="shared" ca="1" si="5"/>
        <v>0.54369979999999996</v>
      </c>
      <c r="H71" s="55" t="str">
        <f t="shared" ca="1" si="6"/>
        <v>İktidar Partisi</v>
      </c>
    </row>
    <row r="72" spans="1:8" x14ac:dyDescent="0.25">
      <c r="A72" s="19">
        <v>48</v>
      </c>
      <c r="B72" s="18">
        <f t="shared" ca="1" si="0"/>
        <v>7267983</v>
      </c>
      <c r="C72" s="55">
        <f t="shared" ca="1" si="1"/>
        <v>363399150</v>
      </c>
      <c r="D72" s="55">
        <f t="shared" ca="1" si="2"/>
        <v>145359660</v>
      </c>
      <c r="E72" s="55">
        <f t="shared" ca="1" si="3"/>
        <v>32705923.5</v>
      </c>
      <c r="F72" s="55">
        <f t="shared" ca="1" si="4"/>
        <v>32433374.137499999</v>
      </c>
      <c r="G72" s="55">
        <f t="shared" ca="1" si="5"/>
        <v>0.72679830000000001</v>
      </c>
      <c r="H72" s="55" t="str">
        <f t="shared" ca="1" si="6"/>
        <v>İktidar Partisi</v>
      </c>
    </row>
    <row r="73" spans="1:8" x14ac:dyDescent="0.25">
      <c r="A73" s="19">
        <v>49</v>
      </c>
      <c r="B73" s="18">
        <f t="shared" ca="1" si="0"/>
        <v>4322076</v>
      </c>
      <c r="C73" s="55">
        <f t="shared" ca="1" si="1"/>
        <v>216103800</v>
      </c>
      <c r="D73" s="55">
        <f t="shared" ca="1" si="2"/>
        <v>86441520</v>
      </c>
      <c r="E73" s="55">
        <f t="shared" ca="1" si="3"/>
        <v>19449342</v>
      </c>
      <c r="F73" s="55">
        <f t="shared" ca="1" si="4"/>
        <v>19287264.149999999</v>
      </c>
      <c r="G73" s="55">
        <f t="shared" ca="1" si="5"/>
        <v>0.43220760000000003</v>
      </c>
      <c r="H73" s="55" t="str">
        <f t="shared" ca="1" si="6"/>
        <v>Hedef gelecek seçim</v>
      </c>
    </row>
    <row r="74" spans="1:8" x14ac:dyDescent="0.25">
      <c r="A74" s="19">
        <v>50</v>
      </c>
      <c r="B74" s="18">
        <f t="shared" ca="1" si="0"/>
        <v>5922649</v>
      </c>
      <c r="C74" s="55">
        <f t="shared" ca="1" si="1"/>
        <v>296132450</v>
      </c>
      <c r="D74" s="55">
        <f t="shared" ca="1" si="2"/>
        <v>118452980</v>
      </c>
      <c r="E74" s="55">
        <f t="shared" ca="1" si="3"/>
        <v>26651920.5</v>
      </c>
      <c r="F74" s="55">
        <f t="shared" ca="1" si="4"/>
        <v>26429821.162499998</v>
      </c>
      <c r="G74" s="55">
        <f t="shared" ca="1" si="5"/>
        <v>0.59226489999999998</v>
      </c>
      <c r="H74" s="55" t="str">
        <f t="shared" ca="1" si="6"/>
        <v>İktidar Partisi</v>
      </c>
    </row>
    <row r="77" spans="1:8" x14ac:dyDescent="0.25">
      <c r="A77" s="6" t="s">
        <v>19</v>
      </c>
      <c r="B77" s="6">
        <f t="shared" ref="B77:G77" ca="1" si="7">STDEV(B25:B74)</f>
        <v>2791914.2434173208</v>
      </c>
      <c r="C77" s="6">
        <f t="shared" ca="1" si="7"/>
        <v>139595712.17086601</v>
      </c>
      <c r="D77" s="6">
        <f t="shared" ca="1" si="7"/>
        <v>55838284.868346326</v>
      </c>
      <c r="E77" s="6">
        <f t="shared" ca="1" si="7"/>
        <v>12563614.095377933</v>
      </c>
      <c r="F77" s="6">
        <f t="shared" ca="1" si="7"/>
        <v>12458917.31124977</v>
      </c>
      <c r="G77" s="6">
        <f t="shared" ca="1" si="7"/>
        <v>0.27919142434173216</v>
      </c>
    </row>
    <row r="78" spans="1:8" x14ac:dyDescent="0.25">
      <c r="A78" s="6" t="s">
        <v>20</v>
      </c>
      <c r="B78" s="6">
        <f t="shared" ref="B78:G78" ca="1" si="8">MAX(B25:B74)</f>
        <v>9969266</v>
      </c>
      <c r="C78" s="6">
        <f t="shared" ca="1" si="8"/>
        <v>498463300</v>
      </c>
      <c r="D78" s="6">
        <f t="shared" ca="1" si="8"/>
        <v>199385320</v>
      </c>
      <c r="E78" s="6">
        <f t="shared" ca="1" si="8"/>
        <v>44861697</v>
      </c>
      <c r="F78" s="6">
        <f t="shared" ca="1" si="8"/>
        <v>44487849.524999999</v>
      </c>
      <c r="G78" s="6">
        <f t="shared" ca="1" si="8"/>
        <v>0.9969266</v>
      </c>
    </row>
    <row r="79" spans="1:8" x14ac:dyDescent="0.25">
      <c r="A79" s="6" t="s">
        <v>21</v>
      </c>
      <c r="B79" s="6">
        <f t="shared" ref="B79:G79" ca="1" si="9">MIN(B25:B74)</f>
        <v>220436</v>
      </c>
      <c r="C79" s="6">
        <f t="shared" ca="1" si="9"/>
        <v>11021800</v>
      </c>
      <c r="D79" s="6">
        <f t="shared" ca="1" si="9"/>
        <v>4408720</v>
      </c>
      <c r="E79" s="6">
        <f t="shared" ca="1" si="9"/>
        <v>991962</v>
      </c>
      <c r="F79" s="6">
        <f t="shared" ca="1" si="9"/>
        <v>983695.64999999991</v>
      </c>
      <c r="G79" s="6">
        <f t="shared" ca="1" si="9"/>
        <v>2.20436E-2</v>
      </c>
    </row>
    <row r="80" spans="1:8" x14ac:dyDescent="0.25">
      <c r="A80" s="6" t="s">
        <v>22</v>
      </c>
      <c r="B80" s="6">
        <f ca="1">AVERAGE(B25:B74)</f>
        <v>5245986.32</v>
      </c>
      <c r="C80" s="6">
        <f t="shared" ref="C80:G80" ca="1" si="10">AVERAGE(C25:C74)</f>
        <v>262299316</v>
      </c>
      <c r="D80" s="6">
        <f t="shared" ca="1" si="10"/>
        <v>104919726.40000001</v>
      </c>
      <c r="E80" s="6">
        <f t="shared" ca="1" si="10"/>
        <v>23606938.440000001</v>
      </c>
      <c r="F80" s="6">
        <f t="shared" ca="1" si="10"/>
        <v>23410213.953000005</v>
      </c>
      <c r="G80" s="6">
        <f t="shared" ca="1" si="10"/>
        <v>0.52459863200000001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8E5A5-4E10-4C80-9265-345DD9FB1565}">
  <dimension ref="B2:N30"/>
  <sheetViews>
    <sheetView topLeftCell="A9" workbookViewId="0">
      <selection activeCell="K26" sqref="K26"/>
    </sheetView>
  </sheetViews>
  <sheetFormatPr defaultRowHeight="15" x14ac:dyDescent="0.25"/>
  <cols>
    <col min="10" max="10" width="11" bestFit="1" customWidth="1"/>
    <col min="14" max="14" width="11" bestFit="1" customWidth="1"/>
  </cols>
  <sheetData>
    <row r="2" spans="2:14" x14ac:dyDescent="0.25">
      <c r="B2" s="21" t="s">
        <v>73</v>
      </c>
    </row>
    <row r="3" spans="2:14" x14ac:dyDescent="0.25">
      <c r="B3" s="20" t="s">
        <v>74</v>
      </c>
    </row>
    <row r="5" spans="2:14" x14ac:dyDescent="0.25">
      <c r="B5" s="20" t="s">
        <v>75</v>
      </c>
    </row>
    <row r="7" spans="2:14" x14ac:dyDescent="0.25">
      <c r="B7" s="20" t="s">
        <v>76</v>
      </c>
    </row>
    <row r="8" spans="2:14" x14ac:dyDescent="0.25">
      <c r="B8" s="20" t="s">
        <v>77</v>
      </c>
    </row>
    <row r="9" spans="2:14" x14ac:dyDescent="0.25">
      <c r="B9" s="20" t="s">
        <v>78</v>
      </c>
    </row>
    <row r="10" spans="2:14" x14ac:dyDescent="0.25">
      <c r="B10" s="20" t="s">
        <v>79</v>
      </c>
    </row>
    <row r="11" spans="2:14" x14ac:dyDescent="0.25">
      <c r="B11" s="20" t="s">
        <v>91</v>
      </c>
    </row>
    <row r="15" spans="2:14" ht="18" customHeight="1" x14ac:dyDescent="0.25">
      <c r="B15" s="3" t="s">
        <v>27</v>
      </c>
      <c r="C15" s="3" t="s">
        <v>26</v>
      </c>
      <c r="D15" s="3" t="s">
        <v>28</v>
      </c>
      <c r="E15" s="3" t="s">
        <v>24</v>
      </c>
      <c r="F15" s="3" t="s">
        <v>25</v>
      </c>
      <c r="I15" s="3" t="s">
        <v>27</v>
      </c>
      <c r="J15" s="5" t="s">
        <v>37</v>
      </c>
      <c r="M15" s="3" t="s">
        <v>26</v>
      </c>
      <c r="N15" s="5" t="s">
        <v>37</v>
      </c>
    </row>
    <row r="16" spans="2:14" x14ac:dyDescent="0.25">
      <c r="B16" s="4" t="s">
        <v>29</v>
      </c>
      <c r="C16" s="4" t="s">
        <v>34</v>
      </c>
      <c r="D16" s="4">
        <f ca="1">RANDBETWEEN(0,350)</f>
        <v>23</v>
      </c>
      <c r="E16" s="4">
        <f ca="1">RANDBETWEEN(0,6000)</f>
        <v>2490</v>
      </c>
      <c r="F16" s="49">
        <f ca="1">D16*E16</f>
        <v>57270</v>
      </c>
      <c r="I16" s="4" t="s">
        <v>33</v>
      </c>
      <c r="J16" s="4">
        <f ca="1">DSUM(B15:F30, F15,I15:I16)</f>
        <v>726998</v>
      </c>
      <c r="M16" s="4" t="s">
        <v>133</v>
      </c>
      <c r="N16" s="4">
        <f ca="1">DSUM(B15:F30,F15,M15:M16)</f>
        <v>3400417</v>
      </c>
    </row>
    <row r="17" spans="2:14" x14ac:dyDescent="0.25">
      <c r="B17" s="4" t="s">
        <v>30</v>
      </c>
      <c r="C17" s="4" t="s">
        <v>35</v>
      </c>
      <c r="D17" s="4">
        <f t="shared" ref="D17:D30" ca="1" si="0">RANDBETWEEN(0,350)</f>
        <v>216</v>
      </c>
      <c r="E17" s="4">
        <f t="shared" ref="E17:E30" ca="1" si="1">RANDBETWEEN(0,6000)</f>
        <v>4109</v>
      </c>
      <c r="F17" s="49">
        <f t="shared" ref="F17:F30" ca="1" si="2">D17*E17</f>
        <v>887544</v>
      </c>
    </row>
    <row r="18" spans="2:14" x14ac:dyDescent="0.25">
      <c r="B18" s="4" t="s">
        <v>31</v>
      </c>
      <c r="C18" s="4" t="s">
        <v>34</v>
      </c>
      <c r="D18" s="4">
        <f t="shared" ca="1" si="0"/>
        <v>46</v>
      </c>
      <c r="E18" s="4">
        <f t="shared" ca="1" si="1"/>
        <v>1492</v>
      </c>
      <c r="F18" s="49">
        <f t="shared" ca="1" si="2"/>
        <v>68632</v>
      </c>
    </row>
    <row r="19" spans="2:14" x14ac:dyDescent="0.25">
      <c r="B19" s="4" t="s">
        <v>32</v>
      </c>
      <c r="C19" s="4" t="s">
        <v>36</v>
      </c>
      <c r="D19" s="4">
        <f t="shared" ca="1" si="0"/>
        <v>251</v>
      </c>
      <c r="E19" s="4">
        <f t="shared" ca="1" si="1"/>
        <v>2556</v>
      </c>
      <c r="F19" s="49">
        <f t="shared" ca="1" si="2"/>
        <v>641556</v>
      </c>
      <c r="I19" s="3" t="s">
        <v>27</v>
      </c>
      <c r="J19" s="5" t="s">
        <v>38</v>
      </c>
      <c r="M19" s="3" t="s">
        <v>26</v>
      </c>
      <c r="N19" s="5" t="s">
        <v>38</v>
      </c>
    </row>
    <row r="20" spans="2:14" x14ac:dyDescent="0.25">
      <c r="B20" s="4" t="s">
        <v>33</v>
      </c>
      <c r="C20" s="4" t="s">
        <v>35</v>
      </c>
      <c r="D20" s="4">
        <f t="shared" ca="1" si="0"/>
        <v>94</v>
      </c>
      <c r="E20" s="4">
        <f t="shared" ca="1" si="1"/>
        <v>839</v>
      </c>
      <c r="F20" s="49">
        <f t="shared" ca="1" si="2"/>
        <v>78866</v>
      </c>
      <c r="I20" s="4" t="s">
        <v>33</v>
      </c>
      <c r="J20" s="4">
        <f ca="1">DAVERAGE(B15:F30,F15,I19:I20)</f>
        <v>242332.66666666666</v>
      </c>
      <c r="M20" s="4" t="s">
        <v>133</v>
      </c>
      <c r="N20" s="4">
        <f ca="1">DAVERAGE(B15:F30,F15,M19:M20)</f>
        <v>680083.4</v>
      </c>
    </row>
    <row r="21" spans="2:14" x14ac:dyDescent="0.25">
      <c r="B21" s="4" t="s">
        <v>30</v>
      </c>
      <c r="C21" s="4" t="s">
        <v>34</v>
      </c>
      <c r="D21" s="4">
        <f t="shared" ca="1" si="0"/>
        <v>139</v>
      </c>
      <c r="E21" s="4">
        <f t="shared" ca="1" si="1"/>
        <v>526</v>
      </c>
      <c r="F21" s="49">
        <f t="shared" ca="1" si="2"/>
        <v>73114</v>
      </c>
    </row>
    <row r="22" spans="2:14" x14ac:dyDescent="0.25">
      <c r="B22" s="4" t="s">
        <v>31</v>
      </c>
      <c r="C22" s="4" t="s">
        <v>35</v>
      </c>
      <c r="D22" s="4">
        <f t="shared" ca="1" si="0"/>
        <v>322</v>
      </c>
      <c r="E22" s="4">
        <f t="shared" ca="1" si="1"/>
        <v>973</v>
      </c>
      <c r="F22" s="49">
        <f t="shared" ca="1" si="2"/>
        <v>313306</v>
      </c>
    </row>
    <row r="23" spans="2:14" x14ac:dyDescent="0.25">
      <c r="B23" s="4" t="s">
        <v>33</v>
      </c>
      <c r="C23" s="4" t="s">
        <v>34</v>
      </c>
      <c r="D23" s="4">
        <f t="shared" ca="1" si="0"/>
        <v>78</v>
      </c>
      <c r="E23" s="4">
        <f t="shared" ca="1" si="1"/>
        <v>3292</v>
      </c>
      <c r="F23" s="49">
        <f t="shared" ca="1" si="2"/>
        <v>256776</v>
      </c>
      <c r="I23" s="3" t="s">
        <v>27</v>
      </c>
      <c r="J23" s="5" t="s">
        <v>39</v>
      </c>
      <c r="M23" s="3" t="s">
        <v>26</v>
      </c>
      <c r="N23" s="5" t="s">
        <v>39</v>
      </c>
    </row>
    <row r="24" spans="2:14" x14ac:dyDescent="0.25">
      <c r="B24" s="4" t="s">
        <v>29</v>
      </c>
      <c r="C24" s="4" t="s">
        <v>36</v>
      </c>
      <c r="D24" s="4">
        <f t="shared" ca="1" si="0"/>
        <v>230</v>
      </c>
      <c r="E24" s="4">
        <f t="shared" ca="1" si="1"/>
        <v>5560</v>
      </c>
      <c r="F24" s="49">
        <f t="shared" ca="1" si="2"/>
        <v>1278800</v>
      </c>
      <c r="I24" s="4" t="s">
        <v>33</v>
      </c>
      <c r="J24" s="4">
        <f ca="1">DCOUNT(B15:F30,F15,I23:I24)</f>
        <v>3</v>
      </c>
      <c r="M24" s="4" t="s">
        <v>133</v>
      </c>
      <c r="N24" s="4">
        <f ca="1">DCOUNT(B15:F30,E15,M23:M24)</f>
        <v>5</v>
      </c>
    </row>
    <row r="25" spans="2:14" x14ac:dyDescent="0.25">
      <c r="B25" s="4" t="s">
        <v>32</v>
      </c>
      <c r="C25" s="4" t="s">
        <v>35</v>
      </c>
      <c r="D25" s="4">
        <f t="shared" ca="1" si="0"/>
        <v>144</v>
      </c>
      <c r="E25" s="4">
        <f t="shared" ca="1" si="1"/>
        <v>2861</v>
      </c>
      <c r="F25" s="49">
        <f t="shared" ca="1" si="2"/>
        <v>411984</v>
      </c>
    </row>
    <row r="26" spans="2:14" x14ac:dyDescent="0.25">
      <c r="B26" s="4" t="s">
        <v>31</v>
      </c>
      <c r="C26" s="4" t="s">
        <v>36</v>
      </c>
      <c r="D26" s="4">
        <f t="shared" ca="1" si="0"/>
        <v>307</v>
      </c>
      <c r="E26" s="4">
        <f t="shared" ca="1" si="1"/>
        <v>1803</v>
      </c>
      <c r="F26" s="49">
        <f t="shared" ca="1" si="2"/>
        <v>553521</v>
      </c>
    </row>
    <row r="27" spans="2:14" x14ac:dyDescent="0.25">
      <c r="B27" s="4" t="s">
        <v>29</v>
      </c>
      <c r="C27" s="4" t="s">
        <v>35</v>
      </c>
      <c r="D27" s="4">
        <f t="shared" ca="1" si="0"/>
        <v>88</v>
      </c>
      <c r="E27" s="4">
        <f t="shared" ca="1" si="1"/>
        <v>3602</v>
      </c>
      <c r="F27" s="49">
        <f t="shared" ca="1" si="2"/>
        <v>316976</v>
      </c>
    </row>
    <row r="28" spans="2:14" x14ac:dyDescent="0.25">
      <c r="B28" s="4" t="s">
        <v>33</v>
      </c>
      <c r="C28" s="4" t="s">
        <v>36</v>
      </c>
      <c r="D28" s="4">
        <f t="shared" ca="1" si="0"/>
        <v>126</v>
      </c>
      <c r="E28" s="4">
        <f t="shared" ca="1" si="1"/>
        <v>3106</v>
      </c>
      <c r="F28" s="49">
        <f t="shared" ca="1" si="2"/>
        <v>391356</v>
      </c>
    </row>
    <row r="29" spans="2:14" x14ac:dyDescent="0.25">
      <c r="B29" s="4" t="s">
        <v>32</v>
      </c>
      <c r="C29" s="4" t="s">
        <v>34</v>
      </c>
      <c r="D29" s="4">
        <f t="shared" ca="1" si="0"/>
        <v>70</v>
      </c>
      <c r="E29" s="4">
        <f t="shared" ca="1" si="1"/>
        <v>1635</v>
      </c>
      <c r="F29" s="49">
        <f t="shared" ca="1" si="2"/>
        <v>114450</v>
      </c>
    </row>
    <row r="30" spans="2:14" x14ac:dyDescent="0.25">
      <c r="B30" s="4" t="s">
        <v>30</v>
      </c>
      <c r="C30" s="4" t="s">
        <v>36</v>
      </c>
      <c r="D30" s="4">
        <f t="shared" ca="1" si="0"/>
        <v>208</v>
      </c>
      <c r="E30" s="4">
        <f t="shared" ca="1" si="1"/>
        <v>2573</v>
      </c>
      <c r="F30" s="49">
        <f t="shared" ca="1" si="2"/>
        <v>535184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FF02-ECAC-4055-B883-9046B6CA01F9}">
  <dimension ref="A2:L68"/>
  <sheetViews>
    <sheetView topLeftCell="A10" workbookViewId="0">
      <selection activeCell="R20" sqref="R20"/>
    </sheetView>
  </sheetViews>
  <sheetFormatPr defaultRowHeight="15" x14ac:dyDescent="0.25"/>
  <cols>
    <col min="8" max="8" width="10.5703125" customWidth="1"/>
    <col min="11" max="11" width="13.5703125" bestFit="1" customWidth="1"/>
  </cols>
  <sheetData>
    <row r="2" spans="2:2" x14ac:dyDescent="0.25">
      <c r="B2" s="22" t="s">
        <v>80</v>
      </c>
    </row>
    <row r="3" spans="2:2" x14ac:dyDescent="0.25">
      <c r="B3" s="20" t="s">
        <v>81</v>
      </c>
    </row>
    <row r="4" spans="2:2" x14ac:dyDescent="0.25">
      <c r="B4" s="20" t="s">
        <v>82</v>
      </c>
    </row>
    <row r="5" spans="2:2" x14ac:dyDescent="0.25">
      <c r="B5" s="20" t="s">
        <v>83</v>
      </c>
    </row>
    <row r="6" spans="2:2" x14ac:dyDescent="0.25">
      <c r="B6" s="20" t="s">
        <v>84</v>
      </c>
    </row>
    <row r="7" spans="2:2" x14ac:dyDescent="0.25">
      <c r="B7" s="20" t="s">
        <v>85</v>
      </c>
    </row>
    <row r="8" spans="2:2" x14ac:dyDescent="0.25">
      <c r="B8" s="20" t="s">
        <v>86</v>
      </c>
    </row>
    <row r="10" spans="2:2" x14ac:dyDescent="0.25">
      <c r="B10" s="20" t="s">
        <v>87</v>
      </c>
    </row>
    <row r="11" spans="2:2" x14ac:dyDescent="0.25">
      <c r="B11" s="20" t="s">
        <v>88</v>
      </c>
    </row>
    <row r="13" spans="2:2" x14ac:dyDescent="0.25">
      <c r="B13" s="20" t="s">
        <v>89</v>
      </c>
    </row>
    <row r="14" spans="2:2" x14ac:dyDescent="0.25">
      <c r="B14" s="20" t="s">
        <v>90</v>
      </c>
    </row>
    <row r="17" spans="1:12" x14ac:dyDescent="0.25">
      <c r="B17" s="12" t="s">
        <v>42</v>
      </c>
      <c r="C17" s="13">
        <v>15000</v>
      </c>
    </row>
    <row r="18" spans="1:12" x14ac:dyDescent="0.25">
      <c r="B18" s="12" t="s">
        <v>49</v>
      </c>
      <c r="C18" s="13">
        <v>0.1</v>
      </c>
    </row>
    <row r="20" spans="1:12" x14ac:dyDescent="0.25">
      <c r="B20" s="6" t="s">
        <v>40</v>
      </c>
      <c r="C20" s="6" t="s">
        <v>41</v>
      </c>
      <c r="D20" s="6" t="s">
        <v>2</v>
      </c>
      <c r="E20" s="6" t="s">
        <v>42</v>
      </c>
      <c r="F20" s="6" t="s">
        <v>12</v>
      </c>
      <c r="G20" s="6" t="s">
        <v>43</v>
      </c>
      <c r="H20" s="9" t="s">
        <v>47</v>
      </c>
      <c r="I20" s="9" t="s">
        <v>48</v>
      </c>
      <c r="K20" s="10" t="s">
        <v>44</v>
      </c>
      <c r="L20" s="11">
        <v>42401</v>
      </c>
    </row>
    <row r="21" spans="1:12" x14ac:dyDescent="0.25">
      <c r="A21" s="1">
        <v>1</v>
      </c>
      <c r="B21" s="7">
        <v>42370</v>
      </c>
      <c r="C21" s="8">
        <f ca="1">RANDBETWEEN(0,1500)</f>
        <v>788</v>
      </c>
      <c r="D21" s="8">
        <f ca="1">RANDBETWEEN(2850,5000)</f>
        <v>3914</v>
      </c>
      <c r="E21" s="8">
        <f>C$17</f>
        <v>15000</v>
      </c>
      <c r="F21" s="8">
        <f ca="1">RANDBETWEEN(1000,4000)</f>
        <v>3172</v>
      </c>
      <c r="G21" s="48">
        <f ca="1">SUM(C21,D21,E21,F21)</f>
        <v>22874</v>
      </c>
      <c r="H21" s="8">
        <f ca="1">RANDBETWEEN(15000,60000)</f>
        <v>39966</v>
      </c>
      <c r="I21" s="48">
        <f ca="1">H21-G21</f>
        <v>17092</v>
      </c>
    </row>
    <row r="22" spans="1:12" x14ac:dyDescent="0.25">
      <c r="A22" s="1">
        <v>2</v>
      </c>
      <c r="B22" s="7">
        <v>42401</v>
      </c>
      <c r="C22" s="8">
        <f t="shared" ref="C22:C68" ca="1" si="0">RANDBETWEEN(0,1500)</f>
        <v>582</v>
      </c>
      <c r="D22" s="8">
        <f t="shared" ref="D22:D68" ca="1" si="1">RANDBETWEEN(2850,5000)</f>
        <v>3244</v>
      </c>
      <c r="E22" s="8">
        <f t="shared" ref="E22:E32" si="2">C$17</f>
        <v>15000</v>
      </c>
      <c r="F22" s="8">
        <f t="shared" ref="F22:F68" ca="1" si="3">RANDBETWEEN(1000,4000)</f>
        <v>2113</v>
      </c>
      <c r="G22" s="48">
        <f t="shared" ref="G22:G68" ca="1" si="4">SUM(C22,D22,E22,F22)</f>
        <v>20939</v>
      </c>
      <c r="H22" s="8">
        <f t="shared" ref="H22:H68" ca="1" si="5">RANDBETWEEN(15000,60000)</f>
        <v>35177</v>
      </c>
      <c r="I22" s="48">
        <f t="shared" ref="I22:I68" ca="1" si="6">H22-G22</f>
        <v>14238</v>
      </c>
      <c r="K22" s="10" t="s">
        <v>45</v>
      </c>
      <c r="L22" s="10">
        <f ca="1">VLOOKUP(L20,B21:G68,6,0)</f>
        <v>20939</v>
      </c>
    </row>
    <row r="23" spans="1:12" x14ac:dyDescent="0.25">
      <c r="A23" s="1">
        <v>3</v>
      </c>
      <c r="B23" s="7">
        <v>42430</v>
      </c>
      <c r="C23" s="8">
        <f t="shared" ca="1" si="0"/>
        <v>831</v>
      </c>
      <c r="D23" s="8">
        <f t="shared" ca="1" si="1"/>
        <v>4271</v>
      </c>
      <c r="E23" s="8">
        <f t="shared" si="2"/>
        <v>15000</v>
      </c>
      <c r="F23" s="8">
        <f t="shared" ca="1" si="3"/>
        <v>2382</v>
      </c>
      <c r="G23" s="48">
        <f t="shared" ca="1" si="4"/>
        <v>22484</v>
      </c>
      <c r="H23" s="8">
        <f t="shared" ca="1" si="5"/>
        <v>42337</v>
      </c>
      <c r="I23" s="48">
        <f t="shared" ca="1" si="6"/>
        <v>19853</v>
      </c>
    </row>
    <row r="24" spans="1:12" x14ac:dyDescent="0.25">
      <c r="A24" s="1">
        <v>4</v>
      </c>
      <c r="B24" s="7">
        <v>42461</v>
      </c>
      <c r="C24" s="8">
        <f t="shared" ca="1" si="0"/>
        <v>625</v>
      </c>
      <c r="D24" s="8">
        <f t="shared" ca="1" si="1"/>
        <v>3590</v>
      </c>
      <c r="E24" s="8">
        <f t="shared" si="2"/>
        <v>15000</v>
      </c>
      <c r="F24" s="8">
        <f t="shared" ca="1" si="3"/>
        <v>2519</v>
      </c>
      <c r="G24" s="48">
        <f t="shared" ca="1" si="4"/>
        <v>21734</v>
      </c>
      <c r="H24" s="8">
        <f t="shared" ca="1" si="5"/>
        <v>44607</v>
      </c>
      <c r="I24" s="48">
        <f t="shared" ca="1" si="6"/>
        <v>22873</v>
      </c>
      <c r="K24" s="10" t="s">
        <v>46</v>
      </c>
      <c r="L24" s="10">
        <f ca="1">VLOOKUP(L22,G21:I68,3,0)</f>
        <v>14238</v>
      </c>
    </row>
    <row r="25" spans="1:12" x14ac:dyDescent="0.25">
      <c r="A25" s="1">
        <v>5</v>
      </c>
      <c r="B25" s="7">
        <v>42491</v>
      </c>
      <c r="C25" s="8">
        <f t="shared" ca="1" si="0"/>
        <v>258</v>
      </c>
      <c r="D25" s="8">
        <f t="shared" ca="1" si="1"/>
        <v>2939</v>
      </c>
      <c r="E25" s="8">
        <f t="shared" si="2"/>
        <v>15000</v>
      </c>
      <c r="F25" s="8">
        <f t="shared" ca="1" si="3"/>
        <v>2485</v>
      </c>
      <c r="G25" s="48">
        <f t="shared" ca="1" si="4"/>
        <v>20682</v>
      </c>
      <c r="H25" s="8">
        <f t="shared" ca="1" si="5"/>
        <v>17472</v>
      </c>
      <c r="I25" s="48">
        <f t="shared" ca="1" si="6"/>
        <v>-3210</v>
      </c>
    </row>
    <row r="26" spans="1:12" x14ac:dyDescent="0.25">
      <c r="A26" s="1">
        <v>6</v>
      </c>
      <c r="B26" s="7">
        <v>42522</v>
      </c>
      <c r="C26" s="8">
        <f t="shared" ca="1" si="0"/>
        <v>1279</v>
      </c>
      <c r="D26" s="8">
        <f t="shared" ca="1" si="1"/>
        <v>3527</v>
      </c>
      <c r="E26" s="8">
        <f t="shared" si="2"/>
        <v>15000</v>
      </c>
      <c r="F26" s="8">
        <f t="shared" ca="1" si="3"/>
        <v>1601</v>
      </c>
      <c r="G26" s="48">
        <f t="shared" ca="1" si="4"/>
        <v>21407</v>
      </c>
      <c r="H26" s="8">
        <f t="shared" ca="1" si="5"/>
        <v>29894</v>
      </c>
      <c r="I26" s="48">
        <f t="shared" ca="1" si="6"/>
        <v>8487</v>
      </c>
    </row>
    <row r="27" spans="1:12" x14ac:dyDescent="0.25">
      <c r="A27" s="1">
        <v>7</v>
      </c>
      <c r="B27" s="7">
        <v>42552</v>
      </c>
      <c r="C27" s="8">
        <f t="shared" ca="1" si="0"/>
        <v>807</v>
      </c>
      <c r="D27" s="8">
        <f t="shared" ca="1" si="1"/>
        <v>3735</v>
      </c>
      <c r="E27" s="8">
        <f t="shared" si="2"/>
        <v>15000</v>
      </c>
      <c r="F27" s="8">
        <f t="shared" ca="1" si="3"/>
        <v>1579</v>
      </c>
      <c r="G27" s="48">
        <f t="shared" ca="1" si="4"/>
        <v>21121</v>
      </c>
      <c r="H27" s="8">
        <f t="shared" ca="1" si="5"/>
        <v>46522</v>
      </c>
      <c r="I27" s="48">
        <f t="shared" ca="1" si="6"/>
        <v>25401</v>
      </c>
    </row>
    <row r="28" spans="1:12" x14ac:dyDescent="0.25">
      <c r="A28" s="1">
        <v>8</v>
      </c>
      <c r="B28" s="7">
        <v>42583</v>
      </c>
      <c r="C28" s="8">
        <f t="shared" ca="1" si="0"/>
        <v>284</v>
      </c>
      <c r="D28" s="8">
        <f t="shared" ca="1" si="1"/>
        <v>4452</v>
      </c>
      <c r="E28" s="8">
        <f t="shared" si="2"/>
        <v>15000</v>
      </c>
      <c r="F28" s="8">
        <f t="shared" ca="1" si="3"/>
        <v>2578</v>
      </c>
      <c r="G28" s="48">
        <f t="shared" ca="1" si="4"/>
        <v>22314</v>
      </c>
      <c r="H28" s="8">
        <f t="shared" ca="1" si="5"/>
        <v>38183</v>
      </c>
      <c r="I28" s="48">
        <f t="shared" ca="1" si="6"/>
        <v>15869</v>
      </c>
    </row>
    <row r="29" spans="1:12" x14ac:dyDescent="0.25">
      <c r="A29" s="1">
        <v>9</v>
      </c>
      <c r="B29" s="7">
        <v>42614</v>
      </c>
      <c r="C29" s="8">
        <f t="shared" ca="1" si="0"/>
        <v>60</v>
      </c>
      <c r="D29" s="8">
        <f t="shared" ca="1" si="1"/>
        <v>4907</v>
      </c>
      <c r="E29" s="8">
        <f t="shared" si="2"/>
        <v>15000</v>
      </c>
      <c r="F29" s="8">
        <f t="shared" ca="1" si="3"/>
        <v>2425</v>
      </c>
      <c r="G29" s="48">
        <f t="shared" ca="1" si="4"/>
        <v>22392</v>
      </c>
      <c r="H29" s="8">
        <f t="shared" ca="1" si="5"/>
        <v>55405</v>
      </c>
      <c r="I29" s="48">
        <f t="shared" ca="1" si="6"/>
        <v>33013</v>
      </c>
    </row>
    <row r="30" spans="1:12" x14ac:dyDescent="0.25">
      <c r="A30" s="1">
        <v>10</v>
      </c>
      <c r="B30" s="7">
        <v>42644</v>
      </c>
      <c r="C30" s="8">
        <f t="shared" ca="1" si="0"/>
        <v>1464</v>
      </c>
      <c r="D30" s="8">
        <f t="shared" ca="1" si="1"/>
        <v>3509</v>
      </c>
      <c r="E30" s="8">
        <f t="shared" si="2"/>
        <v>15000</v>
      </c>
      <c r="F30" s="8">
        <f t="shared" ca="1" si="3"/>
        <v>1851</v>
      </c>
      <c r="G30" s="48">
        <f t="shared" ca="1" si="4"/>
        <v>21824</v>
      </c>
      <c r="H30" s="8">
        <f t="shared" ca="1" si="5"/>
        <v>38666</v>
      </c>
      <c r="I30" s="48">
        <f t="shared" ca="1" si="6"/>
        <v>16842</v>
      </c>
    </row>
    <row r="31" spans="1:12" x14ac:dyDescent="0.25">
      <c r="A31" s="1">
        <v>11</v>
      </c>
      <c r="B31" s="7">
        <v>42675</v>
      </c>
      <c r="C31" s="8">
        <f t="shared" ca="1" si="0"/>
        <v>1368</v>
      </c>
      <c r="D31" s="8">
        <f t="shared" ca="1" si="1"/>
        <v>3656</v>
      </c>
      <c r="E31" s="8">
        <f t="shared" si="2"/>
        <v>15000</v>
      </c>
      <c r="F31" s="8">
        <f t="shared" ca="1" si="3"/>
        <v>1662</v>
      </c>
      <c r="G31" s="48">
        <f t="shared" ca="1" si="4"/>
        <v>21686</v>
      </c>
      <c r="H31" s="8">
        <f t="shared" ca="1" si="5"/>
        <v>59289</v>
      </c>
      <c r="I31" s="48">
        <f t="shared" ca="1" si="6"/>
        <v>37603</v>
      </c>
    </row>
    <row r="32" spans="1:12" x14ac:dyDescent="0.25">
      <c r="A32" s="1">
        <v>12</v>
      </c>
      <c r="B32" s="7">
        <v>42705</v>
      </c>
      <c r="C32" s="8">
        <f t="shared" ca="1" si="0"/>
        <v>620</v>
      </c>
      <c r="D32" s="8">
        <f t="shared" ca="1" si="1"/>
        <v>4107</v>
      </c>
      <c r="E32" s="8">
        <f t="shared" si="2"/>
        <v>15000</v>
      </c>
      <c r="F32" s="8">
        <f t="shared" ca="1" si="3"/>
        <v>3000</v>
      </c>
      <c r="G32" s="48">
        <f t="shared" ca="1" si="4"/>
        <v>22727</v>
      </c>
      <c r="H32" s="8">
        <f t="shared" ca="1" si="5"/>
        <v>44178</v>
      </c>
      <c r="I32" s="48">
        <f t="shared" ca="1" si="6"/>
        <v>21451</v>
      </c>
    </row>
    <row r="33" spans="1:9" x14ac:dyDescent="0.25">
      <c r="A33" s="1">
        <v>13</v>
      </c>
      <c r="B33" s="7">
        <v>42736</v>
      </c>
      <c r="C33" s="8">
        <f t="shared" ca="1" si="0"/>
        <v>104</v>
      </c>
      <c r="D33" s="8">
        <f t="shared" ca="1" si="1"/>
        <v>4786</v>
      </c>
      <c r="E33" s="8">
        <f>C$17+(C$17*C$18)</f>
        <v>16500</v>
      </c>
      <c r="F33" s="8">
        <f t="shared" ca="1" si="3"/>
        <v>1075</v>
      </c>
      <c r="G33" s="48">
        <f t="shared" ca="1" si="4"/>
        <v>22465</v>
      </c>
      <c r="H33" s="8">
        <f t="shared" ca="1" si="5"/>
        <v>57163</v>
      </c>
      <c r="I33" s="48">
        <f t="shared" ca="1" si="6"/>
        <v>34698</v>
      </c>
    </row>
    <row r="34" spans="1:9" x14ac:dyDescent="0.25">
      <c r="A34" s="1">
        <v>14</v>
      </c>
      <c r="B34" s="7">
        <v>42767</v>
      </c>
      <c r="C34" s="8">
        <f t="shared" ca="1" si="0"/>
        <v>676</v>
      </c>
      <c r="D34" s="8">
        <f t="shared" ca="1" si="1"/>
        <v>4226</v>
      </c>
      <c r="E34" s="8">
        <f t="shared" ref="E34:E44" si="7">C$17+(C$17*C$18)</f>
        <v>16500</v>
      </c>
      <c r="F34" s="8">
        <f t="shared" ca="1" si="3"/>
        <v>2012</v>
      </c>
      <c r="G34" s="48">
        <f t="shared" ca="1" si="4"/>
        <v>23414</v>
      </c>
      <c r="H34" s="8">
        <f t="shared" ca="1" si="5"/>
        <v>18003</v>
      </c>
      <c r="I34" s="48">
        <f t="shared" ca="1" si="6"/>
        <v>-5411</v>
      </c>
    </row>
    <row r="35" spans="1:9" x14ac:dyDescent="0.25">
      <c r="A35" s="1">
        <v>15</v>
      </c>
      <c r="B35" s="7">
        <v>42795</v>
      </c>
      <c r="C35" s="8">
        <f t="shared" ca="1" si="0"/>
        <v>303</v>
      </c>
      <c r="D35" s="8">
        <f t="shared" ca="1" si="1"/>
        <v>4723</v>
      </c>
      <c r="E35" s="8">
        <f t="shared" si="7"/>
        <v>16500</v>
      </c>
      <c r="F35" s="8">
        <f t="shared" ca="1" si="3"/>
        <v>2648</v>
      </c>
      <c r="G35" s="48">
        <f t="shared" ca="1" si="4"/>
        <v>24174</v>
      </c>
      <c r="H35" s="8">
        <f t="shared" ca="1" si="5"/>
        <v>36563</v>
      </c>
      <c r="I35" s="48">
        <f t="shared" ca="1" si="6"/>
        <v>12389</v>
      </c>
    </row>
    <row r="36" spans="1:9" x14ac:dyDescent="0.25">
      <c r="A36" s="1">
        <v>16</v>
      </c>
      <c r="B36" s="7">
        <v>42826</v>
      </c>
      <c r="C36" s="8">
        <f t="shared" ca="1" si="0"/>
        <v>90</v>
      </c>
      <c r="D36" s="8">
        <f t="shared" ca="1" si="1"/>
        <v>4869</v>
      </c>
      <c r="E36" s="8">
        <f t="shared" si="7"/>
        <v>16500</v>
      </c>
      <c r="F36" s="8">
        <f t="shared" ca="1" si="3"/>
        <v>3124</v>
      </c>
      <c r="G36" s="48">
        <f t="shared" ca="1" si="4"/>
        <v>24583</v>
      </c>
      <c r="H36" s="8">
        <f t="shared" ca="1" si="5"/>
        <v>27350</v>
      </c>
      <c r="I36" s="48">
        <f t="shared" ca="1" si="6"/>
        <v>2767</v>
      </c>
    </row>
    <row r="37" spans="1:9" x14ac:dyDescent="0.25">
      <c r="A37" s="1">
        <v>17</v>
      </c>
      <c r="B37" s="7">
        <v>42856</v>
      </c>
      <c r="C37" s="8">
        <f t="shared" ca="1" si="0"/>
        <v>878</v>
      </c>
      <c r="D37" s="8">
        <f t="shared" ca="1" si="1"/>
        <v>3690</v>
      </c>
      <c r="E37" s="8">
        <f t="shared" si="7"/>
        <v>16500</v>
      </c>
      <c r="F37" s="8">
        <f t="shared" ca="1" si="3"/>
        <v>2838</v>
      </c>
      <c r="G37" s="48">
        <f t="shared" ca="1" si="4"/>
        <v>23906</v>
      </c>
      <c r="H37" s="8">
        <f t="shared" ca="1" si="5"/>
        <v>22490</v>
      </c>
      <c r="I37" s="48">
        <f t="shared" ca="1" si="6"/>
        <v>-1416</v>
      </c>
    </row>
    <row r="38" spans="1:9" x14ac:dyDescent="0.25">
      <c r="A38" s="1">
        <v>18</v>
      </c>
      <c r="B38" s="7">
        <v>42887</v>
      </c>
      <c r="C38" s="8">
        <f t="shared" ca="1" si="0"/>
        <v>1213</v>
      </c>
      <c r="D38" s="8">
        <f t="shared" ca="1" si="1"/>
        <v>4687</v>
      </c>
      <c r="E38" s="8">
        <f t="shared" si="7"/>
        <v>16500</v>
      </c>
      <c r="F38" s="8">
        <f t="shared" ca="1" si="3"/>
        <v>3808</v>
      </c>
      <c r="G38" s="48">
        <f t="shared" ca="1" si="4"/>
        <v>26208</v>
      </c>
      <c r="H38" s="8">
        <f t="shared" ca="1" si="5"/>
        <v>36446</v>
      </c>
      <c r="I38" s="48">
        <f t="shared" ca="1" si="6"/>
        <v>10238</v>
      </c>
    </row>
    <row r="39" spans="1:9" x14ac:dyDescent="0.25">
      <c r="A39" s="1">
        <v>19</v>
      </c>
      <c r="B39" s="7">
        <v>42917</v>
      </c>
      <c r="C39" s="8">
        <f t="shared" ca="1" si="0"/>
        <v>1062</v>
      </c>
      <c r="D39" s="8">
        <f t="shared" ca="1" si="1"/>
        <v>4993</v>
      </c>
      <c r="E39" s="8">
        <f t="shared" si="7"/>
        <v>16500</v>
      </c>
      <c r="F39" s="8">
        <f t="shared" ca="1" si="3"/>
        <v>3642</v>
      </c>
      <c r="G39" s="48">
        <f t="shared" ca="1" si="4"/>
        <v>26197</v>
      </c>
      <c r="H39" s="8">
        <f t="shared" ca="1" si="5"/>
        <v>20763</v>
      </c>
      <c r="I39" s="48">
        <f t="shared" ca="1" si="6"/>
        <v>-5434</v>
      </c>
    </row>
    <row r="40" spans="1:9" x14ac:dyDescent="0.25">
      <c r="A40" s="1">
        <v>20</v>
      </c>
      <c r="B40" s="7">
        <v>42948</v>
      </c>
      <c r="C40" s="8">
        <f t="shared" ca="1" si="0"/>
        <v>683</v>
      </c>
      <c r="D40" s="8">
        <f t="shared" ca="1" si="1"/>
        <v>4596</v>
      </c>
      <c r="E40" s="8">
        <f t="shared" si="7"/>
        <v>16500</v>
      </c>
      <c r="F40" s="8">
        <f t="shared" ca="1" si="3"/>
        <v>3246</v>
      </c>
      <c r="G40" s="48">
        <f t="shared" ca="1" si="4"/>
        <v>25025</v>
      </c>
      <c r="H40" s="8">
        <f t="shared" ca="1" si="5"/>
        <v>17004</v>
      </c>
      <c r="I40" s="48">
        <f t="shared" ca="1" si="6"/>
        <v>-8021</v>
      </c>
    </row>
    <row r="41" spans="1:9" x14ac:dyDescent="0.25">
      <c r="A41" s="1">
        <v>21</v>
      </c>
      <c r="B41" s="7">
        <v>42979</v>
      </c>
      <c r="C41" s="8">
        <f t="shared" ca="1" si="0"/>
        <v>669</v>
      </c>
      <c r="D41" s="8">
        <f t="shared" ca="1" si="1"/>
        <v>4116</v>
      </c>
      <c r="E41" s="8">
        <f t="shared" si="7"/>
        <v>16500</v>
      </c>
      <c r="F41" s="8">
        <f t="shared" ca="1" si="3"/>
        <v>3442</v>
      </c>
      <c r="G41" s="48">
        <f t="shared" ca="1" si="4"/>
        <v>24727</v>
      </c>
      <c r="H41" s="8">
        <f t="shared" ca="1" si="5"/>
        <v>33242</v>
      </c>
      <c r="I41" s="48">
        <f t="shared" ca="1" si="6"/>
        <v>8515</v>
      </c>
    </row>
    <row r="42" spans="1:9" x14ac:dyDescent="0.25">
      <c r="A42" s="1">
        <v>22</v>
      </c>
      <c r="B42" s="7">
        <v>43009</v>
      </c>
      <c r="C42" s="8">
        <f t="shared" ca="1" si="0"/>
        <v>1353</v>
      </c>
      <c r="D42" s="8">
        <f t="shared" ca="1" si="1"/>
        <v>4622</v>
      </c>
      <c r="E42" s="8">
        <f t="shared" si="7"/>
        <v>16500</v>
      </c>
      <c r="F42" s="8">
        <f t="shared" ca="1" si="3"/>
        <v>3494</v>
      </c>
      <c r="G42" s="48">
        <f t="shared" ca="1" si="4"/>
        <v>25969</v>
      </c>
      <c r="H42" s="8">
        <f t="shared" ca="1" si="5"/>
        <v>51893</v>
      </c>
      <c r="I42" s="48">
        <f t="shared" ca="1" si="6"/>
        <v>25924</v>
      </c>
    </row>
    <row r="43" spans="1:9" x14ac:dyDescent="0.25">
      <c r="A43" s="1">
        <v>23</v>
      </c>
      <c r="B43" s="7">
        <v>43040</v>
      </c>
      <c r="C43" s="8">
        <f t="shared" ca="1" si="0"/>
        <v>918</v>
      </c>
      <c r="D43" s="8">
        <f t="shared" ca="1" si="1"/>
        <v>3413</v>
      </c>
      <c r="E43" s="8">
        <f t="shared" si="7"/>
        <v>16500</v>
      </c>
      <c r="F43" s="8">
        <f t="shared" ca="1" si="3"/>
        <v>1892</v>
      </c>
      <c r="G43" s="48">
        <f t="shared" ca="1" si="4"/>
        <v>22723</v>
      </c>
      <c r="H43" s="8">
        <f t="shared" ca="1" si="5"/>
        <v>49125</v>
      </c>
      <c r="I43" s="48">
        <f t="shared" ca="1" si="6"/>
        <v>26402</v>
      </c>
    </row>
    <row r="44" spans="1:9" x14ac:dyDescent="0.25">
      <c r="A44" s="1">
        <v>24</v>
      </c>
      <c r="B44" s="7">
        <v>43070</v>
      </c>
      <c r="C44" s="8">
        <f t="shared" ca="1" si="0"/>
        <v>533</v>
      </c>
      <c r="D44" s="8">
        <f t="shared" ca="1" si="1"/>
        <v>4631</v>
      </c>
      <c r="E44" s="8">
        <f t="shared" si="7"/>
        <v>16500</v>
      </c>
      <c r="F44" s="8">
        <f t="shared" ca="1" si="3"/>
        <v>3886</v>
      </c>
      <c r="G44" s="48">
        <f t="shared" ca="1" si="4"/>
        <v>25550</v>
      </c>
      <c r="H44" s="8">
        <f t="shared" ca="1" si="5"/>
        <v>34578</v>
      </c>
      <c r="I44" s="48">
        <f t="shared" ca="1" si="6"/>
        <v>9028</v>
      </c>
    </row>
    <row r="45" spans="1:9" x14ac:dyDescent="0.25">
      <c r="A45" s="1">
        <v>25</v>
      </c>
      <c r="B45" s="7">
        <v>43101</v>
      </c>
      <c r="C45" s="8">
        <f t="shared" ca="1" si="0"/>
        <v>352</v>
      </c>
      <c r="D45" s="8">
        <f t="shared" ca="1" si="1"/>
        <v>3315</v>
      </c>
      <c r="E45" s="8">
        <f>E$33+(E$33*C$18)</f>
        <v>18150</v>
      </c>
      <c r="F45" s="8">
        <f t="shared" ca="1" si="3"/>
        <v>3430</v>
      </c>
      <c r="G45" s="48">
        <f t="shared" ca="1" si="4"/>
        <v>25247</v>
      </c>
      <c r="H45" s="8">
        <f t="shared" ca="1" si="5"/>
        <v>16202</v>
      </c>
      <c r="I45" s="48">
        <f t="shared" ca="1" si="6"/>
        <v>-9045</v>
      </c>
    </row>
    <row r="46" spans="1:9" x14ac:dyDescent="0.25">
      <c r="A46" s="1">
        <v>26</v>
      </c>
      <c r="B46" s="7">
        <v>43132</v>
      </c>
      <c r="C46" s="8">
        <f t="shared" ca="1" si="0"/>
        <v>386</v>
      </c>
      <c r="D46" s="8">
        <f t="shared" ca="1" si="1"/>
        <v>3374</v>
      </c>
      <c r="E46" s="8">
        <f t="shared" ref="E46:E56" si="8">E$33+(E$33*C$18)</f>
        <v>18150</v>
      </c>
      <c r="F46" s="8">
        <f t="shared" ca="1" si="3"/>
        <v>1990</v>
      </c>
      <c r="G46" s="48">
        <f t="shared" ca="1" si="4"/>
        <v>23900</v>
      </c>
      <c r="H46" s="8">
        <f t="shared" ca="1" si="5"/>
        <v>46630</v>
      </c>
      <c r="I46" s="48">
        <f t="shared" ca="1" si="6"/>
        <v>22730</v>
      </c>
    </row>
    <row r="47" spans="1:9" x14ac:dyDescent="0.25">
      <c r="A47" s="1">
        <v>27</v>
      </c>
      <c r="B47" s="7">
        <v>43160</v>
      </c>
      <c r="C47" s="8">
        <f t="shared" ca="1" si="0"/>
        <v>51</v>
      </c>
      <c r="D47" s="8">
        <f t="shared" ca="1" si="1"/>
        <v>4001</v>
      </c>
      <c r="E47" s="8">
        <f t="shared" si="8"/>
        <v>18150</v>
      </c>
      <c r="F47" s="8">
        <f t="shared" ca="1" si="3"/>
        <v>3739</v>
      </c>
      <c r="G47" s="48">
        <f t="shared" ca="1" si="4"/>
        <v>25941</v>
      </c>
      <c r="H47" s="8">
        <f t="shared" ca="1" si="5"/>
        <v>44525</v>
      </c>
      <c r="I47" s="48">
        <f t="shared" ca="1" si="6"/>
        <v>18584</v>
      </c>
    </row>
    <row r="48" spans="1:9" x14ac:dyDescent="0.25">
      <c r="A48" s="1">
        <v>28</v>
      </c>
      <c r="B48" s="7">
        <v>43191</v>
      </c>
      <c r="C48" s="8">
        <f t="shared" ca="1" si="0"/>
        <v>671</v>
      </c>
      <c r="D48" s="8">
        <f t="shared" ca="1" si="1"/>
        <v>4185</v>
      </c>
      <c r="E48" s="8">
        <f t="shared" si="8"/>
        <v>18150</v>
      </c>
      <c r="F48" s="8">
        <f t="shared" ca="1" si="3"/>
        <v>1947</v>
      </c>
      <c r="G48" s="48">
        <f t="shared" ca="1" si="4"/>
        <v>24953</v>
      </c>
      <c r="H48" s="8">
        <f t="shared" ca="1" si="5"/>
        <v>47920</v>
      </c>
      <c r="I48" s="48">
        <f t="shared" ca="1" si="6"/>
        <v>22967</v>
      </c>
    </row>
    <row r="49" spans="1:9" x14ac:dyDescent="0.25">
      <c r="A49" s="1">
        <v>29</v>
      </c>
      <c r="B49" s="7">
        <v>43221</v>
      </c>
      <c r="C49" s="8">
        <f t="shared" ca="1" si="0"/>
        <v>1265</v>
      </c>
      <c r="D49" s="8">
        <f t="shared" ca="1" si="1"/>
        <v>3676</v>
      </c>
      <c r="E49" s="8">
        <f t="shared" si="8"/>
        <v>18150</v>
      </c>
      <c r="F49" s="8">
        <f t="shared" ca="1" si="3"/>
        <v>2906</v>
      </c>
      <c r="G49" s="48">
        <f t="shared" ca="1" si="4"/>
        <v>25997</v>
      </c>
      <c r="H49" s="8">
        <f t="shared" ca="1" si="5"/>
        <v>59773</v>
      </c>
      <c r="I49" s="48">
        <f t="shared" ca="1" si="6"/>
        <v>33776</v>
      </c>
    </row>
    <row r="50" spans="1:9" x14ac:dyDescent="0.25">
      <c r="A50" s="1">
        <v>30</v>
      </c>
      <c r="B50" s="7">
        <v>43252</v>
      </c>
      <c r="C50" s="8">
        <f t="shared" ca="1" si="0"/>
        <v>1016</v>
      </c>
      <c r="D50" s="8">
        <f t="shared" ca="1" si="1"/>
        <v>3201</v>
      </c>
      <c r="E50" s="8">
        <f t="shared" si="8"/>
        <v>18150</v>
      </c>
      <c r="F50" s="8">
        <f t="shared" ca="1" si="3"/>
        <v>2199</v>
      </c>
      <c r="G50" s="48">
        <f t="shared" ca="1" si="4"/>
        <v>24566</v>
      </c>
      <c r="H50" s="8">
        <f t="shared" ca="1" si="5"/>
        <v>59507</v>
      </c>
      <c r="I50" s="48">
        <f t="shared" ca="1" si="6"/>
        <v>34941</v>
      </c>
    </row>
    <row r="51" spans="1:9" x14ac:dyDescent="0.25">
      <c r="A51" s="1">
        <v>31</v>
      </c>
      <c r="B51" s="7">
        <v>43282</v>
      </c>
      <c r="C51" s="8">
        <f t="shared" ca="1" si="0"/>
        <v>1381</v>
      </c>
      <c r="D51" s="8">
        <f t="shared" ca="1" si="1"/>
        <v>4317</v>
      </c>
      <c r="E51" s="8">
        <f t="shared" si="8"/>
        <v>18150</v>
      </c>
      <c r="F51" s="8">
        <f t="shared" ca="1" si="3"/>
        <v>1382</v>
      </c>
      <c r="G51" s="48">
        <f t="shared" ca="1" si="4"/>
        <v>25230</v>
      </c>
      <c r="H51" s="8">
        <f t="shared" ca="1" si="5"/>
        <v>57210</v>
      </c>
      <c r="I51" s="48">
        <f t="shared" ca="1" si="6"/>
        <v>31980</v>
      </c>
    </row>
    <row r="52" spans="1:9" x14ac:dyDescent="0.25">
      <c r="A52" s="1">
        <v>32</v>
      </c>
      <c r="B52" s="7">
        <v>43313</v>
      </c>
      <c r="C52" s="8">
        <f t="shared" ca="1" si="0"/>
        <v>1162</v>
      </c>
      <c r="D52" s="8">
        <f t="shared" ca="1" si="1"/>
        <v>4595</v>
      </c>
      <c r="E52" s="8">
        <f t="shared" si="8"/>
        <v>18150</v>
      </c>
      <c r="F52" s="8">
        <f t="shared" ca="1" si="3"/>
        <v>2310</v>
      </c>
      <c r="G52" s="48">
        <f t="shared" ca="1" si="4"/>
        <v>26217</v>
      </c>
      <c r="H52" s="8">
        <f t="shared" ca="1" si="5"/>
        <v>16296</v>
      </c>
      <c r="I52" s="48">
        <f t="shared" ca="1" si="6"/>
        <v>-9921</v>
      </c>
    </row>
    <row r="53" spans="1:9" x14ac:dyDescent="0.25">
      <c r="A53" s="1">
        <v>33</v>
      </c>
      <c r="B53" s="7">
        <v>43344</v>
      </c>
      <c r="C53" s="8">
        <f t="shared" ca="1" si="0"/>
        <v>783</v>
      </c>
      <c r="D53" s="8">
        <f t="shared" ca="1" si="1"/>
        <v>4261</v>
      </c>
      <c r="E53" s="8">
        <f t="shared" si="8"/>
        <v>18150</v>
      </c>
      <c r="F53" s="8">
        <f t="shared" ca="1" si="3"/>
        <v>2864</v>
      </c>
      <c r="G53" s="48">
        <f t="shared" ca="1" si="4"/>
        <v>26058</v>
      </c>
      <c r="H53" s="8">
        <f t="shared" ca="1" si="5"/>
        <v>49266</v>
      </c>
      <c r="I53" s="48">
        <f t="shared" ca="1" si="6"/>
        <v>23208</v>
      </c>
    </row>
    <row r="54" spans="1:9" x14ac:dyDescent="0.25">
      <c r="A54" s="1">
        <v>34</v>
      </c>
      <c r="B54" s="7">
        <v>43374</v>
      </c>
      <c r="C54" s="8">
        <f t="shared" ca="1" si="0"/>
        <v>788</v>
      </c>
      <c r="D54" s="8">
        <f t="shared" ca="1" si="1"/>
        <v>3610</v>
      </c>
      <c r="E54" s="8">
        <f t="shared" si="8"/>
        <v>18150</v>
      </c>
      <c r="F54" s="8">
        <f t="shared" ca="1" si="3"/>
        <v>1094</v>
      </c>
      <c r="G54" s="48">
        <f t="shared" ca="1" si="4"/>
        <v>23642</v>
      </c>
      <c r="H54" s="8">
        <f t="shared" ca="1" si="5"/>
        <v>24652</v>
      </c>
      <c r="I54" s="48">
        <f t="shared" ca="1" si="6"/>
        <v>1010</v>
      </c>
    </row>
    <row r="55" spans="1:9" x14ac:dyDescent="0.25">
      <c r="A55" s="1">
        <v>35</v>
      </c>
      <c r="B55" s="7">
        <v>43405</v>
      </c>
      <c r="C55" s="8">
        <f t="shared" ca="1" si="0"/>
        <v>248</v>
      </c>
      <c r="D55" s="8">
        <f t="shared" ca="1" si="1"/>
        <v>3456</v>
      </c>
      <c r="E55" s="8">
        <f t="shared" si="8"/>
        <v>18150</v>
      </c>
      <c r="F55" s="8">
        <f t="shared" ca="1" si="3"/>
        <v>3892</v>
      </c>
      <c r="G55" s="48">
        <f t="shared" ca="1" si="4"/>
        <v>25746</v>
      </c>
      <c r="H55" s="8">
        <f t="shared" ca="1" si="5"/>
        <v>17641</v>
      </c>
      <c r="I55" s="48">
        <f t="shared" ca="1" si="6"/>
        <v>-8105</v>
      </c>
    </row>
    <row r="56" spans="1:9" x14ac:dyDescent="0.25">
      <c r="A56" s="1">
        <v>36</v>
      </c>
      <c r="B56" s="7">
        <v>43435</v>
      </c>
      <c r="C56" s="8">
        <f t="shared" ca="1" si="0"/>
        <v>648</v>
      </c>
      <c r="D56" s="8">
        <f t="shared" ca="1" si="1"/>
        <v>2867</v>
      </c>
      <c r="E56" s="8">
        <f t="shared" si="8"/>
        <v>18150</v>
      </c>
      <c r="F56" s="8">
        <f t="shared" ca="1" si="3"/>
        <v>1816</v>
      </c>
      <c r="G56" s="48">
        <f t="shared" ca="1" si="4"/>
        <v>23481</v>
      </c>
      <c r="H56" s="8">
        <f t="shared" ca="1" si="5"/>
        <v>30648</v>
      </c>
      <c r="I56" s="48">
        <f t="shared" ca="1" si="6"/>
        <v>7167</v>
      </c>
    </row>
    <row r="57" spans="1:9" x14ac:dyDescent="0.25">
      <c r="A57" s="1">
        <v>37</v>
      </c>
      <c r="B57" s="7">
        <v>43466</v>
      </c>
      <c r="C57" s="8">
        <f t="shared" ca="1" si="0"/>
        <v>1152</v>
      </c>
      <c r="D57" s="8">
        <f t="shared" ca="1" si="1"/>
        <v>4126</v>
      </c>
      <c r="E57" s="8">
        <f>E$45+(E$45*C$18)</f>
        <v>19965</v>
      </c>
      <c r="F57" s="8">
        <f t="shared" ca="1" si="3"/>
        <v>2455</v>
      </c>
      <c r="G57" s="48">
        <f t="shared" ca="1" si="4"/>
        <v>27698</v>
      </c>
      <c r="H57" s="8">
        <f t="shared" ca="1" si="5"/>
        <v>18289</v>
      </c>
      <c r="I57" s="48">
        <f t="shared" ca="1" si="6"/>
        <v>-9409</v>
      </c>
    </row>
    <row r="58" spans="1:9" x14ac:dyDescent="0.25">
      <c r="A58" s="1">
        <v>38</v>
      </c>
      <c r="B58" s="7">
        <v>43497</v>
      </c>
      <c r="C58" s="8">
        <f t="shared" ca="1" si="0"/>
        <v>2</v>
      </c>
      <c r="D58" s="8">
        <f t="shared" ca="1" si="1"/>
        <v>3753</v>
      </c>
      <c r="E58" s="8">
        <f t="shared" ref="E58:E68" si="9">E$45+(E$45*C$18)</f>
        <v>19965</v>
      </c>
      <c r="F58" s="8">
        <f t="shared" ca="1" si="3"/>
        <v>2435</v>
      </c>
      <c r="G58" s="48">
        <f t="shared" ca="1" si="4"/>
        <v>26155</v>
      </c>
      <c r="H58" s="8">
        <f t="shared" ca="1" si="5"/>
        <v>27082</v>
      </c>
      <c r="I58" s="48">
        <f t="shared" ca="1" si="6"/>
        <v>927</v>
      </c>
    </row>
    <row r="59" spans="1:9" x14ac:dyDescent="0.25">
      <c r="A59" s="1">
        <v>39</v>
      </c>
      <c r="B59" s="7">
        <v>43525</v>
      </c>
      <c r="C59" s="8">
        <f t="shared" ca="1" si="0"/>
        <v>895</v>
      </c>
      <c r="D59" s="8">
        <f t="shared" ca="1" si="1"/>
        <v>3310</v>
      </c>
      <c r="E59" s="8">
        <f t="shared" si="9"/>
        <v>19965</v>
      </c>
      <c r="F59" s="8">
        <f t="shared" ca="1" si="3"/>
        <v>2753</v>
      </c>
      <c r="G59" s="48">
        <f t="shared" ca="1" si="4"/>
        <v>26923</v>
      </c>
      <c r="H59" s="8">
        <f t="shared" ca="1" si="5"/>
        <v>46694</v>
      </c>
      <c r="I59" s="48">
        <f t="shared" ca="1" si="6"/>
        <v>19771</v>
      </c>
    </row>
    <row r="60" spans="1:9" x14ac:dyDescent="0.25">
      <c r="A60" s="1">
        <v>40</v>
      </c>
      <c r="B60" s="7">
        <v>43556</v>
      </c>
      <c r="C60" s="8">
        <f t="shared" ca="1" si="0"/>
        <v>504</v>
      </c>
      <c r="D60" s="8">
        <f t="shared" ca="1" si="1"/>
        <v>4626</v>
      </c>
      <c r="E60" s="8">
        <f t="shared" si="9"/>
        <v>19965</v>
      </c>
      <c r="F60" s="8">
        <f t="shared" ca="1" si="3"/>
        <v>2012</v>
      </c>
      <c r="G60" s="48">
        <f t="shared" ca="1" si="4"/>
        <v>27107</v>
      </c>
      <c r="H60" s="8">
        <f t="shared" ca="1" si="5"/>
        <v>25412</v>
      </c>
      <c r="I60" s="48">
        <f t="shared" ca="1" si="6"/>
        <v>-1695</v>
      </c>
    </row>
    <row r="61" spans="1:9" x14ac:dyDescent="0.25">
      <c r="A61" s="1">
        <v>41</v>
      </c>
      <c r="B61" s="7">
        <v>43586</v>
      </c>
      <c r="C61" s="8">
        <f t="shared" ca="1" si="0"/>
        <v>309</v>
      </c>
      <c r="D61" s="8">
        <f t="shared" ca="1" si="1"/>
        <v>4957</v>
      </c>
      <c r="E61" s="8">
        <f t="shared" si="9"/>
        <v>19965</v>
      </c>
      <c r="F61" s="8">
        <f t="shared" ca="1" si="3"/>
        <v>1196</v>
      </c>
      <c r="G61" s="48">
        <f t="shared" ca="1" si="4"/>
        <v>26427</v>
      </c>
      <c r="H61" s="8">
        <f t="shared" ca="1" si="5"/>
        <v>58420</v>
      </c>
      <c r="I61" s="48">
        <f t="shared" ca="1" si="6"/>
        <v>31993</v>
      </c>
    </row>
    <row r="62" spans="1:9" x14ac:dyDescent="0.25">
      <c r="A62" s="1">
        <v>42</v>
      </c>
      <c r="B62" s="7">
        <v>43617</v>
      </c>
      <c r="C62" s="8">
        <f t="shared" ca="1" si="0"/>
        <v>1170</v>
      </c>
      <c r="D62" s="8">
        <f t="shared" ca="1" si="1"/>
        <v>3293</v>
      </c>
      <c r="E62" s="8">
        <f t="shared" si="9"/>
        <v>19965</v>
      </c>
      <c r="F62" s="8">
        <f t="shared" ca="1" si="3"/>
        <v>3389</v>
      </c>
      <c r="G62" s="48">
        <f t="shared" ca="1" si="4"/>
        <v>27817</v>
      </c>
      <c r="H62" s="8">
        <f t="shared" ca="1" si="5"/>
        <v>43484</v>
      </c>
      <c r="I62" s="48">
        <f t="shared" ca="1" si="6"/>
        <v>15667</v>
      </c>
    </row>
    <row r="63" spans="1:9" x14ac:dyDescent="0.25">
      <c r="A63" s="1">
        <v>43</v>
      </c>
      <c r="B63" s="7">
        <v>43647</v>
      </c>
      <c r="C63" s="8">
        <f t="shared" ca="1" si="0"/>
        <v>1396</v>
      </c>
      <c r="D63" s="8">
        <f t="shared" ca="1" si="1"/>
        <v>4788</v>
      </c>
      <c r="E63" s="8">
        <f t="shared" si="9"/>
        <v>19965</v>
      </c>
      <c r="F63" s="8">
        <f t="shared" ca="1" si="3"/>
        <v>3687</v>
      </c>
      <c r="G63" s="48">
        <f t="shared" ca="1" si="4"/>
        <v>29836</v>
      </c>
      <c r="H63" s="8">
        <f t="shared" ca="1" si="5"/>
        <v>41562</v>
      </c>
      <c r="I63" s="48">
        <f t="shared" ca="1" si="6"/>
        <v>11726</v>
      </c>
    </row>
    <row r="64" spans="1:9" x14ac:dyDescent="0.25">
      <c r="A64" s="1">
        <v>44</v>
      </c>
      <c r="B64" s="7">
        <v>43678</v>
      </c>
      <c r="C64" s="8">
        <f t="shared" ca="1" si="0"/>
        <v>815</v>
      </c>
      <c r="D64" s="8">
        <f t="shared" ca="1" si="1"/>
        <v>2876</v>
      </c>
      <c r="E64" s="8">
        <f t="shared" si="9"/>
        <v>19965</v>
      </c>
      <c r="F64" s="8">
        <f t="shared" ca="1" si="3"/>
        <v>2939</v>
      </c>
      <c r="G64" s="48">
        <f t="shared" ca="1" si="4"/>
        <v>26595</v>
      </c>
      <c r="H64" s="8">
        <f t="shared" ca="1" si="5"/>
        <v>16632</v>
      </c>
      <c r="I64" s="48">
        <f t="shared" ca="1" si="6"/>
        <v>-9963</v>
      </c>
    </row>
    <row r="65" spans="1:9" x14ac:dyDescent="0.25">
      <c r="A65" s="1">
        <v>45</v>
      </c>
      <c r="B65" s="7">
        <v>43709</v>
      </c>
      <c r="C65" s="8">
        <f t="shared" ca="1" si="0"/>
        <v>581</v>
      </c>
      <c r="D65" s="8">
        <f t="shared" ca="1" si="1"/>
        <v>3836</v>
      </c>
      <c r="E65" s="8">
        <f t="shared" si="9"/>
        <v>19965</v>
      </c>
      <c r="F65" s="8">
        <f t="shared" ca="1" si="3"/>
        <v>1644</v>
      </c>
      <c r="G65" s="48">
        <f t="shared" ca="1" si="4"/>
        <v>26026</v>
      </c>
      <c r="H65" s="8">
        <f t="shared" ca="1" si="5"/>
        <v>39932</v>
      </c>
      <c r="I65" s="48">
        <f t="shared" ca="1" si="6"/>
        <v>13906</v>
      </c>
    </row>
    <row r="66" spans="1:9" x14ac:dyDescent="0.25">
      <c r="A66" s="1">
        <v>46</v>
      </c>
      <c r="B66" s="7">
        <v>43739</v>
      </c>
      <c r="C66" s="8">
        <f t="shared" ca="1" si="0"/>
        <v>1160</v>
      </c>
      <c r="D66" s="8">
        <f t="shared" ca="1" si="1"/>
        <v>3432</v>
      </c>
      <c r="E66" s="8">
        <f t="shared" si="9"/>
        <v>19965</v>
      </c>
      <c r="F66" s="8">
        <f t="shared" ca="1" si="3"/>
        <v>1661</v>
      </c>
      <c r="G66" s="48">
        <f t="shared" ca="1" si="4"/>
        <v>26218</v>
      </c>
      <c r="H66" s="8">
        <f t="shared" ca="1" si="5"/>
        <v>43218</v>
      </c>
      <c r="I66" s="48">
        <f t="shared" ca="1" si="6"/>
        <v>17000</v>
      </c>
    </row>
    <row r="67" spans="1:9" x14ac:dyDescent="0.25">
      <c r="A67" s="1">
        <v>47</v>
      </c>
      <c r="B67" s="7">
        <v>43770</v>
      </c>
      <c r="C67" s="8">
        <f t="shared" ca="1" si="0"/>
        <v>12</v>
      </c>
      <c r="D67" s="8">
        <f t="shared" ca="1" si="1"/>
        <v>3539</v>
      </c>
      <c r="E67" s="8">
        <f t="shared" si="9"/>
        <v>19965</v>
      </c>
      <c r="F67" s="8">
        <f t="shared" ca="1" si="3"/>
        <v>1874</v>
      </c>
      <c r="G67" s="48">
        <f t="shared" ca="1" si="4"/>
        <v>25390</v>
      </c>
      <c r="H67" s="8">
        <f t="shared" ca="1" si="5"/>
        <v>57336</v>
      </c>
      <c r="I67" s="48">
        <f t="shared" ca="1" si="6"/>
        <v>31946</v>
      </c>
    </row>
    <row r="68" spans="1:9" x14ac:dyDescent="0.25">
      <c r="A68" s="1">
        <v>48</v>
      </c>
      <c r="B68" s="7">
        <v>43800</v>
      </c>
      <c r="C68" s="8">
        <f t="shared" ca="1" si="0"/>
        <v>982</v>
      </c>
      <c r="D68" s="8">
        <f t="shared" ca="1" si="1"/>
        <v>4512</v>
      </c>
      <c r="E68" s="8">
        <f t="shared" si="9"/>
        <v>19965</v>
      </c>
      <c r="F68" s="8">
        <f t="shared" ca="1" si="3"/>
        <v>3669</v>
      </c>
      <c r="G68" s="48">
        <f t="shared" ca="1" si="4"/>
        <v>29128</v>
      </c>
      <c r="H68" s="8">
        <f t="shared" ca="1" si="5"/>
        <v>27255</v>
      </c>
      <c r="I68" s="48">
        <f t="shared" ca="1" si="6"/>
        <v>-1873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EC7B-13A1-4182-BF0D-2A4F0A27C93D}">
  <dimension ref="B1:I48"/>
  <sheetViews>
    <sheetView workbookViewId="0">
      <selection activeCell="C45" sqref="C45:F45"/>
    </sheetView>
  </sheetViews>
  <sheetFormatPr defaultRowHeight="15" x14ac:dyDescent="0.25"/>
  <cols>
    <col min="2" max="2" width="10.5703125" bestFit="1" customWidth="1"/>
    <col min="3" max="4" width="12.85546875" bestFit="1" customWidth="1"/>
    <col min="5" max="5" width="12" bestFit="1" customWidth="1"/>
    <col min="6" max="6" width="11" bestFit="1" customWidth="1"/>
    <col min="7" max="7" width="12.28515625" bestFit="1" customWidth="1"/>
  </cols>
  <sheetData>
    <row r="1" spans="2:2" x14ac:dyDescent="0.25">
      <c r="B1" s="22" t="s">
        <v>108</v>
      </c>
    </row>
    <row r="2" spans="2:2" x14ac:dyDescent="0.25">
      <c r="B2" s="20" t="s">
        <v>109</v>
      </c>
    </row>
    <row r="3" spans="2:2" x14ac:dyDescent="0.25">
      <c r="B3" s="20" t="s">
        <v>110</v>
      </c>
    </row>
    <row r="4" spans="2:2" x14ac:dyDescent="0.25">
      <c r="B4" s="20" t="s">
        <v>111</v>
      </c>
    </row>
    <row r="5" spans="2:2" x14ac:dyDescent="0.25">
      <c r="B5" s="20" t="s">
        <v>112</v>
      </c>
    </row>
    <row r="7" spans="2:2" x14ac:dyDescent="0.25">
      <c r="B7" s="20" t="s">
        <v>113</v>
      </c>
    </row>
    <row r="8" spans="2:2" x14ac:dyDescent="0.25">
      <c r="B8" s="20" t="s">
        <v>114</v>
      </c>
    </row>
    <row r="10" spans="2:2" x14ac:dyDescent="0.25">
      <c r="B10" s="20" t="s">
        <v>115</v>
      </c>
    </row>
    <row r="11" spans="2:2" x14ac:dyDescent="0.25">
      <c r="B11" s="20" t="s">
        <v>116</v>
      </c>
    </row>
    <row r="13" spans="2:2" x14ac:dyDescent="0.25">
      <c r="B13" s="20" t="s">
        <v>117</v>
      </c>
    </row>
    <row r="14" spans="2:2" x14ac:dyDescent="0.25">
      <c r="B14" s="20" t="s">
        <v>118</v>
      </c>
    </row>
    <row r="16" spans="2:2" x14ac:dyDescent="0.25">
      <c r="B16" s="20" t="s">
        <v>119</v>
      </c>
    </row>
    <row r="17" spans="2:8" x14ac:dyDescent="0.25">
      <c r="B17" s="20" t="s">
        <v>120</v>
      </c>
    </row>
    <row r="18" spans="2:8" x14ac:dyDescent="0.25">
      <c r="B18" s="20"/>
    </row>
    <row r="19" spans="2:8" x14ac:dyDescent="0.25">
      <c r="B19" s="20" t="s">
        <v>134</v>
      </c>
    </row>
    <row r="20" spans="2:8" x14ac:dyDescent="0.25">
      <c r="B20" s="20" t="s">
        <v>121</v>
      </c>
    </row>
    <row r="22" spans="2:8" x14ac:dyDescent="0.25">
      <c r="B22" s="23" t="s">
        <v>92</v>
      </c>
      <c r="C22" s="23" t="s">
        <v>98</v>
      </c>
      <c r="D22" s="23" t="s">
        <v>99</v>
      </c>
      <c r="E22" s="23" t="s">
        <v>100</v>
      </c>
      <c r="F22" s="23" t="s">
        <v>101</v>
      </c>
      <c r="G22" s="23" t="s">
        <v>102</v>
      </c>
      <c r="H22" s="23" t="s">
        <v>103</v>
      </c>
    </row>
    <row r="23" spans="2:8" x14ac:dyDescent="0.25">
      <c r="B23" s="24" t="s">
        <v>93</v>
      </c>
      <c r="C23" s="24">
        <v>7</v>
      </c>
      <c r="D23" s="24">
        <v>16</v>
      </c>
      <c r="E23" s="24">
        <v>4</v>
      </c>
      <c r="F23" s="24">
        <v>27</v>
      </c>
      <c r="G23" s="24">
        <v>700</v>
      </c>
      <c r="H23" s="24">
        <v>60</v>
      </c>
    </row>
    <row r="24" spans="2:8" x14ac:dyDescent="0.25">
      <c r="B24" s="24" t="s">
        <v>94</v>
      </c>
      <c r="C24" s="24">
        <v>11</v>
      </c>
      <c r="D24" s="24">
        <v>22</v>
      </c>
      <c r="E24" s="24">
        <v>6</v>
      </c>
      <c r="F24" s="24">
        <v>41</v>
      </c>
      <c r="G24" s="24">
        <v>650</v>
      </c>
      <c r="H24" s="24">
        <v>40</v>
      </c>
    </row>
    <row r="25" spans="2:8" x14ac:dyDescent="0.25">
      <c r="B25" s="24" t="s">
        <v>95</v>
      </c>
      <c r="C25" s="24">
        <v>14</v>
      </c>
      <c r="D25" s="24">
        <v>31</v>
      </c>
      <c r="E25" s="24">
        <v>14</v>
      </c>
      <c r="F25" s="24">
        <v>16</v>
      </c>
      <c r="G25" s="24">
        <v>470</v>
      </c>
      <c r="H25" s="24">
        <v>33</v>
      </c>
    </row>
    <row r="26" spans="2:8" x14ac:dyDescent="0.25">
      <c r="B26" s="24" t="s">
        <v>96</v>
      </c>
      <c r="C26" s="24">
        <v>9</v>
      </c>
      <c r="D26" s="24">
        <v>19</v>
      </c>
      <c r="E26" s="24">
        <v>6</v>
      </c>
      <c r="F26" s="24">
        <v>17</v>
      </c>
      <c r="G26" s="24">
        <v>510</v>
      </c>
      <c r="H26" s="24">
        <v>14</v>
      </c>
    </row>
    <row r="27" spans="2:8" x14ac:dyDescent="0.25">
      <c r="B27" s="24" t="s">
        <v>97</v>
      </c>
      <c r="C27" s="24">
        <v>4</v>
      </c>
      <c r="D27" s="24">
        <v>9</v>
      </c>
      <c r="E27" s="24">
        <v>2</v>
      </c>
      <c r="F27" s="24">
        <v>20</v>
      </c>
      <c r="G27" s="24">
        <v>340</v>
      </c>
      <c r="H27" s="24">
        <v>35</v>
      </c>
    </row>
    <row r="28" spans="2:8" x14ac:dyDescent="0.25">
      <c r="B28" s="10" t="s">
        <v>104</v>
      </c>
      <c r="C28" s="10">
        <v>3400</v>
      </c>
      <c r="D28" s="10">
        <v>4100</v>
      </c>
      <c r="E28" s="10">
        <v>1800</v>
      </c>
      <c r="F28" s="10">
        <v>4700</v>
      </c>
      <c r="G28" s="10"/>
      <c r="H28" s="10"/>
    </row>
    <row r="31" spans="2:8" x14ac:dyDescent="0.25">
      <c r="B31" s="23" t="s">
        <v>105</v>
      </c>
      <c r="C31" s="23"/>
      <c r="D31" s="33" t="s">
        <v>106</v>
      </c>
      <c r="F31" s="34" t="s">
        <v>107</v>
      </c>
      <c r="G31" s="34"/>
    </row>
    <row r="32" spans="2:8" x14ac:dyDescent="0.25">
      <c r="B32" s="27" t="s">
        <v>93</v>
      </c>
      <c r="C32" s="28"/>
      <c r="D32" s="43">
        <v>60</v>
      </c>
      <c r="F32" s="45">
        <f>SUMPRODUCT(D32:D36,G23:G27)</f>
        <v>101900</v>
      </c>
      <c r="G32" s="32"/>
    </row>
    <row r="33" spans="2:9" x14ac:dyDescent="0.25">
      <c r="B33" s="27" t="s">
        <v>94</v>
      </c>
      <c r="C33" s="28"/>
      <c r="D33" s="43">
        <v>39</v>
      </c>
    </row>
    <row r="34" spans="2:9" x14ac:dyDescent="0.25">
      <c r="B34" s="27" t="s">
        <v>95</v>
      </c>
      <c r="C34" s="28"/>
      <c r="D34" s="43">
        <v>33</v>
      </c>
    </row>
    <row r="35" spans="2:9" x14ac:dyDescent="0.25">
      <c r="B35" s="27" t="s">
        <v>96</v>
      </c>
      <c r="C35" s="28"/>
      <c r="D35" s="43">
        <v>14</v>
      </c>
    </row>
    <row r="36" spans="2:9" x14ac:dyDescent="0.25">
      <c r="B36" s="30" t="s">
        <v>97</v>
      </c>
      <c r="C36" s="31"/>
      <c r="D36" s="44">
        <v>35</v>
      </c>
    </row>
    <row r="39" spans="2:9" x14ac:dyDescent="0.25">
      <c r="B39" s="25" t="s">
        <v>92</v>
      </c>
      <c r="C39" s="26" t="s">
        <v>98</v>
      </c>
      <c r="D39" s="26" t="s">
        <v>99</v>
      </c>
      <c r="E39" s="26" t="s">
        <v>100</v>
      </c>
      <c r="F39" s="36" t="s">
        <v>101</v>
      </c>
      <c r="I39" s="1" t="s">
        <v>122</v>
      </c>
    </row>
    <row r="40" spans="2:9" x14ac:dyDescent="0.25">
      <c r="B40" s="37" t="s">
        <v>93</v>
      </c>
      <c r="C40" s="35">
        <v>7</v>
      </c>
      <c r="D40" s="35">
        <v>16</v>
      </c>
      <c r="E40" s="35">
        <v>4</v>
      </c>
      <c r="F40" s="38">
        <v>27</v>
      </c>
      <c r="I40" t="s">
        <v>123</v>
      </c>
    </row>
    <row r="41" spans="2:9" x14ac:dyDescent="0.25">
      <c r="B41" s="37" t="s">
        <v>94</v>
      </c>
      <c r="C41" s="35">
        <v>11</v>
      </c>
      <c r="D41" s="35">
        <v>22</v>
      </c>
      <c r="E41" s="35">
        <v>6</v>
      </c>
      <c r="F41" s="38">
        <v>41</v>
      </c>
      <c r="I41" t="s">
        <v>124</v>
      </c>
    </row>
    <row r="42" spans="2:9" x14ac:dyDescent="0.25">
      <c r="B42" s="37" t="s">
        <v>95</v>
      </c>
      <c r="C42" s="35">
        <v>14</v>
      </c>
      <c r="D42" s="35">
        <v>31</v>
      </c>
      <c r="E42" s="35">
        <v>14</v>
      </c>
      <c r="F42" s="38">
        <v>16</v>
      </c>
      <c r="I42" t="s">
        <v>125</v>
      </c>
    </row>
    <row r="43" spans="2:9" x14ac:dyDescent="0.25">
      <c r="B43" s="37" t="s">
        <v>96</v>
      </c>
      <c r="C43" s="35">
        <v>9</v>
      </c>
      <c r="D43" s="35">
        <v>19</v>
      </c>
      <c r="E43" s="35">
        <v>6</v>
      </c>
      <c r="F43" s="38">
        <v>17</v>
      </c>
      <c r="I43" t="s">
        <v>126</v>
      </c>
    </row>
    <row r="44" spans="2:9" x14ac:dyDescent="0.25">
      <c r="B44" s="37" t="s">
        <v>97</v>
      </c>
      <c r="C44" s="35">
        <v>4</v>
      </c>
      <c r="D44" s="35">
        <v>9</v>
      </c>
      <c r="E44" s="35">
        <v>2</v>
      </c>
      <c r="F44" s="38">
        <v>20</v>
      </c>
      <c r="I44" t="s">
        <v>127</v>
      </c>
    </row>
    <row r="45" spans="2:9" x14ac:dyDescent="0.25">
      <c r="B45" s="39" t="s">
        <v>43</v>
      </c>
      <c r="C45" s="46">
        <f>SUMPRODUCT(D32:D36,C40:C44)</f>
        <v>1577</v>
      </c>
      <c r="D45" s="46">
        <f>SUMPRODUCT(D32:D36,D40:D44)</f>
        <v>3422</v>
      </c>
      <c r="E45" s="46">
        <f>SUMPRODUCT(D32:D36,E40:E44)</f>
        <v>1090</v>
      </c>
      <c r="F45" s="47">
        <f>SUMPRODUCT(D32:D36,F40:F44)</f>
        <v>4685</v>
      </c>
      <c r="I45" t="s">
        <v>128</v>
      </c>
    </row>
    <row r="46" spans="2:9" x14ac:dyDescent="0.25">
      <c r="B46" s="40" t="s">
        <v>104</v>
      </c>
      <c r="C46" s="41">
        <v>3400</v>
      </c>
      <c r="D46" s="41">
        <v>4100</v>
      </c>
      <c r="E46" s="41">
        <v>1800</v>
      </c>
      <c r="F46" s="42">
        <v>4700</v>
      </c>
      <c r="I46" t="s">
        <v>129</v>
      </c>
    </row>
    <row r="47" spans="2:9" x14ac:dyDescent="0.25">
      <c r="I47" t="s">
        <v>130</v>
      </c>
    </row>
    <row r="48" spans="2:9" x14ac:dyDescent="0.25">
      <c r="I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IF Kullanımı</vt:lpstr>
      <vt:lpstr>Referans Sabitleme</vt:lpstr>
      <vt:lpstr>Database</vt:lpstr>
      <vt:lpstr>Arama Fonksiyonları</vt:lpstr>
      <vt:lpstr>Solve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DarkMask7</dc:creator>
  <cp:lastModifiedBy>DarkMask7</cp:lastModifiedBy>
  <dcterms:created xsi:type="dcterms:W3CDTF">2015-06-05T18:19:34Z</dcterms:created>
  <dcterms:modified xsi:type="dcterms:W3CDTF">2021-01-07T10:46:48Z</dcterms:modified>
</cp:coreProperties>
</file>