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berke\Desktop\Work\Projeler\48-61-F-33 MENTEŞE - ZEYTİNKÖY MAH. 1. ETAP YG-AG ŞEBEKE TESİS İŞİ-20211026T074510Z-001\48-61-F-33 MENTEŞE - ZEYTİNKÖY MAH. 1. ETAP YG-AG ŞEBEKE TESİS İŞİ\6.HESAPLAR\6.4- TOPRAKLAMA HESABI\"/>
    </mc:Choice>
  </mc:AlternateContent>
  <xr:revisionPtr revIDLastSave="0" documentId="13_ncr:1_{7B802A45-C267-4CC6-916C-DFF1AC073688}" xr6:coauthVersionLast="47" xr6:coauthVersionMax="47" xr10:uidLastSave="{00000000-0000-0000-0000-000000000000}"/>
  <bookViews>
    <workbookView xWindow="-108" yWindow="-108" windowWidth="23256" windowHeight="12576" xr2:uid="{00000000-000D-0000-FFFF-FFFF00000000}"/>
  </bookViews>
  <sheets>
    <sheet name="Table 1" sheetId="1" r:id="rId1"/>
  </sheets>
  <definedNames>
    <definedName name="_xlnm.Print_Area" localSheetId="0">'Table 1'!$A$1:$O$30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4" i="1" l="1"/>
  <c r="G7" i="1" l="1"/>
  <c r="G9" i="1" s="1"/>
  <c r="G15" i="1" s="1"/>
  <c r="A17" i="1" s="1"/>
</calcChain>
</file>

<file path=xl/sharedStrings.xml><?xml version="1.0" encoding="utf-8"?>
<sst xmlns="http://schemas.openxmlformats.org/spreadsheetml/2006/main" count="31" uniqueCount="29">
  <si>
    <r>
      <rPr>
        <sz val="7.5"/>
        <rFont val="Calibri"/>
        <family val="2"/>
      </rPr>
      <t>TR GÜCÜ</t>
    </r>
  </si>
  <si>
    <r>
      <rPr>
        <sz val="7.5"/>
        <rFont val="Calibri"/>
        <family val="2"/>
      </rPr>
      <t>kVA</t>
    </r>
  </si>
  <si>
    <r>
      <rPr>
        <sz val="7.5"/>
        <rFont val="Calibri"/>
        <family val="2"/>
      </rPr>
      <t>%Uk</t>
    </r>
  </si>
  <si>
    <r>
      <rPr>
        <sz val="7.5"/>
        <rFont val="Calibri"/>
        <family val="2"/>
      </rPr>
      <t>Un(Nominal Faz-Faz Arası Gerilim)</t>
    </r>
  </si>
  <si>
    <r>
      <rPr>
        <sz val="7.5"/>
        <rFont val="Calibri"/>
        <family val="2"/>
      </rPr>
      <t>Volt</t>
    </r>
  </si>
  <si>
    <r>
      <rPr>
        <sz val="7.5"/>
        <rFont val="Calibri"/>
        <family val="2"/>
      </rPr>
      <t>Sargı empedansı Zk</t>
    </r>
  </si>
  <si>
    <r>
      <rPr>
        <sz val="7.5"/>
        <rFont val="Calibri"/>
        <family val="2"/>
      </rPr>
      <t>mohm</t>
    </r>
  </si>
  <si>
    <r>
      <rPr>
        <sz val="7.5"/>
        <rFont val="Calibri"/>
        <family val="2"/>
      </rPr>
      <t>Ik"1 =231/Zk</t>
    </r>
  </si>
  <si>
    <r>
      <rPr>
        <sz val="7.5"/>
        <rFont val="Calibri"/>
        <family val="2"/>
      </rPr>
      <t>kA</t>
    </r>
  </si>
  <si>
    <r>
      <rPr>
        <sz val="7.5"/>
        <rFont val="Calibri"/>
        <family val="2"/>
      </rPr>
      <t>Malzeme katsayısı k(A.</t>
    </r>
    <r>
      <rPr>
        <sz val="7.5"/>
        <rFont val="Arial"/>
        <family val="2"/>
      </rPr>
      <t>√</t>
    </r>
    <r>
      <rPr>
        <sz val="7.5"/>
        <rFont val="Calibri"/>
        <family val="2"/>
      </rPr>
      <t>s/mm²) olan bir iletkenden, t (s) süreyle , I (A) akımı aktığında,</t>
    </r>
  </si>
  <si>
    <r>
      <rPr>
        <sz val="7.5"/>
        <rFont val="Calibri"/>
        <family val="2"/>
      </rPr>
      <t>iletkenin bu akıma dayanabilmesi için en az</t>
    </r>
  </si>
  <si>
    <r>
      <rPr>
        <sz val="7.5"/>
        <rFont val="Calibri"/>
        <family val="2"/>
      </rPr>
      <t xml:space="preserve">q = I x </t>
    </r>
    <r>
      <rPr>
        <sz val="7.5"/>
        <rFont val="Arial"/>
        <family val="2"/>
      </rPr>
      <t xml:space="preserve">√ </t>
    </r>
    <r>
      <rPr>
        <sz val="7.5"/>
        <rFont val="Calibri"/>
        <family val="2"/>
      </rPr>
      <t>t Ik bağıntısı ile hesaplanan kesite sahip olmalıdır.</t>
    </r>
  </si>
  <si>
    <r>
      <rPr>
        <sz val="7.5"/>
        <rFont val="Calibri"/>
        <family val="2"/>
      </rPr>
      <t>Faz toprak kısa devre akımının temizlenme süresini t = 0,5 s alalım.</t>
    </r>
  </si>
  <si>
    <r>
      <rPr>
        <sz val="7.5"/>
        <rFont val="Calibri"/>
        <family val="2"/>
      </rPr>
      <t>ETTY' nde normal koşullarda bakır için malzeme katsayısı k=115' dır. Çizelge 6</t>
    </r>
  </si>
  <si>
    <r>
      <rPr>
        <sz val="7.5"/>
        <rFont val="Calibri"/>
        <family val="2"/>
      </rPr>
      <t>Bu durumda minimum kesit , q</t>
    </r>
  </si>
  <si>
    <r>
      <rPr>
        <sz val="7.5"/>
        <rFont val="Calibri"/>
        <family val="2"/>
      </rPr>
      <t>mm²</t>
    </r>
  </si>
  <si>
    <r>
      <rPr>
        <sz val="7.5"/>
        <rFont val="Calibri"/>
        <family val="2"/>
      </rPr>
      <t>34.5 kV</t>
    </r>
  </si>
  <si>
    <r>
      <rPr>
        <sz val="7.5"/>
        <rFont val="Calibri"/>
        <family val="2"/>
      </rPr>
      <t>15 kV</t>
    </r>
  </si>
  <si>
    <r>
      <rPr>
        <sz val="7.5"/>
        <rFont val="Calibri"/>
        <family val="2"/>
      </rPr>
      <t>GÜÇ (kVA)</t>
    </r>
  </si>
  <si>
    <r>
      <rPr>
        <sz val="7.5"/>
        <rFont val="Calibri"/>
        <family val="2"/>
      </rPr>
      <t xml:space="preserve">Bağıl
</t>
    </r>
    <r>
      <rPr>
        <sz val="7.5"/>
        <rFont val="Calibri"/>
        <family val="2"/>
      </rPr>
      <t>K.D.Ger (%Uk)</t>
    </r>
  </si>
  <si>
    <r>
      <rPr>
        <sz val="7.5"/>
        <rFont val="Calibri"/>
        <family val="2"/>
      </rPr>
      <t xml:space="preserve">
</t>
    </r>
    <r>
      <rPr>
        <b/>
        <sz val="7.5"/>
        <rFont val="Calibri"/>
        <family val="2"/>
      </rPr>
      <t xml:space="preserve">Kısa devre akımı
</t>
    </r>
    <r>
      <rPr>
        <sz val="7.5"/>
        <rFont val="Calibri"/>
        <family val="2"/>
      </rPr>
      <t xml:space="preserve">Sekonderi kısa devre edilmiş bir transformatörün primerine herhangi bir gerilim uygulandığında sekonderden geçen akıma kısa devre akımı denir ve Ik ile gösterilir.
</t>
    </r>
    <r>
      <rPr>
        <b/>
        <sz val="7.5"/>
        <rFont val="Calibri"/>
        <family val="2"/>
      </rPr>
      <t xml:space="preserve">Kısa devre gerilimi
</t>
    </r>
    <r>
      <rPr>
        <sz val="7.5"/>
        <rFont val="Calibri"/>
        <family val="2"/>
      </rPr>
      <t xml:space="preserve">Primere uygulanan gerilim, sıfırdan başlanarak yavaş yavaş artırılır. Sekonderden anma akımı geçtiğinde gerilim artırmaya son verilir. Bu anda transformatörün primerine uygulanan gerilime kısa devre gerilimi denir. Uk ile gösterilir. Kısa devre gerilimi anma geriliminin yüzdesi olarak belirtilir.
</t>
    </r>
    <r>
      <rPr>
        <sz val="7.5"/>
        <rFont val="Calibri"/>
        <family val="2"/>
      </rPr>
      <t xml:space="preserve">% Uk = (Uk / U1) . 100
</t>
    </r>
    <r>
      <rPr>
        <sz val="7.5"/>
        <rFont val="Calibri"/>
        <family val="2"/>
      </rPr>
      <t>Kısa devre gerilimi güce bağlı olarak anma geriliminin %3’ü ile % 12’ si kadardır.</t>
    </r>
  </si>
  <si>
    <t xml:space="preserve">ETTY Madde 4 c bendi 16) Bir toprak hata akımının 0,5 saniyeden daha kısa sürede kesilmesidir.
Açıklama:"Tedaş Enh Ve OG-AG Elektrik Dağıtım Tesislerinde Topraklamalara Ait Uygulama Esasları" El Kitabı -6, Sayfa 3 de belirtildiği üzere işletme Topraklaması iletken kesidi 50mm²' den küçük olmayacaktır.
</t>
  </si>
  <si>
    <t>1x150 mm²kesitli iletken seçilmiştir.</t>
  </si>
  <si>
    <t>2(1x150) mm²kesitli iletken seçilmiştir.</t>
  </si>
  <si>
    <t>İşletme Topraklaması Kablo Kesiti Tayini:</t>
  </si>
  <si>
    <t>1x50 mm² kesitli iletken seçilmiştir.</t>
  </si>
  <si>
    <t>1x95 mm²kesitli iletken seçilmiştir.</t>
  </si>
  <si>
    <t>Sargı empedansı Zk = Uk x Un²/Sn</t>
  </si>
  <si>
    <t>1 faz - toprak kısa devre akımı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</si>
</sst>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00"/>
    <numFmt numFmtId="167" formatCode="0.0000"/>
  </numFmts>
  <fonts count="10" x14ac:knownFonts="1">
    <font>
      <sz val="10"/>
      <color rgb="FF000000"/>
      <name val="Times New Roman"/>
      <charset val="204"/>
    </font>
    <font>
      <b/>
      <sz val="7.5"/>
      <name val="Calibri"/>
    </font>
    <font>
      <sz val="7.5"/>
      <name val="Calibri"/>
    </font>
    <font>
      <sz val="7.5"/>
      <color rgb="FF000000"/>
      <name val="Calibri"/>
      <family val="2"/>
    </font>
    <font>
      <sz val="7.5"/>
      <name val="Verdana"/>
    </font>
    <font>
      <b/>
      <sz val="7.5"/>
      <name val="Calibri"/>
      <family val="2"/>
    </font>
    <font>
      <sz val="7.5"/>
      <name val="Calibri"/>
      <family val="2"/>
    </font>
    <font>
      <sz val="7.5"/>
      <name val="Arial"/>
      <family val="2"/>
    </font>
    <font>
      <sz val="10"/>
      <color rgb="FF000000"/>
      <name val="Times New Roman"/>
      <family val="1"/>
      <charset val="162"/>
    </font>
    <font>
      <sz val="10"/>
      <name val="Times New Roman"/>
      <family val="1"/>
      <charset val="162"/>
    </font>
  </fonts>
  <fills count="4">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s>
  <cellStyleXfs count="1">
    <xf numFmtId="0" fontId="0" fillId="0" borderId="0"/>
  </cellStyleXfs>
  <cellXfs count="55">
    <xf numFmtId="0" fontId="0" fillId="0" borderId="0" xfId="0" applyFill="1" applyBorder="1" applyAlignment="1">
      <alignment horizontal="left" vertical="top"/>
    </xf>
    <xf numFmtId="0" fontId="0" fillId="0" borderId="1" xfId="0" applyFill="1" applyBorder="1" applyAlignment="1">
      <alignment horizontal="left" wrapText="1"/>
    </xf>
    <xf numFmtId="0" fontId="2" fillId="0" borderId="1" xfId="0" applyFont="1" applyFill="1" applyBorder="1" applyAlignment="1">
      <alignment horizontal="center" vertical="top" wrapText="1"/>
    </xf>
    <xf numFmtId="1" fontId="3" fillId="0" borderId="1" xfId="0" applyNumberFormat="1" applyFont="1" applyFill="1" applyBorder="1" applyAlignment="1">
      <alignment horizontal="center" vertical="top" shrinkToFit="1"/>
    </xf>
    <xf numFmtId="0" fontId="0" fillId="0" borderId="1" xfId="0" applyFill="1" applyBorder="1" applyAlignment="1">
      <alignment horizontal="left" vertical="top" wrapText="1"/>
    </xf>
    <xf numFmtId="0" fontId="0" fillId="0" borderId="0" xfId="0" applyFill="1" applyBorder="1" applyAlignment="1">
      <alignment horizontal="left" vertical="center" wrapText="1"/>
    </xf>
    <xf numFmtId="0" fontId="2" fillId="0" borderId="1" xfId="0" applyFont="1" applyFill="1" applyBorder="1" applyAlignment="1">
      <alignment horizontal="left" vertical="top" wrapText="1" indent="1"/>
    </xf>
    <xf numFmtId="1" fontId="3" fillId="0" borderId="1" xfId="0" applyNumberFormat="1" applyFont="1" applyFill="1" applyBorder="1" applyAlignment="1">
      <alignment horizontal="left" vertical="top" indent="1" shrinkToFit="1"/>
    </xf>
    <xf numFmtId="164" fontId="3" fillId="0" borderId="1" xfId="0" applyNumberFormat="1" applyFont="1" applyFill="1" applyBorder="1" applyAlignment="1">
      <alignment horizontal="center" vertical="top" shrinkToFit="1"/>
    </xf>
    <xf numFmtId="0" fontId="4" fillId="0" borderId="0" xfId="0" applyFont="1" applyFill="1" applyBorder="1" applyAlignment="1">
      <alignment horizontal="right" vertical="top" wrapText="1"/>
    </xf>
    <xf numFmtId="1" fontId="3" fillId="0" borderId="0" xfId="0" applyNumberFormat="1" applyFont="1" applyFill="1" applyBorder="1" applyAlignment="1">
      <alignment horizontal="left" vertical="top" indent="1" shrinkToFit="1"/>
    </xf>
    <xf numFmtId="1" fontId="3" fillId="0" borderId="0" xfId="0" applyNumberFormat="1" applyFont="1" applyFill="1" applyBorder="1" applyAlignment="1">
      <alignment horizontal="right" vertical="top" indent="2" shrinkToFit="1"/>
    </xf>
    <xf numFmtId="0" fontId="4" fillId="0" borderId="0" xfId="0" applyFont="1" applyFill="1" applyBorder="1" applyAlignment="1">
      <alignment horizontal="center" vertical="top" wrapText="1"/>
    </xf>
    <xf numFmtId="0" fontId="8" fillId="0" borderId="0" xfId="0" applyFont="1" applyFill="1" applyBorder="1" applyAlignment="1">
      <alignment horizontal="left" vertical="top" wrapText="1"/>
    </xf>
    <xf numFmtId="0" fontId="8" fillId="0" borderId="0" xfId="0" applyFont="1" applyFill="1" applyBorder="1" applyAlignment="1">
      <alignment horizontal="left" vertical="top"/>
    </xf>
    <xf numFmtId="1" fontId="6" fillId="0" borderId="1" xfId="0" applyNumberFormat="1" applyFont="1" applyFill="1" applyBorder="1" applyAlignment="1">
      <alignment horizontal="center" vertical="top" shrinkToFit="1"/>
    </xf>
    <xf numFmtId="0" fontId="9" fillId="0" borderId="1" xfId="0" applyFont="1" applyFill="1" applyBorder="1" applyAlignment="1">
      <alignment horizontal="left" wrapText="1"/>
    </xf>
    <xf numFmtId="164" fontId="5" fillId="0" borderId="1" xfId="0" applyNumberFormat="1" applyFont="1" applyFill="1" applyBorder="1" applyAlignment="1">
      <alignment horizontal="center" vertical="top" shrinkToFit="1"/>
    </xf>
    <xf numFmtId="165" fontId="5" fillId="0" borderId="1" xfId="0" applyNumberFormat="1" applyFont="1" applyFill="1" applyBorder="1" applyAlignment="1">
      <alignment horizontal="center" vertical="top" shrinkToFit="1"/>
    </xf>
    <xf numFmtId="166" fontId="6" fillId="0" borderId="1" xfId="0" applyNumberFormat="1" applyFont="1" applyFill="1" applyBorder="1" applyAlignment="1">
      <alignment horizontal="center" vertical="top" shrinkToFit="1"/>
    </xf>
    <xf numFmtId="164" fontId="6" fillId="0" borderId="1" xfId="0" applyNumberFormat="1" applyFont="1" applyFill="1" applyBorder="1" applyAlignment="1">
      <alignment horizontal="center" vertical="top" shrinkToFit="1"/>
    </xf>
    <xf numFmtId="1" fontId="5" fillId="2" borderId="1" xfId="0" applyNumberFormat="1" applyFont="1" applyFill="1" applyBorder="1" applyAlignment="1">
      <alignment horizontal="center" vertical="top" shrinkToFit="1"/>
    </xf>
    <xf numFmtId="167" fontId="5" fillId="3" borderId="1" xfId="0" applyNumberFormat="1" applyFont="1" applyFill="1" applyBorder="1" applyAlignment="1">
      <alignment horizontal="center" vertical="top" shrinkToFit="1"/>
    </xf>
    <xf numFmtId="0" fontId="0" fillId="0" borderId="4" xfId="0" applyFill="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0" fillId="0" borderId="2" xfId="0" applyFill="1" applyBorder="1" applyAlignment="1">
      <alignment horizontal="center" vertical="top" wrapText="1"/>
    </xf>
    <xf numFmtId="0" fontId="0" fillId="0" borderId="6" xfId="0" applyFill="1" applyBorder="1" applyAlignment="1">
      <alignment horizontal="left" vertical="center" wrapText="1"/>
    </xf>
    <xf numFmtId="0" fontId="0" fillId="0" borderId="5" xfId="0" applyFill="1" applyBorder="1" applyAlignment="1">
      <alignment horizontal="left" vertical="center" wrapText="1"/>
    </xf>
    <xf numFmtId="0" fontId="0" fillId="0" borderId="7" xfId="0" applyFill="1" applyBorder="1" applyAlignment="1">
      <alignment horizontal="left" vertical="center" wrapText="1"/>
    </xf>
    <xf numFmtId="0" fontId="0" fillId="0" borderId="0" xfId="0" applyFill="1" applyBorder="1" applyAlignment="1">
      <alignment horizontal="left" vertical="center" wrapText="1"/>
    </xf>
    <xf numFmtId="1" fontId="3" fillId="0" borderId="2" xfId="0" applyNumberFormat="1" applyFont="1" applyFill="1" applyBorder="1" applyAlignment="1">
      <alignment horizontal="right" vertical="top" indent="2" shrinkToFit="1"/>
    </xf>
    <xf numFmtId="1" fontId="3" fillId="0" borderId="4" xfId="0" applyNumberFormat="1" applyFont="1" applyFill="1" applyBorder="1" applyAlignment="1">
      <alignment horizontal="right" vertical="top" indent="2" shrinkToFit="1"/>
    </xf>
    <xf numFmtId="0" fontId="6" fillId="0" borderId="0" xfId="0" applyFont="1" applyFill="1" applyBorder="1" applyAlignment="1">
      <alignment horizontal="left" vertical="top" wrapText="1" indent="1"/>
    </xf>
    <xf numFmtId="0" fontId="0" fillId="0" borderId="0" xfId="0" applyFill="1" applyBorder="1" applyAlignment="1">
      <alignment horizontal="left" vertical="top" wrapText="1" indent="1"/>
    </xf>
    <xf numFmtId="0" fontId="4" fillId="2" borderId="0" xfId="0" applyFont="1" applyFill="1" applyBorder="1" applyAlignment="1">
      <alignment horizontal="center" vertical="top" wrapText="1"/>
    </xf>
    <xf numFmtId="164" fontId="3" fillId="0" borderId="2" xfId="0" applyNumberFormat="1" applyFont="1" applyFill="1" applyBorder="1" applyAlignment="1">
      <alignment horizontal="right" vertical="top" indent="1" shrinkToFit="1"/>
    </xf>
    <xf numFmtId="164" fontId="3" fillId="0" borderId="4" xfId="0" applyNumberFormat="1" applyFont="1" applyFill="1" applyBorder="1" applyAlignment="1">
      <alignment horizontal="right" vertical="top" indent="1" shrinkToFit="1"/>
    </xf>
    <xf numFmtId="0" fontId="2" fillId="0" borderId="2" xfId="0" applyFont="1" applyFill="1" applyBorder="1" applyAlignment="1">
      <alignment horizontal="left" vertical="top" wrapText="1" indent="3"/>
    </xf>
    <xf numFmtId="0" fontId="2" fillId="0" borderId="3" xfId="0" applyFont="1" applyFill="1" applyBorder="1" applyAlignment="1">
      <alignment horizontal="left" vertical="top" wrapText="1" indent="3"/>
    </xf>
    <xf numFmtId="0" fontId="2" fillId="0" borderId="4" xfId="0" applyFont="1" applyFill="1" applyBorder="1" applyAlignment="1">
      <alignment horizontal="left" vertical="top" wrapText="1" indent="3"/>
    </xf>
    <xf numFmtId="0" fontId="2" fillId="0" borderId="2" xfId="0" applyFont="1" applyFill="1" applyBorder="1" applyAlignment="1">
      <alignment horizontal="center" vertical="top" wrapText="1"/>
    </xf>
    <xf numFmtId="0" fontId="2" fillId="0" borderId="4" xfId="0" applyFont="1" applyFill="1" applyBorder="1" applyAlignment="1">
      <alignment horizontal="center" vertical="top" wrapText="1"/>
    </xf>
    <xf numFmtId="0" fontId="0" fillId="0" borderId="2" xfId="0" applyFill="1" applyBorder="1" applyAlignment="1">
      <alignment horizontal="left" vertical="top" wrapText="1"/>
    </xf>
    <xf numFmtId="0" fontId="0" fillId="0" borderId="4" xfId="0" applyFill="1" applyBorder="1" applyAlignment="1">
      <alignment horizontal="left" vertical="top" wrapText="1"/>
    </xf>
    <xf numFmtId="0" fontId="4" fillId="0" borderId="0" xfId="0" applyFont="1" applyFill="1" applyBorder="1" applyAlignment="1">
      <alignment horizontal="right" vertical="top" wrapText="1"/>
    </xf>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0" fillId="0" borderId="3" xfId="0" applyFill="1" applyBorder="1" applyAlignment="1">
      <alignment horizontal="left" vertical="top" wrapText="1"/>
    </xf>
    <xf numFmtId="0" fontId="6" fillId="0" borderId="2" xfId="0" applyFont="1" applyFill="1" applyBorder="1" applyAlignment="1">
      <alignment horizontal="left" vertical="top" wrapText="1"/>
    </xf>
    <xf numFmtId="0" fontId="5" fillId="0" borderId="2" xfId="0" applyFont="1" applyFill="1" applyBorder="1" applyAlignment="1">
      <alignment horizontal="left" vertical="top" wrapText="1" indent="7"/>
    </xf>
    <xf numFmtId="0" fontId="1" fillId="0" borderId="3" xfId="0" applyFont="1" applyFill="1" applyBorder="1" applyAlignment="1">
      <alignment horizontal="left" vertical="top" wrapText="1" indent="7"/>
    </xf>
    <xf numFmtId="0" fontId="1" fillId="0" borderId="4" xfId="0" applyFont="1" applyFill="1" applyBorder="1" applyAlignment="1">
      <alignment horizontal="left" vertical="top" wrapText="1" indent="7"/>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220980</xdr:colOff>
      <xdr:row>19</xdr:row>
      <xdr:rowOff>70966</xdr:rowOff>
    </xdr:from>
    <xdr:ext cx="5161051" cy="1520890"/>
    <xdr:pic>
      <xdr:nvPicPr>
        <xdr:cNvPr id="2" name="image1.jpe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0980" y="2600806"/>
          <a:ext cx="5161051" cy="1520890"/>
        </a:xfrm>
        <a:prstGeom prst="rect">
          <a:avLst/>
        </a:prstGeom>
      </xdr:spPr>
    </xdr:pic>
    <xdr:clientData/>
  </xdr:one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tabSelected="1" view="pageBreakPreview" zoomScaleNormal="100" zoomScaleSheetLayoutView="100" workbookViewId="0">
      <selection activeCell="I8" sqref="I8"/>
    </sheetView>
  </sheetViews>
  <sheetFormatPr defaultRowHeight="13.2" x14ac:dyDescent="0.25"/>
  <cols>
    <col min="1" max="1" width="8" customWidth="1"/>
    <col min="2" max="2" width="3.33203125" customWidth="1"/>
    <col min="3" max="3" width="4.6640625" customWidth="1"/>
    <col min="4" max="5" width="8" customWidth="1"/>
    <col min="6" max="6" width="37.33203125" customWidth="1"/>
    <col min="7" max="8" width="8" customWidth="1"/>
    <col min="9" max="9" width="17.33203125" customWidth="1"/>
    <col min="10" max="10" width="8.109375" bestFit="1" customWidth="1"/>
    <col min="11" max="11" width="4.109375" customWidth="1"/>
    <col min="12" max="12" width="8.88671875" hidden="1" customWidth="1"/>
    <col min="13" max="13" width="8.109375" bestFit="1" customWidth="1"/>
    <col min="14" max="14" width="5.44140625" bestFit="1" customWidth="1"/>
    <col min="15" max="15" width="8.88671875" customWidth="1"/>
    <col min="16" max="17" width="1" customWidth="1"/>
  </cols>
  <sheetData>
    <row r="1" spans="1:16" ht="10.050000000000001" customHeight="1" x14ac:dyDescent="0.25">
      <c r="A1" s="52" t="s">
        <v>24</v>
      </c>
      <c r="B1" s="53"/>
      <c r="C1" s="53"/>
      <c r="D1" s="53"/>
      <c r="E1" s="53"/>
      <c r="F1" s="54"/>
      <c r="G1" s="1"/>
      <c r="H1" s="1"/>
      <c r="J1" s="39" t="s">
        <v>16</v>
      </c>
      <c r="K1" s="40"/>
      <c r="L1" s="41"/>
      <c r="M1" s="42" t="s">
        <v>17</v>
      </c>
      <c r="N1" s="43"/>
    </row>
    <row r="2" spans="1:16" ht="10.050000000000001" customHeight="1" x14ac:dyDescent="0.25">
      <c r="A2" s="47" t="s">
        <v>0</v>
      </c>
      <c r="B2" s="48"/>
      <c r="C2" s="48"/>
      <c r="D2" s="48"/>
      <c r="E2" s="48"/>
      <c r="F2" s="49"/>
      <c r="G2" s="21">
        <v>400</v>
      </c>
      <c r="H2" s="2" t="s">
        <v>1</v>
      </c>
      <c r="J2" s="6" t="s">
        <v>18</v>
      </c>
      <c r="K2" s="44" t="s">
        <v>19</v>
      </c>
      <c r="L2" s="45"/>
      <c r="M2" s="6" t="s">
        <v>18</v>
      </c>
      <c r="N2" s="4" t="s">
        <v>19</v>
      </c>
      <c r="P2" s="13"/>
    </row>
    <row r="3" spans="1:16" ht="21" hidden="1" customHeight="1" x14ac:dyDescent="0.25">
      <c r="A3" s="24"/>
      <c r="B3" s="25"/>
      <c r="C3" s="25"/>
      <c r="D3" s="25"/>
      <c r="E3" s="25"/>
      <c r="F3" s="26"/>
      <c r="G3" s="21"/>
      <c r="H3" s="2"/>
      <c r="J3" s="6">
        <v>100</v>
      </c>
      <c r="K3" s="27">
        <v>4.5</v>
      </c>
      <c r="L3" s="23"/>
      <c r="M3" s="6"/>
      <c r="N3" s="4"/>
      <c r="P3" s="13"/>
    </row>
    <row r="4" spans="1:16" ht="12.6" customHeight="1" x14ac:dyDescent="0.25">
      <c r="A4" s="47" t="s">
        <v>2</v>
      </c>
      <c r="B4" s="48"/>
      <c r="C4" s="48"/>
      <c r="D4" s="48"/>
      <c r="E4" s="48"/>
      <c r="F4" s="49"/>
      <c r="G4" s="17">
        <f>VLOOKUP(G2,J3:L16,2,TRUE)</f>
        <v>4.5</v>
      </c>
      <c r="H4" s="1"/>
      <c r="J4" s="7">
        <v>160</v>
      </c>
      <c r="K4" s="37">
        <v>4.5</v>
      </c>
      <c r="L4" s="38"/>
      <c r="M4" s="7">
        <v>160</v>
      </c>
      <c r="N4" s="8">
        <v>4.5</v>
      </c>
    </row>
    <row r="5" spans="1:16" ht="10.050000000000001" customHeight="1" x14ac:dyDescent="0.25">
      <c r="A5" s="47" t="s">
        <v>3</v>
      </c>
      <c r="B5" s="48"/>
      <c r="C5" s="48"/>
      <c r="D5" s="48"/>
      <c r="E5" s="48"/>
      <c r="F5" s="49"/>
      <c r="G5" s="15">
        <v>400</v>
      </c>
      <c r="H5" s="2" t="s">
        <v>4</v>
      </c>
      <c r="J5" s="7">
        <v>200</v>
      </c>
      <c r="K5" s="37">
        <v>4.5</v>
      </c>
      <c r="L5" s="38"/>
      <c r="M5" s="7">
        <v>200</v>
      </c>
      <c r="N5" s="8">
        <v>4.5</v>
      </c>
    </row>
    <row r="6" spans="1:16" ht="0.6" customHeight="1" x14ac:dyDescent="0.25">
      <c r="A6" s="47" t="s">
        <v>5</v>
      </c>
      <c r="B6" s="48"/>
      <c r="C6" s="48"/>
      <c r="D6" s="48"/>
      <c r="E6" s="48"/>
      <c r="F6" s="49"/>
      <c r="G6" s="15"/>
      <c r="H6" s="2"/>
      <c r="J6" s="7">
        <v>250</v>
      </c>
      <c r="K6" s="37">
        <v>4.5</v>
      </c>
      <c r="L6" s="38"/>
      <c r="M6" s="7">
        <v>250</v>
      </c>
      <c r="N6" s="8">
        <v>4.5</v>
      </c>
      <c r="P6" t="s">
        <v>25</v>
      </c>
    </row>
    <row r="7" spans="1:16" x14ac:dyDescent="0.25">
      <c r="A7" s="51" t="s">
        <v>27</v>
      </c>
      <c r="B7" s="48"/>
      <c r="C7" s="48"/>
      <c r="D7" s="48"/>
      <c r="E7" s="48"/>
      <c r="F7" s="49"/>
      <c r="G7" s="18">
        <f>(G4/100*G5^2)/G2</f>
        <v>18</v>
      </c>
      <c r="H7" s="2" t="s">
        <v>6</v>
      </c>
      <c r="J7" s="7">
        <v>315</v>
      </c>
      <c r="K7" s="37">
        <v>4.5</v>
      </c>
      <c r="L7" s="38"/>
      <c r="M7" s="7">
        <v>315</v>
      </c>
      <c r="N7" s="8">
        <v>4.5</v>
      </c>
      <c r="P7" s="14" t="s">
        <v>26</v>
      </c>
    </row>
    <row r="8" spans="1:16" ht="12" customHeight="1" x14ac:dyDescent="0.25">
      <c r="A8" s="51" t="s">
        <v>28</v>
      </c>
      <c r="B8" s="48"/>
      <c r="C8" s="48"/>
      <c r="D8" s="48"/>
      <c r="E8" s="48"/>
      <c r="F8" s="49"/>
      <c r="G8" s="16"/>
      <c r="H8" s="1"/>
      <c r="J8" s="7">
        <v>400</v>
      </c>
      <c r="K8" s="37">
        <v>4.5</v>
      </c>
      <c r="L8" s="38"/>
      <c r="M8" s="7">
        <v>400</v>
      </c>
      <c r="N8" s="8">
        <v>4.5</v>
      </c>
      <c r="P8" s="14" t="s">
        <v>22</v>
      </c>
    </row>
    <row r="9" spans="1:16" ht="10.050000000000001" customHeight="1" x14ac:dyDescent="0.25">
      <c r="A9" s="47" t="s">
        <v>7</v>
      </c>
      <c r="B9" s="48"/>
      <c r="C9" s="48"/>
      <c r="D9" s="48"/>
      <c r="E9" s="48"/>
      <c r="F9" s="49"/>
      <c r="G9" s="19">
        <f>231/G7</f>
        <v>12.833333333333334</v>
      </c>
      <c r="H9" s="2" t="s">
        <v>8</v>
      </c>
      <c r="J9" s="7">
        <v>500</v>
      </c>
      <c r="K9" s="37">
        <v>4.5</v>
      </c>
      <c r="L9" s="38"/>
      <c r="M9" s="7">
        <v>500</v>
      </c>
      <c r="N9" s="8">
        <v>4.5</v>
      </c>
      <c r="P9" s="14" t="s">
        <v>23</v>
      </c>
    </row>
    <row r="10" spans="1:16" ht="10.050000000000001" customHeight="1" x14ac:dyDescent="0.25">
      <c r="A10" s="44" t="s">
        <v>9</v>
      </c>
      <c r="B10" s="50"/>
      <c r="C10" s="50"/>
      <c r="D10" s="50"/>
      <c r="E10" s="50"/>
      <c r="F10" s="45"/>
      <c r="G10" s="16"/>
      <c r="H10" s="1"/>
      <c r="J10" s="7">
        <v>630</v>
      </c>
      <c r="K10" s="37">
        <v>4.5</v>
      </c>
      <c r="L10" s="38"/>
      <c r="M10" s="7">
        <v>630</v>
      </c>
      <c r="N10" s="8">
        <v>4.5</v>
      </c>
    </row>
    <row r="11" spans="1:16" ht="10.050000000000001" customHeight="1" x14ac:dyDescent="0.25">
      <c r="A11" s="47" t="s">
        <v>10</v>
      </c>
      <c r="B11" s="48"/>
      <c r="C11" s="48"/>
      <c r="D11" s="48"/>
      <c r="E11" s="48"/>
      <c r="F11" s="49"/>
      <c r="G11" s="16"/>
      <c r="H11" s="1"/>
      <c r="J11" s="7">
        <v>800</v>
      </c>
      <c r="K11" s="32">
        <v>6</v>
      </c>
      <c r="L11" s="33"/>
      <c r="M11" s="7">
        <v>800</v>
      </c>
      <c r="N11" s="3">
        <v>6</v>
      </c>
    </row>
    <row r="12" spans="1:16" ht="10.050000000000001" customHeight="1" x14ac:dyDescent="0.25">
      <c r="A12" s="44" t="s">
        <v>11</v>
      </c>
      <c r="B12" s="50"/>
      <c r="C12" s="50"/>
      <c r="D12" s="50"/>
      <c r="E12" s="50"/>
      <c r="F12" s="45"/>
      <c r="G12" s="16"/>
      <c r="H12" s="1"/>
      <c r="J12" s="7">
        <v>1000</v>
      </c>
      <c r="K12" s="32">
        <v>6</v>
      </c>
      <c r="L12" s="33"/>
      <c r="M12" s="7">
        <v>1000</v>
      </c>
      <c r="N12" s="3">
        <v>6</v>
      </c>
    </row>
    <row r="13" spans="1:16" ht="10.050000000000001" customHeight="1" x14ac:dyDescent="0.25">
      <c r="A13" s="47" t="s">
        <v>12</v>
      </c>
      <c r="B13" s="48"/>
      <c r="C13" s="48"/>
      <c r="D13" s="48"/>
      <c r="E13" s="48"/>
      <c r="F13" s="49"/>
      <c r="G13" s="20">
        <v>0.5</v>
      </c>
      <c r="H13" s="1"/>
      <c r="J13" s="7">
        <v>1250</v>
      </c>
      <c r="K13" s="32">
        <v>6</v>
      </c>
      <c r="L13" s="33"/>
      <c r="M13" s="7">
        <v>1250</v>
      </c>
      <c r="N13" s="3">
        <v>6</v>
      </c>
    </row>
    <row r="14" spans="1:16" ht="10.050000000000001" customHeight="1" x14ac:dyDescent="0.25">
      <c r="A14" s="47" t="s">
        <v>13</v>
      </c>
      <c r="B14" s="48"/>
      <c r="C14" s="48"/>
      <c r="D14" s="48"/>
      <c r="E14" s="48"/>
      <c r="F14" s="49"/>
      <c r="G14" s="16"/>
      <c r="H14" s="1"/>
      <c r="J14" s="7">
        <v>1600</v>
      </c>
      <c r="K14" s="32">
        <v>6</v>
      </c>
      <c r="L14" s="33"/>
      <c r="M14" s="7">
        <v>1600</v>
      </c>
      <c r="N14" s="3">
        <v>6</v>
      </c>
    </row>
    <row r="15" spans="1:16" ht="10.050000000000001" customHeight="1" x14ac:dyDescent="0.25">
      <c r="A15" s="47" t="s">
        <v>14</v>
      </c>
      <c r="B15" s="48"/>
      <c r="C15" s="48"/>
      <c r="D15" s="48"/>
      <c r="E15" s="48"/>
      <c r="F15" s="49"/>
      <c r="G15" s="22">
        <f>G9*1000*SQRT(G13)/115</f>
        <v>78.909017610672706</v>
      </c>
      <c r="H15" s="2" t="s">
        <v>15</v>
      </c>
      <c r="J15" s="7">
        <v>2000</v>
      </c>
      <c r="K15" s="32">
        <v>6</v>
      </c>
      <c r="L15" s="33"/>
      <c r="M15" s="28"/>
      <c r="N15" s="29"/>
    </row>
    <row r="16" spans="1:16" ht="9.75" customHeight="1" x14ac:dyDescent="0.25">
      <c r="A16" s="46"/>
      <c r="B16" s="46"/>
      <c r="C16" s="46"/>
      <c r="D16" s="46"/>
      <c r="E16" s="46"/>
      <c r="F16" s="46"/>
      <c r="G16" s="46"/>
      <c r="H16" s="46"/>
      <c r="I16" s="46"/>
      <c r="J16" s="7">
        <v>2500</v>
      </c>
      <c r="K16" s="32">
        <v>6</v>
      </c>
      <c r="L16" s="33"/>
      <c r="M16" s="30"/>
      <c r="N16" s="31"/>
    </row>
    <row r="17" spans="1:14" ht="9.75" customHeight="1" x14ac:dyDescent="0.25">
      <c r="A17" s="36" t="str">
        <f>IF(G15&lt;50,P6,IF(G15&lt;95,P7,IF(G15&lt;150,P8,IF(G15&gt;150,P9,))))</f>
        <v>1x95 mm²kesitli iletken seçilmiştir.</v>
      </c>
      <c r="B17" s="36"/>
      <c r="C17" s="36"/>
      <c r="D17" s="36"/>
      <c r="E17" s="36"/>
      <c r="F17" s="36"/>
      <c r="G17" s="36"/>
      <c r="H17" s="36"/>
      <c r="I17" s="9"/>
      <c r="J17" s="10"/>
      <c r="K17" s="11"/>
      <c r="L17" s="11"/>
      <c r="M17" s="5"/>
      <c r="N17" s="5"/>
    </row>
    <row r="18" spans="1:14" ht="9.75" customHeight="1" x14ac:dyDescent="0.25">
      <c r="A18" s="12"/>
      <c r="B18" s="12"/>
      <c r="C18" s="12"/>
      <c r="D18" s="12"/>
      <c r="E18" s="12"/>
      <c r="F18" s="12"/>
      <c r="G18" s="12"/>
      <c r="H18" s="12"/>
      <c r="I18" s="9"/>
      <c r="J18" s="10"/>
      <c r="K18" s="11"/>
      <c r="L18" s="11"/>
      <c r="M18" s="5"/>
      <c r="N18" s="5"/>
    </row>
    <row r="19" spans="1:14" ht="33.6" customHeight="1" x14ac:dyDescent="0.25">
      <c r="A19" s="34" t="s">
        <v>21</v>
      </c>
      <c r="B19" s="35"/>
      <c r="C19" s="35"/>
      <c r="D19" s="35"/>
      <c r="E19" s="35"/>
      <c r="F19" s="35"/>
      <c r="G19" s="35"/>
      <c r="H19" s="35"/>
      <c r="I19" s="35"/>
    </row>
    <row r="22" spans="1:14" x14ac:dyDescent="0.25">
      <c r="M22" s="13"/>
    </row>
    <row r="30" spans="1:14" ht="88.2" customHeight="1" x14ac:dyDescent="0.25">
      <c r="A30" s="34" t="s">
        <v>20</v>
      </c>
      <c r="B30" s="35"/>
      <c r="C30" s="35"/>
      <c r="D30" s="35"/>
      <c r="E30" s="35"/>
      <c r="F30" s="35"/>
      <c r="G30" s="35"/>
      <c r="H30" s="35"/>
      <c r="I30" s="35"/>
    </row>
  </sheetData>
  <mergeCells count="35">
    <mergeCell ref="A7:F7"/>
    <mergeCell ref="A8:F8"/>
    <mergeCell ref="A9:F9"/>
    <mergeCell ref="A10:F10"/>
    <mergeCell ref="A1:F1"/>
    <mergeCell ref="A2:F2"/>
    <mergeCell ref="A4:F4"/>
    <mergeCell ref="A5:F5"/>
    <mergeCell ref="A6:F6"/>
    <mergeCell ref="A30:I30"/>
    <mergeCell ref="A16:I16"/>
    <mergeCell ref="A11:F11"/>
    <mergeCell ref="A12:F12"/>
    <mergeCell ref="A13:F13"/>
    <mergeCell ref="A14:F14"/>
    <mergeCell ref="A15:F15"/>
    <mergeCell ref="J1:L1"/>
    <mergeCell ref="M1:N1"/>
    <mergeCell ref="K2:L2"/>
    <mergeCell ref="K4:L4"/>
    <mergeCell ref="K5:L5"/>
    <mergeCell ref="K6:L6"/>
    <mergeCell ref="K7:L7"/>
    <mergeCell ref="K8:L8"/>
    <mergeCell ref="K9:L9"/>
    <mergeCell ref="K10:L10"/>
    <mergeCell ref="M15:N16"/>
    <mergeCell ref="K16:L16"/>
    <mergeCell ref="A19:I19"/>
    <mergeCell ref="A17:H17"/>
    <mergeCell ref="K11:L11"/>
    <mergeCell ref="K12:L12"/>
    <mergeCell ref="K13:L13"/>
    <mergeCell ref="K14:L14"/>
    <mergeCell ref="K15:L15"/>
  </mergeCells>
  <pageMargins left="0.70866141732283472" right="0.70866141732283472" top="0.74803149606299213" bottom="0.74803149606299213" header="0.31496062992125984" footer="0.31496062992125984"/>
  <pageSetup paperSize="9" orientation="landscape" r:id="rId1"/>
  <headerFooter>
    <oddFooter>&amp;RA.Kadir YANILMAZ
Elektrik Elektronik Müh.
Emo Sic. No: 46677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Table 1</vt:lpstr>
      <vt:lpstr>'Table 1'!Yazdırma_Alanı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Saruhan</dc:creator>
  <cp:keywords>I4886p293727nO8</cp:keywords>
  <cp:lastModifiedBy>Berke Kuz</cp:lastModifiedBy>
  <cp:lastPrinted>2021-10-20T10:52:55Z</cp:lastPrinted>
  <dcterms:created xsi:type="dcterms:W3CDTF">2021-10-01T08:40:25Z</dcterms:created>
  <dcterms:modified xsi:type="dcterms:W3CDTF">2021-10-26T08:41:44Z</dcterms:modified>
</cp:coreProperties>
</file>