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CDE89B79-5B29-40C6-8E7A-5AAAC0C97EE8}" xr6:coauthVersionLast="47" xr6:coauthVersionMax="47" xr10:uidLastSave="{00000000-0000-0000-0000-000000000000}"/>
  <bookViews>
    <workbookView xWindow="-108" yWindow="-108" windowWidth="23256" windowHeight="12576" tabRatio="515" firstSheet="2" activeTab="2" xr2:uid="{00000000-000D-0000-FFFF-FFFF00000000}"/>
  </bookViews>
  <sheets>
    <sheet name="GÖKGEDİK" sheetId="1" state="hidden" r:id="rId1"/>
    <sheet name="TURGUT TR1" sheetId="4" state="hidden" r:id="rId2"/>
    <sheet name="ÇITLIK" sheetId="5" r:id="rId3"/>
    <sheet name="Sayfa2" sheetId="2" state="hidden" r:id="rId4"/>
    <sheet name="Sayfa3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5" l="1"/>
  <c r="B40" i="5" s="1"/>
  <c r="B43" i="5" s="1"/>
  <c r="E23" i="5"/>
  <c r="B30" i="5" s="1"/>
  <c r="C17" i="5"/>
  <c r="E33" i="4"/>
  <c r="B40" i="4" s="1"/>
  <c r="B43" i="4" s="1"/>
  <c r="E23" i="4"/>
  <c r="B30" i="4" s="1"/>
  <c r="C17" i="4"/>
  <c r="B47" i="4" l="1"/>
  <c r="B47" i="5"/>
  <c r="E33" i="1"/>
  <c r="E23" i="1"/>
  <c r="C17" i="1" l="1"/>
  <c r="B40" i="1" l="1"/>
  <c r="B43" i="1" s="1"/>
  <c r="B30" i="1"/>
  <c r="B47" i="1" l="1"/>
</calcChain>
</file>

<file path=xl/sharedStrings.xml><?xml version="1.0" encoding="utf-8"?>
<sst xmlns="http://schemas.openxmlformats.org/spreadsheetml/2006/main" count="197" uniqueCount="50">
  <si>
    <r>
      <t>GÖMÜLÜ İLETKEN  ( R</t>
    </r>
    <r>
      <rPr>
        <b/>
        <vertAlign val="subscript"/>
        <sz val="11"/>
        <color theme="1"/>
        <rFont val="Calibri"/>
        <family val="2"/>
        <charset val="162"/>
        <scheme val="minor"/>
      </rPr>
      <t>İ</t>
    </r>
    <r>
      <rPr>
        <b/>
        <sz val="11"/>
        <color theme="1"/>
        <rFont val="Calibri"/>
        <family val="2"/>
        <charset val="162"/>
        <scheme val="minor"/>
      </rPr>
      <t xml:space="preserve"> )</t>
    </r>
  </si>
  <si>
    <t>Topraklama Özgül Direnci</t>
  </si>
  <si>
    <t>δ</t>
  </si>
  <si>
    <t>Ωm</t>
  </si>
  <si>
    <t>Gömülü İletkenin Boyu</t>
  </si>
  <si>
    <t>L</t>
  </si>
  <si>
    <t>m</t>
  </si>
  <si>
    <t>Gömülü İletkenin Çapı</t>
  </si>
  <si>
    <t>D</t>
  </si>
  <si>
    <t>Gömülü İletkenin Derinliği</t>
  </si>
  <si>
    <t>H</t>
  </si>
  <si>
    <r>
      <t>R</t>
    </r>
    <r>
      <rPr>
        <b/>
        <vertAlign val="subscript"/>
        <sz val="13"/>
        <color theme="1"/>
        <rFont val="Calibri"/>
        <family val="2"/>
        <charset val="162"/>
        <scheme val="minor"/>
      </rPr>
      <t xml:space="preserve">İ </t>
    </r>
    <r>
      <rPr>
        <b/>
        <sz val="13"/>
        <color theme="1"/>
        <rFont val="Calibri"/>
        <family val="2"/>
        <charset val="162"/>
        <scheme val="minor"/>
      </rPr>
      <t>=</t>
    </r>
  </si>
  <si>
    <t>Ω</t>
  </si>
  <si>
    <r>
      <t>GÖMÜLÜ ÇUBUK  ( R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Ç </t>
    </r>
    <r>
      <rPr>
        <b/>
        <sz val="11"/>
        <color theme="1"/>
        <rFont val="Calibri"/>
        <family val="2"/>
        <charset val="162"/>
        <scheme val="minor"/>
      </rPr>
      <t>)</t>
    </r>
  </si>
  <si>
    <t>Çubuk Boyu</t>
  </si>
  <si>
    <t>Gömülü Çubuk Çapı</t>
  </si>
  <si>
    <t>Gömülü Çubuk Adedi</t>
  </si>
  <si>
    <t>N</t>
  </si>
  <si>
    <t>adet</t>
  </si>
  <si>
    <r>
      <t>R</t>
    </r>
    <r>
      <rPr>
        <vertAlign val="subscript"/>
        <sz val="13"/>
        <color theme="1"/>
        <rFont val="Calibri"/>
        <family val="2"/>
        <charset val="162"/>
        <scheme val="minor"/>
      </rPr>
      <t xml:space="preserve">Ç </t>
    </r>
    <r>
      <rPr>
        <sz val="13"/>
        <color theme="1"/>
        <rFont val="Calibri"/>
        <family val="2"/>
        <charset val="162"/>
        <scheme val="minor"/>
      </rPr>
      <t>=</t>
    </r>
  </si>
  <si>
    <r>
      <t>R</t>
    </r>
    <r>
      <rPr>
        <b/>
        <vertAlign val="subscript"/>
        <sz val="13"/>
        <color theme="1"/>
        <rFont val="Calibri"/>
        <family val="2"/>
        <charset val="162"/>
        <scheme val="minor"/>
      </rPr>
      <t xml:space="preserve">ÇN  </t>
    </r>
    <r>
      <rPr>
        <b/>
        <sz val="13"/>
        <color theme="1"/>
        <rFont val="Calibri"/>
        <family val="2"/>
        <charset val="162"/>
        <scheme val="minor"/>
      </rPr>
      <t>=</t>
    </r>
  </si>
  <si>
    <r>
      <t>R</t>
    </r>
    <r>
      <rPr>
        <b/>
        <vertAlign val="subscript"/>
        <sz val="13"/>
        <color theme="1"/>
        <rFont val="Calibri"/>
        <family val="2"/>
        <charset val="162"/>
        <scheme val="minor"/>
      </rPr>
      <t>T</t>
    </r>
    <r>
      <rPr>
        <b/>
        <sz val="13"/>
        <color theme="1"/>
        <rFont val="Calibri"/>
        <family val="2"/>
        <charset val="162"/>
        <scheme val="minor"/>
      </rPr>
      <t xml:space="preserve"> =</t>
    </r>
  </si>
  <si>
    <t>TOPRAKLAMA HESABI</t>
  </si>
  <si>
    <t>Ölçüm Sonuçları</t>
  </si>
  <si>
    <t>Hava:</t>
  </si>
  <si>
    <t>Toprak:</t>
  </si>
  <si>
    <t>Sıcaklık:</t>
  </si>
  <si>
    <t>Tarih:</t>
  </si>
  <si>
    <t>Saat:</t>
  </si>
  <si>
    <t>Güneşli</t>
  </si>
  <si>
    <t>Nemli</t>
  </si>
  <si>
    <t>16.00</t>
  </si>
  <si>
    <t>1. Ölçüm Sonucu</t>
  </si>
  <si>
    <t>2. Ölçüm Sonucu</t>
  </si>
  <si>
    <t>3. Ölçüm Sonucu</t>
  </si>
  <si>
    <t>4. Ölçüm Sonucu</t>
  </si>
  <si>
    <t>ρ1=</t>
  </si>
  <si>
    <t>ρ2=</t>
  </si>
  <si>
    <t>ρ3=</t>
  </si>
  <si>
    <t>ρ4=</t>
  </si>
  <si>
    <t>Ortalama Değer ρ0=</t>
  </si>
  <si>
    <t>ρ0=</t>
  </si>
  <si>
    <t>Yaz koşulları dikkate alındığında, arazi yapısına göre en kötü koşul olarak;</t>
  </si>
  <si>
    <t>alınmıştır.</t>
  </si>
  <si>
    <r>
      <t>95 mm</t>
    </r>
    <r>
      <rPr>
        <sz val="10"/>
        <color theme="1"/>
        <rFont val="Calibri"/>
        <family val="2"/>
        <charset val="162"/>
      </rPr>
      <t>²</t>
    </r>
  </si>
  <si>
    <t>Örgülü Çelik İletken</t>
  </si>
  <si>
    <t>GÖKGEDİK AKDAŞ TR-3</t>
  </si>
  <si>
    <r>
      <t>30</t>
    </r>
    <r>
      <rPr>
        <sz val="11"/>
        <color theme="1"/>
        <rFont val="Arial Narrow"/>
        <family val="2"/>
        <charset val="162"/>
      </rPr>
      <t>º</t>
    </r>
    <r>
      <rPr>
        <sz val="11"/>
        <color theme="1"/>
        <rFont val="Calibri"/>
        <family val="2"/>
      </rPr>
      <t>C</t>
    </r>
  </si>
  <si>
    <t>TURGUT MERKEZ TR-1</t>
  </si>
  <si>
    <t>ÇITLIK MAHALLESİ ŞEBEKE TESİS İŞİ TOPRAKLAMA HESABI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</si>
</sst>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3"/>
      <color theme="1"/>
      <name val="Calibri"/>
      <family val="2"/>
      <charset val="162"/>
      <scheme val="minor"/>
    </font>
    <font>
      <b/>
      <vertAlign val="subscript"/>
      <sz val="13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3"/>
      <color theme="1"/>
      <name val="Calibri"/>
      <family val="2"/>
      <charset val="162"/>
      <scheme val="minor"/>
    </font>
    <font>
      <vertAlign val="subscript"/>
      <sz val="13"/>
      <color theme="1"/>
      <name val="Calibri"/>
      <family val="2"/>
      <charset val="162"/>
      <scheme val="minor"/>
    </font>
    <font>
      <sz val="11"/>
      <color theme="1"/>
      <name val="Arial Narrow"/>
      <family val="2"/>
      <charset val="162"/>
    </font>
    <font>
      <sz val="11"/>
      <color theme="1"/>
      <name val="Calibri"/>
      <family val="2"/>
    </font>
    <font>
      <sz val="11"/>
      <color theme="1"/>
      <name val="Calibri"/>
      <family val="2"/>
      <charset val="162"/>
    </font>
    <font>
      <i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0" fontId="6" fillId="0" borderId="0" xfId="0" applyFont="1"/>
    <xf numFmtId="0" fontId="0" fillId="0" borderId="0" xfId="0" applyBorder="1" applyAlignment="1"/>
    <xf numFmtId="0" fontId="7" fillId="0" borderId="0" xfId="0" applyFont="1"/>
    <xf numFmtId="0" fontId="9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12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0" fontId="0" fillId="2" borderId="0" xfId="0" applyFill="1" applyBorder="1"/>
    <xf numFmtId="14" fontId="0" fillId="2" borderId="0" xfId="0" applyNumberFormat="1" applyFill="1" applyAlignment="1">
      <alignment horizontal="left"/>
    </xf>
    <xf numFmtId="0" fontId="13" fillId="0" borderId="0" xfId="0" applyFont="1"/>
    <xf numFmtId="0" fontId="1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4</xdr:col>
      <xdr:colOff>590550</xdr:colOff>
      <xdr:row>28</xdr:row>
      <xdr:rowOff>171450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8650" y="1762125"/>
          <a:ext cx="3028950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37</xdr:row>
      <xdr:rowOff>9525</xdr:rowOff>
    </xdr:from>
    <xdr:to>
      <xdr:col>2</xdr:col>
      <xdr:colOff>104775</xdr:colOff>
      <xdr:row>38</xdr:row>
      <xdr:rowOff>171450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8650" y="3752850"/>
          <a:ext cx="1457325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590550</xdr:colOff>
      <xdr:row>41</xdr:row>
      <xdr:rowOff>180975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38175" y="4391025"/>
          <a:ext cx="561975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371475</xdr:colOff>
      <xdr:row>46</xdr:row>
      <xdr:rowOff>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" y="6505575"/>
          <a:ext cx="981075" cy="381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137160</xdr:rowOff>
        </xdr:from>
        <xdr:to>
          <xdr:col>5</xdr:col>
          <xdr:colOff>99060</xdr:colOff>
          <xdr:row>15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4</xdr:col>
      <xdr:colOff>590550</xdr:colOff>
      <xdr:row>28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5438775"/>
          <a:ext cx="2762250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37</xdr:row>
      <xdr:rowOff>9525</xdr:rowOff>
    </xdr:from>
    <xdr:to>
      <xdr:col>2</xdr:col>
      <xdr:colOff>104775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7429500"/>
          <a:ext cx="1438275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590550</xdr:colOff>
      <xdr:row>41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8067675"/>
          <a:ext cx="561975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371475</xdr:colOff>
      <xdr:row>46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848725"/>
          <a:ext cx="1000125" cy="381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137160</xdr:rowOff>
        </xdr:from>
        <xdr:to>
          <xdr:col>5</xdr:col>
          <xdr:colOff>99060</xdr:colOff>
          <xdr:row>15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9525</xdr:rowOff>
    </xdr:from>
    <xdr:to>
      <xdr:col>4</xdr:col>
      <xdr:colOff>590550</xdr:colOff>
      <xdr:row>28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5438775"/>
          <a:ext cx="2762250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37</xdr:row>
      <xdr:rowOff>9525</xdr:rowOff>
    </xdr:from>
    <xdr:to>
      <xdr:col>2</xdr:col>
      <xdr:colOff>104775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050" y="7429500"/>
          <a:ext cx="1438275" cy="3524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40</xdr:row>
      <xdr:rowOff>28575</xdr:rowOff>
    </xdr:from>
    <xdr:to>
      <xdr:col>0</xdr:col>
      <xdr:colOff>590550</xdr:colOff>
      <xdr:row>41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" y="8067675"/>
          <a:ext cx="561975" cy="342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371475</xdr:colOff>
      <xdr:row>46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848725"/>
          <a:ext cx="1000125" cy="3810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137160</xdr:rowOff>
        </xdr:from>
        <xdr:to>
          <xdr:col>5</xdr:col>
          <xdr:colOff>99060</xdr:colOff>
          <xdr:row>15</xdr:row>
          <xdr:rowOff>121920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zoomScale="115" zoomScaleNormal="115" workbookViewId="0">
      <selection activeCell="E25" sqref="E25"/>
    </sheetView>
  </sheetViews>
  <sheetFormatPr defaultRowHeight="14.4" x14ac:dyDescent="0.3"/>
  <cols>
    <col min="1" max="1" width="9.44140625" customWidth="1"/>
    <col min="2" max="2" width="10.88671875" customWidth="1"/>
    <col min="3" max="3" width="7.88671875" customWidth="1"/>
    <col min="4" max="4" width="6.44140625" customWidth="1"/>
    <col min="5" max="5" width="7.109375" customWidth="1"/>
    <col min="7" max="7" width="10.5546875" customWidth="1"/>
    <col min="8" max="8" width="9.6640625" customWidth="1"/>
    <col min="9" max="9" width="5.44140625" customWidth="1"/>
    <col min="10" max="10" width="9.88671875" customWidth="1"/>
  </cols>
  <sheetData>
    <row r="1" spans="1:10" x14ac:dyDescent="0.3">
      <c r="B1" s="32" t="s">
        <v>46</v>
      </c>
      <c r="C1" s="32"/>
      <c r="D1" s="31" t="s">
        <v>22</v>
      </c>
      <c r="E1" s="31"/>
      <c r="F1" s="31"/>
      <c r="G1" s="31"/>
      <c r="J1">
        <v>1</v>
      </c>
    </row>
    <row r="3" spans="1:10" x14ac:dyDescent="0.3">
      <c r="A3" s="31" t="s">
        <v>23</v>
      </c>
      <c r="B3" s="31"/>
    </row>
    <row r="4" spans="1:10" x14ac:dyDescent="0.3">
      <c r="A4" t="s">
        <v>24</v>
      </c>
      <c r="B4" s="11" t="s">
        <v>29</v>
      </c>
    </row>
    <row r="5" spans="1:10" x14ac:dyDescent="0.3">
      <c r="A5" t="s">
        <v>25</v>
      </c>
      <c r="B5" s="11" t="s">
        <v>30</v>
      </c>
    </row>
    <row r="6" spans="1:10" x14ac:dyDescent="0.3">
      <c r="A6" t="s">
        <v>26</v>
      </c>
      <c r="B6" s="11" t="s">
        <v>47</v>
      </c>
    </row>
    <row r="7" spans="1:10" x14ac:dyDescent="0.3">
      <c r="A7" t="s">
        <v>27</v>
      </c>
      <c r="B7" s="18">
        <v>44409</v>
      </c>
    </row>
    <row r="8" spans="1:10" x14ac:dyDescent="0.3">
      <c r="A8" t="s">
        <v>28</v>
      </c>
      <c r="B8" s="11" t="s">
        <v>31</v>
      </c>
    </row>
    <row r="10" spans="1:10" x14ac:dyDescent="0.3">
      <c r="A10" s="29" t="s">
        <v>32</v>
      </c>
      <c r="B10" s="29"/>
      <c r="C10" s="10" t="s">
        <v>36</v>
      </c>
      <c r="D10" s="11">
        <v>70</v>
      </c>
      <c r="E10" s="16" t="s">
        <v>3</v>
      </c>
    </row>
    <row r="11" spans="1:10" x14ac:dyDescent="0.3">
      <c r="A11" s="29" t="s">
        <v>33</v>
      </c>
      <c r="B11" s="29"/>
      <c r="C11" s="10" t="s">
        <v>37</v>
      </c>
      <c r="D11" s="11">
        <v>72</v>
      </c>
      <c r="E11" s="16" t="s">
        <v>3</v>
      </c>
    </row>
    <row r="12" spans="1:10" x14ac:dyDescent="0.3">
      <c r="A12" s="29" t="s">
        <v>34</v>
      </c>
      <c r="B12" s="29"/>
      <c r="C12" s="10" t="s">
        <v>38</v>
      </c>
      <c r="D12" s="11">
        <v>65</v>
      </c>
      <c r="E12" s="16" t="s">
        <v>3</v>
      </c>
    </row>
    <row r="13" spans="1:10" x14ac:dyDescent="0.3">
      <c r="A13" s="29" t="s">
        <v>35</v>
      </c>
      <c r="B13" s="29"/>
      <c r="C13" s="10" t="s">
        <v>39</v>
      </c>
      <c r="D13" s="11">
        <v>80</v>
      </c>
      <c r="E13" s="16" t="s">
        <v>3</v>
      </c>
    </row>
    <row r="14" spans="1:10" x14ac:dyDescent="0.3">
      <c r="A14" s="12"/>
      <c r="B14" s="12"/>
      <c r="C14" s="10"/>
      <c r="D14" s="13"/>
    </row>
    <row r="15" spans="1:10" x14ac:dyDescent="0.3">
      <c r="A15" s="30" t="s">
        <v>40</v>
      </c>
      <c r="B15" s="30"/>
      <c r="C15" s="10"/>
      <c r="D15" s="13"/>
    </row>
    <row r="16" spans="1:10" x14ac:dyDescent="0.3">
      <c r="A16" s="12"/>
      <c r="B16" s="14"/>
      <c r="C16" s="10"/>
      <c r="D16" s="13"/>
    </row>
    <row r="17" spans="1:10" x14ac:dyDescent="0.3">
      <c r="A17" s="12"/>
      <c r="B17" s="15" t="s">
        <v>41</v>
      </c>
      <c r="C17" s="10">
        <f>(D10+D11+D12+D13)/4</f>
        <v>71.75</v>
      </c>
      <c r="D17" s="16" t="s">
        <v>3</v>
      </c>
    </row>
    <row r="18" spans="1:10" x14ac:dyDescent="0.3">
      <c r="A18" s="12"/>
      <c r="B18" s="15"/>
      <c r="C18" s="10"/>
      <c r="D18" s="16"/>
    </row>
    <row r="19" spans="1:10" ht="16.5" customHeight="1" x14ac:dyDescent="0.3">
      <c r="A19" s="12" t="s">
        <v>42</v>
      </c>
      <c r="B19" s="12"/>
      <c r="C19" s="10"/>
      <c r="D19" s="13"/>
    </row>
    <row r="20" spans="1:10" ht="16.5" customHeight="1" x14ac:dyDescent="0.3">
      <c r="A20" s="12"/>
      <c r="B20" s="15" t="s">
        <v>41</v>
      </c>
      <c r="C20" s="11">
        <v>100</v>
      </c>
      <c r="D20" s="16" t="s">
        <v>3</v>
      </c>
      <c r="F20" t="s">
        <v>43</v>
      </c>
    </row>
    <row r="21" spans="1:10" x14ac:dyDescent="0.3">
      <c r="A21" s="12"/>
      <c r="B21" s="10"/>
      <c r="C21" s="13"/>
    </row>
    <row r="22" spans="1:10" ht="15.6" x14ac:dyDescent="0.35">
      <c r="A22" s="1" t="s">
        <v>0</v>
      </c>
    </row>
    <row r="23" spans="1:10" x14ac:dyDescent="0.3">
      <c r="A23" s="27" t="s">
        <v>1</v>
      </c>
      <c r="B23" s="27"/>
      <c r="C23" s="27"/>
      <c r="D23" s="2" t="s">
        <v>2</v>
      </c>
      <c r="E23" s="3">
        <f>C20</f>
        <v>100</v>
      </c>
      <c r="F23" s="4" t="s">
        <v>3</v>
      </c>
    </row>
    <row r="24" spans="1:10" x14ac:dyDescent="0.3">
      <c r="A24" s="27" t="s">
        <v>4</v>
      </c>
      <c r="B24" s="27"/>
      <c r="C24" s="27"/>
      <c r="D24" s="2" t="s">
        <v>5</v>
      </c>
      <c r="E24" s="17">
        <v>45</v>
      </c>
      <c r="F24" s="4" t="s">
        <v>6</v>
      </c>
    </row>
    <row r="25" spans="1:10" x14ac:dyDescent="0.3">
      <c r="A25" s="27" t="s">
        <v>7</v>
      </c>
      <c r="B25" s="27"/>
      <c r="C25" s="27"/>
      <c r="D25" s="2" t="s">
        <v>8</v>
      </c>
      <c r="E25" s="17">
        <v>1.26E-2</v>
      </c>
      <c r="F25" s="4" t="s">
        <v>6</v>
      </c>
      <c r="G25" s="20" t="s">
        <v>44</v>
      </c>
      <c r="H25" s="19" t="s">
        <v>45</v>
      </c>
      <c r="I25" s="19"/>
      <c r="J25" s="19"/>
    </row>
    <row r="26" spans="1:10" x14ac:dyDescent="0.3">
      <c r="A26" s="27" t="s">
        <v>9</v>
      </c>
      <c r="B26" s="27"/>
      <c r="C26" s="27"/>
      <c r="D26" s="2" t="s">
        <v>10</v>
      </c>
      <c r="E26" s="17">
        <v>0.2</v>
      </c>
      <c r="F26" s="4" t="s">
        <v>6</v>
      </c>
    </row>
    <row r="27" spans="1:10" x14ac:dyDescent="0.3">
      <c r="F27" s="4"/>
    </row>
    <row r="28" spans="1:10" x14ac:dyDescent="0.3">
      <c r="A28" s="28"/>
      <c r="B28" s="28"/>
      <c r="C28" s="28"/>
      <c r="D28" s="28"/>
      <c r="E28" s="28"/>
      <c r="F28" s="4"/>
    </row>
    <row r="29" spans="1:10" x14ac:dyDescent="0.3">
      <c r="A29" s="28"/>
      <c r="B29" s="28"/>
      <c r="C29" s="28"/>
      <c r="D29" s="28"/>
      <c r="E29" s="28"/>
      <c r="F29" s="4"/>
    </row>
    <row r="30" spans="1:10" ht="19.8" x14ac:dyDescent="0.45">
      <c r="A30" s="5" t="s">
        <v>11</v>
      </c>
      <c r="B30" s="6">
        <f>((E23/(2*PI()*E24))*(LN(2*E24/E25)))*(1+(LN(E24/2*E26))/(LN(2*E24/E25)))</f>
        <v>3.6704474012825279</v>
      </c>
      <c r="C30" s="7" t="s">
        <v>12</v>
      </c>
      <c r="F30" s="4"/>
    </row>
    <row r="31" spans="1:10" x14ac:dyDescent="0.3">
      <c r="F31" s="4"/>
    </row>
    <row r="32" spans="1:10" ht="17.399999999999999" x14ac:dyDescent="0.35">
      <c r="A32" s="1" t="s">
        <v>13</v>
      </c>
      <c r="C32" s="5"/>
      <c r="F32" s="4"/>
    </row>
    <row r="33" spans="1:9" x14ac:dyDescent="0.3">
      <c r="A33" s="27" t="s">
        <v>1</v>
      </c>
      <c r="B33" s="27"/>
      <c r="C33" s="27"/>
      <c r="D33" s="2" t="s">
        <v>2</v>
      </c>
      <c r="E33" s="3">
        <f>C20</f>
        <v>100</v>
      </c>
      <c r="F33" s="4" t="s">
        <v>3</v>
      </c>
    </row>
    <row r="34" spans="1:9" x14ac:dyDescent="0.3">
      <c r="A34" s="27" t="s">
        <v>14</v>
      </c>
      <c r="B34" s="27"/>
      <c r="C34" s="27"/>
      <c r="D34" s="2" t="s">
        <v>5</v>
      </c>
      <c r="E34" s="17">
        <v>2</v>
      </c>
      <c r="F34" s="4" t="s">
        <v>6</v>
      </c>
    </row>
    <row r="35" spans="1:9" x14ac:dyDescent="0.3">
      <c r="A35" s="27" t="s">
        <v>15</v>
      </c>
      <c r="B35" s="27"/>
      <c r="C35" s="27"/>
      <c r="D35" s="2" t="s">
        <v>8</v>
      </c>
      <c r="E35" s="17">
        <v>2.1999999999999999E-2</v>
      </c>
      <c r="F35" s="4" t="s">
        <v>6</v>
      </c>
    </row>
    <row r="36" spans="1:9" x14ac:dyDescent="0.3">
      <c r="A36" s="27" t="s">
        <v>16</v>
      </c>
      <c r="B36" s="27"/>
      <c r="C36" s="27"/>
      <c r="D36" s="2" t="s">
        <v>17</v>
      </c>
      <c r="E36" s="17">
        <v>4</v>
      </c>
      <c r="F36" s="4" t="s">
        <v>18</v>
      </c>
    </row>
    <row r="37" spans="1:9" x14ac:dyDescent="0.3">
      <c r="A37" s="8"/>
      <c r="B37" s="8"/>
      <c r="C37" s="8"/>
      <c r="D37" s="2"/>
      <c r="E37" s="3"/>
      <c r="F37" s="4"/>
    </row>
    <row r="38" spans="1:9" x14ac:dyDescent="0.3">
      <c r="A38" s="28"/>
      <c r="B38" s="28"/>
      <c r="C38" s="28"/>
      <c r="D38" s="28"/>
      <c r="E38" s="28"/>
    </row>
    <row r="39" spans="1:9" x14ac:dyDescent="0.3">
      <c r="A39" s="28"/>
      <c r="B39" s="28"/>
      <c r="C39" s="28"/>
      <c r="D39" s="28"/>
      <c r="E39" s="28"/>
    </row>
    <row r="40" spans="1:9" ht="19.8" x14ac:dyDescent="0.45">
      <c r="A40" s="9" t="s">
        <v>19</v>
      </c>
      <c r="B40">
        <f>((E33/(2*PI()*E34))*(LN(4*E34/E35)))</f>
        <v>46.920105639462186</v>
      </c>
    </row>
    <row r="43" spans="1:9" ht="19.8" x14ac:dyDescent="0.45">
      <c r="A43" s="5" t="s">
        <v>20</v>
      </c>
      <c r="B43" s="6">
        <f>B40/E36</f>
        <v>11.730026409865546</v>
      </c>
      <c r="C43" s="7" t="s">
        <v>12</v>
      </c>
    </row>
    <row r="44" spans="1:9" x14ac:dyDescent="0.3">
      <c r="I44" s="21"/>
    </row>
    <row r="47" spans="1:9" ht="19.8" x14ac:dyDescent="0.45">
      <c r="A47" s="5" t="s">
        <v>21</v>
      </c>
      <c r="B47" s="6">
        <f>(B30*B43)/(B30+B43)</f>
        <v>2.795657164904902</v>
      </c>
      <c r="C47" s="7" t="s">
        <v>12</v>
      </c>
    </row>
  </sheetData>
  <sheetProtection selectLockedCells="1" selectUnlockedCells="1"/>
  <mergeCells count="18">
    <mergeCell ref="A33:C33"/>
    <mergeCell ref="A34:C34"/>
    <mergeCell ref="A35:C35"/>
    <mergeCell ref="A36:C36"/>
    <mergeCell ref="A38:E39"/>
    <mergeCell ref="A12:B12"/>
    <mergeCell ref="A13:B13"/>
    <mergeCell ref="A15:B15"/>
    <mergeCell ref="D1:G1"/>
    <mergeCell ref="B1:C1"/>
    <mergeCell ref="A3:B3"/>
    <mergeCell ref="A10:B10"/>
    <mergeCell ref="A11:B11"/>
    <mergeCell ref="A23:C23"/>
    <mergeCell ref="A24:C24"/>
    <mergeCell ref="A25:C25"/>
    <mergeCell ref="A26:C26"/>
    <mergeCell ref="A28:E29"/>
  </mergeCells>
  <pageMargins left="0.7" right="0.7" top="0.75" bottom="0.75" header="0.3" footer="0.3"/>
  <pageSetup paperSize="256" fitToHeight="0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2</xdr:col>
                <xdr:colOff>38100</xdr:colOff>
                <xdr:row>13</xdr:row>
                <xdr:rowOff>137160</xdr:rowOff>
              </from>
              <to>
                <xdr:col>5</xdr:col>
                <xdr:colOff>99060</xdr:colOff>
                <xdr:row>15</xdr:row>
                <xdr:rowOff>121920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zoomScale="115" zoomScaleNormal="115" workbookViewId="0">
      <selection activeCell="B2" sqref="B2"/>
    </sheetView>
  </sheetViews>
  <sheetFormatPr defaultRowHeight="14.4" x14ac:dyDescent="0.3"/>
  <cols>
    <col min="1" max="1" width="9.44140625" customWidth="1"/>
    <col min="2" max="2" width="10.88671875" customWidth="1"/>
    <col min="3" max="3" width="7.88671875" customWidth="1"/>
    <col min="4" max="4" width="6.44140625" customWidth="1"/>
    <col min="5" max="5" width="7.109375" customWidth="1"/>
    <col min="7" max="7" width="10.5546875" customWidth="1"/>
    <col min="8" max="8" width="9.6640625" customWidth="1"/>
    <col min="9" max="9" width="5.44140625" customWidth="1"/>
    <col min="10" max="10" width="9.88671875" customWidth="1"/>
  </cols>
  <sheetData>
    <row r="1" spans="1:10" x14ac:dyDescent="0.3">
      <c r="B1" s="32" t="s">
        <v>48</v>
      </c>
      <c r="C1" s="32"/>
      <c r="D1" s="31" t="s">
        <v>22</v>
      </c>
      <c r="E1" s="31"/>
      <c r="F1" s="31"/>
      <c r="G1" s="31"/>
      <c r="J1">
        <v>1</v>
      </c>
    </row>
    <row r="3" spans="1:10" x14ac:dyDescent="0.3">
      <c r="A3" s="31" t="s">
        <v>23</v>
      </c>
      <c r="B3" s="31"/>
    </row>
    <row r="4" spans="1:10" x14ac:dyDescent="0.3">
      <c r="A4" t="s">
        <v>24</v>
      </c>
      <c r="B4" s="11" t="s">
        <v>29</v>
      </c>
    </row>
    <row r="5" spans="1:10" x14ac:dyDescent="0.3">
      <c r="A5" t="s">
        <v>25</v>
      </c>
      <c r="B5" s="11" t="s">
        <v>30</v>
      </c>
    </row>
    <row r="6" spans="1:10" x14ac:dyDescent="0.3">
      <c r="A6" t="s">
        <v>26</v>
      </c>
      <c r="B6" s="11" t="s">
        <v>47</v>
      </c>
    </row>
    <row r="7" spans="1:10" x14ac:dyDescent="0.3">
      <c r="A7" t="s">
        <v>27</v>
      </c>
      <c r="B7" s="18">
        <v>44409</v>
      </c>
    </row>
    <row r="8" spans="1:10" x14ac:dyDescent="0.3">
      <c r="A8" t="s">
        <v>28</v>
      </c>
      <c r="B8" s="11" t="s">
        <v>31</v>
      </c>
    </row>
    <row r="10" spans="1:10" x14ac:dyDescent="0.3">
      <c r="A10" s="29" t="s">
        <v>32</v>
      </c>
      <c r="B10" s="29"/>
      <c r="C10" s="10" t="s">
        <v>36</v>
      </c>
      <c r="D10" s="11">
        <v>70</v>
      </c>
      <c r="E10" s="16" t="s">
        <v>3</v>
      </c>
    </row>
    <row r="11" spans="1:10" x14ac:dyDescent="0.3">
      <c r="A11" s="29" t="s">
        <v>33</v>
      </c>
      <c r="B11" s="29"/>
      <c r="C11" s="10" t="s">
        <v>37</v>
      </c>
      <c r="D11" s="11">
        <v>72</v>
      </c>
      <c r="E11" s="16" t="s">
        <v>3</v>
      </c>
    </row>
    <row r="12" spans="1:10" x14ac:dyDescent="0.3">
      <c r="A12" s="29" t="s">
        <v>34</v>
      </c>
      <c r="B12" s="29"/>
      <c r="C12" s="10" t="s">
        <v>38</v>
      </c>
      <c r="D12" s="11">
        <v>65</v>
      </c>
      <c r="E12" s="16" t="s">
        <v>3</v>
      </c>
    </row>
    <row r="13" spans="1:10" x14ac:dyDescent="0.3">
      <c r="A13" s="29" t="s">
        <v>35</v>
      </c>
      <c r="B13" s="29"/>
      <c r="C13" s="10" t="s">
        <v>39</v>
      </c>
      <c r="D13" s="11">
        <v>80</v>
      </c>
      <c r="E13" s="16" t="s">
        <v>3</v>
      </c>
    </row>
    <row r="14" spans="1:10" x14ac:dyDescent="0.3">
      <c r="A14" s="23"/>
      <c r="B14" s="23"/>
      <c r="C14" s="10"/>
      <c r="D14" s="13"/>
    </row>
    <row r="15" spans="1:10" x14ac:dyDescent="0.3">
      <c r="A15" s="30" t="s">
        <v>40</v>
      </c>
      <c r="B15" s="30"/>
      <c r="C15" s="10"/>
      <c r="D15" s="13"/>
    </row>
    <row r="16" spans="1:10" x14ac:dyDescent="0.3">
      <c r="A16" s="23"/>
      <c r="B16" s="14"/>
      <c r="C16" s="10"/>
      <c r="D16" s="13"/>
    </row>
    <row r="17" spans="1:10" x14ac:dyDescent="0.3">
      <c r="A17" s="23"/>
      <c r="B17" s="24" t="s">
        <v>41</v>
      </c>
      <c r="C17" s="10">
        <f>(D10+D11+D12+D13)/4</f>
        <v>71.75</v>
      </c>
      <c r="D17" s="16" t="s">
        <v>3</v>
      </c>
    </row>
    <row r="18" spans="1:10" x14ac:dyDescent="0.3">
      <c r="A18" s="23"/>
      <c r="B18" s="24"/>
      <c r="C18" s="10"/>
      <c r="D18" s="16"/>
    </row>
    <row r="19" spans="1:10" ht="16.5" customHeight="1" x14ac:dyDescent="0.3">
      <c r="A19" s="23" t="s">
        <v>42</v>
      </c>
      <c r="B19" s="23"/>
      <c r="C19" s="10"/>
      <c r="D19" s="13"/>
    </row>
    <row r="20" spans="1:10" ht="16.5" customHeight="1" x14ac:dyDescent="0.3">
      <c r="A20" s="23"/>
      <c r="B20" s="24" t="s">
        <v>41</v>
      </c>
      <c r="C20" s="11">
        <v>100</v>
      </c>
      <c r="D20" s="16" t="s">
        <v>3</v>
      </c>
      <c r="F20" t="s">
        <v>43</v>
      </c>
    </row>
    <row r="21" spans="1:10" x14ac:dyDescent="0.3">
      <c r="A21" s="23"/>
      <c r="B21" s="10"/>
      <c r="C21" s="13"/>
    </row>
    <row r="22" spans="1:10" ht="15.6" x14ac:dyDescent="0.35">
      <c r="A22" s="1" t="s">
        <v>0</v>
      </c>
    </row>
    <row r="23" spans="1:10" x14ac:dyDescent="0.3">
      <c r="A23" s="27" t="s">
        <v>1</v>
      </c>
      <c r="B23" s="27"/>
      <c r="C23" s="27"/>
      <c r="D23" s="2" t="s">
        <v>2</v>
      </c>
      <c r="E23" s="3">
        <f>C20</f>
        <v>100</v>
      </c>
      <c r="F23" s="4" t="s">
        <v>3</v>
      </c>
    </row>
    <row r="24" spans="1:10" x14ac:dyDescent="0.3">
      <c r="A24" s="27" t="s">
        <v>4</v>
      </c>
      <c r="B24" s="27"/>
      <c r="C24" s="27"/>
      <c r="D24" s="2" t="s">
        <v>5</v>
      </c>
      <c r="E24" s="17">
        <v>45</v>
      </c>
      <c r="F24" s="4" t="s">
        <v>6</v>
      </c>
    </row>
    <row r="25" spans="1:10" x14ac:dyDescent="0.3">
      <c r="A25" s="27" t="s">
        <v>7</v>
      </c>
      <c r="B25" s="27"/>
      <c r="C25" s="27"/>
      <c r="D25" s="2" t="s">
        <v>8</v>
      </c>
      <c r="E25" s="17">
        <v>1.26E-2</v>
      </c>
      <c r="F25" s="4" t="s">
        <v>6</v>
      </c>
      <c r="G25" s="20" t="s">
        <v>44</v>
      </c>
      <c r="H25" s="19" t="s">
        <v>45</v>
      </c>
      <c r="I25" s="19"/>
      <c r="J25" s="19"/>
    </row>
    <row r="26" spans="1:10" x14ac:dyDescent="0.3">
      <c r="A26" s="27" t="s">
        <v>9</v>
      </c>
      <c r="B26" s="27"/>
      <c r="C26" s="27"/>
      <c r="D26" s="2" t="s">
        <v>10</v>
      </c>
      <c r="E26" s="17">
        <v>0.2</v>
      </c>
      <c r="F26" s="4" t="s">
        <v>6</v>
      </c>
    </row>
    <row r="27" spans="1:10" x14ac:dyDescent="0.3">
      <c r="F27" s="4"/>
    </row>
    <row r="28" spans="1:10" x14ac:dyDescent="0.3">
      <c r="A28" s="28"/>
      <c r="B28" s="28"/>
      <c r="C28" s="28"/>
      <c r="D28" s="28"/>
      <c r="E28" s="28"/>
      <c r="F28" s="4"/>
    </row>
    <row r="29" spans="1:10" x14ac:dyDescent="0.3">
      <c r="A29" s="28"/>
      <c r="B29" s="28"/>
      <c r="C29" s="28"/>
      <c r="D29" s="28"/>
      <c r="E29" s="28"/>
      <c r="F29" s="4"/>
    </row>
    <row r="30" spans="1:10" ht="19.8" x14ac:dyDescent="0.45">
      <c r="A30" s="5" t="s">
        <v>11</v>
      </c>
      <c r="B30" s="6">
        <f>((E23/(2*PI()*E24))*(LN(2*E24/E25)))*(1+(LN(E24/2*E26))/(LN(2*E24/E25)))</f>
        <v>3.6704474012825279</v>
      </c>
      <c r="C30" s="7" t="s">
        <v>12</v>
      </c>
      <c r="F30" s="4"/>
    </row>
    <row r="31" spans="1:10" x14ac:dyDescent="0.3">
      <c r="F31" s="4"/>
    </row>
    <row r="32" spans="1:10" ht="17.399999999999999" x14ac:dyDescent="0.35">
      <c r="A32" s="1" t="s">
        <v>13</v>
      </c>
      <c r="C32" s="5"/>
      <c r="F32" s="4"/>
    </row>
    <row r="33" spans="1:9" x14ac:dyDescent="0.3">
      <c r="A33" s="27" t="s">
        <v>1</v>
      </c>
      <c r="B33" s="27"/>
      <c r="C33" s="27"/>
      <c r="D33" s="2" t="s">
        <v>2</v>
      </c>
      <c r="E33" s="3">
        <f>C20</f>
        <v>100</v>
      </c>
      <c r="F33" s="4" t="s">
        <v>3</v>
      </c>
    </row>
    <row r="34" spans="1:9" x14ac:dyDescent="0.3">
      <c r="A34" s="27" t="s">
        <v>14</v>
      </c>
      <c r="B34" s="27"/>
      <c r="C34" s="27"/>
      <c r="D34" s="2" t="s">
        <v>5</v>
      </c>
      <c r="E34" s="17">
        <v>2</v>
      </c>
      <c r="F34" s="4" t="s">
        <v>6</v>
      </c>
    </row>
    <row r="35" spans="1:9" x14ac:dyDescent="0.3">
      <c r="A35" s="27" t="s">
        <v>15</v>
      </c>
      <c r="B35" s="27"/>
      <c r="C35" s="27"/>
      <c r="D35" s="2" t="s">
        <v>8</v>
      </c>
      <c r="E35" s="17">
        <v>2.1999999999999999E-2</v>
      </c>
      <c r="F35" s="4" t="s">
        <v>6</v>
      </c>
    </row>
    <row r="36" spans="1:9" x14ac:dyDescent="0.3">
      <c r="A36" s="27" t="s">
        <v>16</v>
      </c>
      <c r="B36" s="27"/>
      <c r="C36" s="27"/>
      <c r="D36" s="2" t="s">
        <v>17</v>
      </c>
      <c r="E36" s="17">
        <v>4</v>
      </c>
      <c r="F36" s="4" t="s">
        <v>18</v>
      </c>
    </row>
    <row r="37" spans="1:9" x14ac:dyDescent="0.3">
      <c r="A37" s="22"/>
      <c r="B37" s="22"/>
      <c r="C37" s="22"/>
      <c r="D37" s="2"/>
      <c r="E37" s="3"/>
      <c r="F37" s="4"/>
    </row>
    <row r="38" spans="1:9" x14ac:dyDescent="0.3">
      <c r="A38" s="28"/>
      <c r="B38" s="28"/>
      <c r="C38" s="28"/>
      <c r="D38" s="28"/>
      <c r="E38" s="28"/>
    </row>
    <row r="39" spans="1:9" x14ac:dyDescent="0.3">
      <c r="A39" s="28"/>
      <c r="B39" s="28"/>
      <c r="C39" s="28"/>
      <c r="D39" s="28"/>
      <c r="E39" s="28"/>
    </row>
    <row r="40" spans="1:9" ht="19.8" x14ac:dyDescent="0.45">
      <c r="A40" s="9" t="s">
        <v>19</v>
      </c>
      <c r="B40">
        <f>((E33/(2*PI()*E34))*(LN(4*E34/E35)))</f>
        <v>46.920105639462186</v>
      </c>
    </row>
    <row r="43" spans="1:9" ht="19.8" x14ac:dyDescent="0.45">
      <c r="A43" s="5" t="s">
        <v>20</v>
      </c>
      <c r="B43" s="6">
        <f>B40/E36</f>
        <v>11.730026409865546</v>
      </c>
      <c r="C43" s="7" t="s">
        <v>12</v>
      </c>
    </row>
    <row r="44" spans="1:9" x14ac:dyDescent="0.3">
      <c r="I44" s="21"/>
    </row>
    <row r="47" spans="1:9" ht="19.8" x14ac:dyDescent="0.45">
      <c r="A47" s="5" t="s">
        <v>21</v>
      </c>
      <c r="B47" s="6">
        <f>(B30*B43)/(B30+B43)</f>
        <v>2.795657164904902</v>
      </c>
      <c r="C47" s="7" t="s">
        <v>12</v>
      </c>
    </row>
  </sheetData>
  <sheetProtection selectLockedCells="1" selectUnlockedCells="1"/>
  <mergeCells count="18">
    <mergeCell ref="A38:E39"/>
    <mergeCell ref="A13:B13"/>
    <mergeCell ref="A15:B15"/>
    <mergeCell ref="A23:C23"/>
    <mergeCell ref="A24:C24"/>
    <mergeCell ref="A25:C25"/>
    <mergeCell ref="A26:C26"/>
    <mergeCell ref="A28:E29"/>
    <mergeCell ref="A33:C33"/>
    <mergeCell ref="A34:C34"/>
    <mergeCell ref="A35:C35"/>
    <mergeCell ref="A36:C36"/>
    <mergeCell ref="A12:B12"/>
    <mergeCell ref="B1:C1"/>
    <mergeCell ref="D1:G1"/>
    <mergeCell ref="A3:B3"/>
    <mergeCell ref="A10:B10"/>
    <mergeCell ref="A11:B11"/>
  </mergeCells>
  <pageMargins left="0.7" right="0.7" top="0.75" bottom="0.75" header="0.3" footer="0.3"/>
  <pageSetup paperSize="256" fitToHeight="0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2</xdr:col>
                <xdr:colOff>38100</xdr:colOff>
                <xdr:row>13</xdr:row>
                <xdr:rowOff>137160</xdr:rowOff>
              </from>
              <to>
                <xdr:col>5</xdr:col>
                <xdr:colOff>99060</xdr:colOff>
                <xdr:row>15</xdr:row>
                <xdr:rowOff>121920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7"/>
  <sheetViews>
    <sheetView tabSelected="1" topLeftCell="A28" zoomScale="115" zoomScaleNormal="115" workbookViewId="0">
      <selection activeCell="F5" sqref="F5"/>
    </sheetView>
  </sheetViews>
  <sheetFormatPr defaultRowHeight="14.4" x14ac:dyDescent="0.3"/>
  <cols>
    <col min="1" max="1" width="9.44140625" customWidth="1"/>
    <col min="2" max="2" width="10.88671875" customWidth="1"/>
    <col min="3" max="3" width="7.88671875" customWidth="1"/>
    <col min="4" max="4" width="6.44140625" customWidth="1"/>
    <col min="5" max="5" width="7.109375" customWidth="1"/>
    <col min="7" max="7" width="10.5546875" customWidth="1"/>
    <col min="8" max="8" width="9.6640625" customWidth="1"/>
    <col min="9" max="9" width="5.44140625" customWidth="1"/>
    <col min="10" max="10" width="9.88671875" customWidth="1"/>
  </cols>
  <sheetData>
    <row r="1" spans="1:10" x14ac:dyDescent="0.3">
      <c r="B1" s="26" t="s">
        <v>49</v>
      </c>
      <c r="C1" s="26"/>
      <c r="D1" s="25"/>
      <c r="E1" s="25"/>
      <c r="F1" s="25"/>
      <c r="G1" s="25"/>
      <c r="J1">
        <v>1</v>
      </c>
    </row>
    <row r="3" spans="1:10" x14ac:dyDescent="0.3">
      <c r="A3" s="31" t="s">
        <v>23</v>
      </c>
      <c r="B3" s="31"/>
    </row>
    <row r="4" spans="1:10" x14ac:dyDescent="0.3">
      <c r="A4" t="s">
        <v>24</v>
      </c>
      <c r="B4" s="11" t="s">
        <v>29</v>
      </c>
    </row>
    <row r="5" spans="1:10" x14ac:dyDescent="0.3">
      <c r="A5" t="s">
        <v>25</v>
      </c>
      <c r="B5" s="11" t="s">
        <v>30</v>
      </c>
    </row>
    <row r="6" spans="1:10" x14ac:dyDescent="0.3">
      <c r="A6" t="s">
        <v>26</v>
      </c>
      <c r="B6" s="11" t="s">
        <v>47</v>
      </c>
    </row>
    <row r="7" spans="1:10" x14ac:dyDescent="0.3">
      <c r="A7" t="s">
        <v>27</v>
      </c>
      <c r="B7" s="18">
        <v>44409</v>
      </c>
    </row>
    <row r="8" spans="1:10" x14ac:dyDescent="0.3">
      <c r="A8" t="s">
        <v>28</v>
      </c>
      <c r="B8" s="11" t="s">
        <v>31</v>
      </c>
    </row>
    <row r="10" spans="1:10" x14ac:dyDescent="0.3">
      <c r="A10" s="29" t="s">
        <v>32</v>
      </c>
      <c r="B10" s="29"/>
      <c r="C10" s="10" t="s">
        <v>36</v>
      </c>
      <c r="D10" s="11">
        <v>70</v>
      </c>
      <c r="E10" s="16" t="s">
        <v>3</v>
      </c>
    </row>
    <row r="11" spans="1:10" x14ac:dyDescent="0.3">
      <c r="A11" s="29" t="s">
        <v>33</v>
      </c>
      <c r="B11" s="29"/>
      <c r="C11" s="10" t="s">
        <v>37</v>
      </c>
      <c r="D11" s="11">
        <v>72</v>
      </c>
      <c r="E11" s="16" t="s">
        <v>3</v>
      </c>
    </row>
    <row r="12" spans="1:10" x14ac:dyDescent="0.3">
      <c r="A12" s="29" t="s">
        <v>34</v>
      </c>
      <c r="B12" s="29"/>
      <c r="C12" s="10" t="s">
        <v>38</v>
      </c>
      <c r="D12" s="11">
        <v>65</v>
      </c>
      <c r="E12" s="16" t="s">
        <v>3</v>
      </c>
    </row>
    <row r="13" spans="1:10" x14ac:dyDescent="0.3">
      <c r="A13" s="29" t="s">
        <v>35</v>
      </c>
      <c r="B13" s="29"/>
      <c r="C13" s="10" t="s">
        <v>39</v>
      </c>
      <c r="D13" s="11">
        <v>80</v>
      </c>
      <c r="E13" s="16" t="s">
        <v>3</v>
      </c>
    </row>
    <row r="14" spans="1:10" x14ac:dyDescent="0.3">
      <c r="A14" s="23"/>
      <c r="B14" s="23"/>
      <c r="C14" s="10"/>
      <c r="D14" s="13"/>
    </row>
    <row r="15" spans="1:10" x14ac:dyDescent="0.3">
      <c r="A15" s="30" t="s">
        <v>40</v>
      </c>
      <c r="B15" s="30"/>
      <c r="C15" s="10"/>
      <c r="D15" s="13"/>
    </row>
    <row r="16" spans="1:10" x14ac:dyDescent="0.3">
      <c r="A16" s="23"/>
      <c r="B16" s="14"/>
      <c r="C16" s="10"/>
      <c r="D16" s="13"/>
    </row>
    <row r="17" spans="1:10" x14ac:dyDescent="0.3">
      <c r="A17" s="23"/>
      <c r="B17" s="24" t="s">
        <v>41</v>
      </c>
      <c r="C17" s="10">
        <f>(D10+D11+D12+D13)/4</f>
        <v>71.75</v>
      </c>
      <c r="D17" s="16" t="s">
        <v>3</v>
      </c>
    </row>
    <row r="18" spans="1:10" x14ac:dyDescent="0.3">
      <c r="A18" s="23"/>
      <c r="B18" s="24"/>
      <c r="C18" s="10"/>
      <c r="D18" s="16"/>
    </row>
    <row r="19" spans="1:10" ht="16.5" customHeight="1" x14ac:dyDescent="0.3">
      <c r="A19" s="23" t="s">
        <v>42</v>
      </c>
      <c r="B19" s="23"/>
      <c r="C19" s="10"/>
      <c r="D19" s="13"/>
    </row>
    <row r="20" spans="1:10" ht="16.5" customHeight="1" x14ac:dyDescent="0.3">
      <c r="A20" s="23"/>
      <c r="B20" s="24" t="s">
        <v>41</v>
      </c>
      <c r="C20" s="11">
        <v>100</v>
      </c>
      <c r="D20" s="16" t="s">
        <v>3</v>
      </c>
      <c r="F20" t="s">
        <v>43</v>
      </c>
    </row>
    <row r="21" spans="1:10" x14ac:dyDescent="0.3">
      <c r="A21" s="23"/>
      <c r="B21" s="10"/>
      <c r="C21" s="13"/>
    </row>
    <row r="22" spans="1:10" ht="15.6" x14ac:dyDescent="0.35">
      <c r="A22" s="1" t="s">
        <v>0</v>
      </c>
    </row>
    <row r="23" spans="1:10" x14ac:dyDescent="0.3">
      <c r="A23" s="27" t="s">
        <v>1</v>
      </c>
      <c r="B23" s="27"/>
      <c r="C23" s="27"/>
      <c r="D23" s="2" t="s">
        <v>2</v>
      </c>
      <c r="E23" s="3">
        <f>C20</f>
        <v>100</v>
      </c>
      <c r="F23" s="4" t="s">
        <v>3</v>
      </c>
    </row>
    <row r="24" spans="1:10" x14ac:dyDescent="0.3">
      <c r="A24" s="27" t="s">
        <v>4</v>
      </c>
      <c r="B24" s="27"/>
      <c r="C24" s="27"/>
      <c r="D24" s="2" t="s">
        <v>5</v>
      </c>
      <c r="E24" s="17">
        <v>45</v>
      </c>
      <c r="F24" s="4" t="s">
        <v>6</v>
      </c>
    </row>
    <row r="25" spans="1:10" x14ac:dyDescent="0.3">
      <c r="A25" s="27" t="s">
        <v>7</v>
      </c>
      <c r="B25" s="27"/>
      <c r="C25" s="27"/>
      <c r="D25" s="2" t="s">
        <v>8</v>
      </c>
      <c r="E25" s="17">
        <v>1.26E-2</v>
      </c>
      <c r="F25" s="4" t="s">
        <v>6</v>
      </c>
      <c r="G25" s="20" t="s">
        <v>44</v>
      </c>
      <c r="H25" s="19" t="s">
        <v>45</v>
      </c>
      <c r="I25" s="19"/>
      <c r="J25" s="19"/>
    </row>
    <row r="26" spans="1:10" x14ac:dyDescent="0.3">
      <c r="A26" s="27" t="s">
        <v>9</v>
      </c>
      <c r="B26" s="27"/>
      <c r="C26" s="27"/>
      <c r="D26" s="2" t="s">
        <v>10</v>
      </c>
      <c r="E26" s="17">
        <v>0.2</v>
      </c>
      <c r="F26" s="4" t="s">
        <v>6</v>
      </c>
    </row>
    <row r="27" spans="1:10" x14ac:dyDescent="0.3">
      <c r="F27" s="4"/>
    </row>
    <row r="28" spans="1:10" x14ac:dyDescent="0.3">
      <c r="A28" s="28"/>
      <c r="B28" s="28"/>
      <c r="C28" s="28"/>
      <c r="D28" s="28"/>
      <c r="E28" s="28"/>
      <c r="F28" s="4"/>
    </row>
    <row r="29" spans="1:10" x14ac:dyDescent="0.3">
      <c r="A29" s="28"/>
      <c r="B29" s="28"/>
      <c r="C29" s="28"/>
      <c r="D29" s="28"/>
      <c r="E29" s="28"/>
      <c r="F29" s="4"/>
    </row>
    <row r="30" spans="1:10" ht="19.8" x14ac:dyDescent="0.45">
      <c r="A30" s="5" t="s">
        <v>11</v>
      </c>
      <c r="B30" s="6">
        <f>((E23/(2*PI()*E24))*(LN(2*E24/E25)))*(1+(LN(E24/2*E26))/(LN(2*E24/E25)))</f>
        <v>3.6704474012825279</v>
      </c>
      <c r="C30" s="7" t="s">
        <v>12</v>
      </c>
      <c r="F30" s="4"/>
    </row>
    <row r="31" spans="1:10" x14ac:dyDescent="0.3">
      <c r="F31" s="4"/>
    </row>
    <row r="32" spans="1:10" ht="17.399999999999999" x14ac:dyDescent="0.35">
      <c r="A32" s="1" t="s">
        <v>13</v>
      </c>
      <c r="C32" s="5"/>
      <c r="F32" s="4"/>
    </row>
    <row r="33" spans="1:9" x14ac:dyDescent="0.3">
      <c r="A33" s="27" t="s">
        <v>1</v>
      </c>
      <c r="B33" s="27"/>
      <c r="C33" s="27"/>
      <c r="D33" s="2" t="s">
        <v>2</v>
      </c>
      <c r="E33" s="3">
        <f>C20</f>
        <v>100</v>
      </c>
      <c r="F33" s="4" t="s">
        <v>3</v>
      </c>
    </row>
    <row r="34" spans="1:9" x14ac:dyDescent="0.3">
      <c r="A34" s="27" t="s">
        <v>14</v>
      </c>
      <c r="B34" s="27"/>
      <c r="C34" s="27"/>
      <c r="D34" s="2" t="s">
        <v>5</v>
      </c>
      <c r="E34" s="17">
        <v>2</v>
      </c>
      <c r="F34" s="4" t="s">
        <v>6</v>
      </c>
    </row>
    <row r="35" spans="1:9" x14ac:dyDescent="0.3">
      <c r="A35" s="27" t="s">
        <v>15</v>
      </c>
      <c r="B35" s="27"/>
      <c r="C35" s="27"/>
      <c r="D35" s="2" t="s">
        <v>8</v>
      </c>
      <c r="E35" s="17">
        <v>2.1999999999999999E-2</v>
      </c>
      <c r="F35" s="4" t="s">
        <v>6</v>
      </c>
    </row>
    <row r="36" spans="1:9" x14ac:dyDescent="0.3">
      <c r="A36" s="27" t="s">
        <v>16</v>
      </c>
      <c r="B36" s="27"/>
      <c r="C36" s="27"/>
      <c r="D36" s="2" t="s">
        <v>17</v>
      </c>
      <c r="E36" s="17">
        <v>4</v>
      </c>
      <c r="F36" s="4" t="s">
        <v>18</v>
      </c>
    </row>
    <row r="37" spans="1:9" x14ac:dyDescent="0.3">
      <c r="A37" s="22"/>
      <c r="B37" s="22"/>
      <c r="C37" s="22"/>
      <c r="D37" s="2"/>
      <c r="E37" s="3"/>
      <c r="F37" s="4"/>
    </row>
    <row r="38" spans="1:9" x14ac:dyDescent="0.3">
      <c r="A38" s="28"/>
      <c r="B38" s="28"/>
      <c r="C38" s="28"/>
      <c r="D38" s="28"/>
      <c r="E38" s="28"/>
    </row>
    <row r="39" spans="1:9" x14ac:dyDescent="0.3">
      <c r="A39" s="28"/>
      <c r="B39" s="28"/>
      <c r="C39" s="28"/>
      <c r="D39" s="28"/>
      <c r="E39" s="28"/>
    </row>
    <row r="40" spans="1:9" ht="19.8" x14ac:dyDescent="0.45">
      <c r="A40" s="9" t="s">
        <v>19</v>
      </c>
      <c r="B40">
        <f>((E33/(2*PI()*E34))*(LN(4*E34/E35)))</f>
        <v>46.920105639462186</v>
      </c>
    </row>
    <row r="43" spans="1:9" ht="19.8" x14ac:dyDescent="0.45">
      <c r="A43" s="5" t="s">
        <v>20</v>
      </c>
      <c r="B43" s="6">
        <f>B40/E36</f>
        <v>11.730026409865546</v>
      </c>
      <c r="C43" s="7" t="s">
        <v>12</v>
      </c>
    </row>
    <row r="44" spans="1:9" x14ac:dyDescent="0.3">
      <c r="I44" s="21"/>
    </row>
    <row r="47" spans="1:9" ht="19.8" x14ac:dyDescent="0.45">
      <c r="A47" s="5" t="s">
        <v>21</v>
      </c>
      <c r="B47" s="6">
        <f>(B30*B43)/(B30+B43)</f>
        <v>2.795657164904902</v>
      </c>
      <c r="C47" s="7" t="s">
        <v>12</v>
      </c>
    </row>
  </sheetData>
  <sheetProtection selectLockedCells="1" selectUnlockedCells="1"/>
  <mergeCells count="16">
    <mergeCell ref="A12:B12"/>
    <mergeCell ref="A3:B3"/>
    <mergeCell ref="A10:B10"/>
    <mergeCell ref="A11:B11"/>
    <mergeCell ref="A38:E39"/>
    <mergeCell ref="A13:B13"/>
    <mergeCell ref="A15:B15"/>
    <mergeCell ref="A23:C23"/>
    <mergeCell ref="A24:C24"/>
    <mergeCell ref="A25:C25"/>
    <mergeCell ref="A26:C26"/>
    <mergeCell ref="A28:E29"/>
    <mergeCell ref="A33:C33"/>
    <mergeCell ref="A34:C34"/>
    <mergeCell ref="A35:C35"/>
    <mergeCell ref="A36:C36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Footer>&amp;R&amp;"microsoft sans serif,Normal"A.Kadir YANILMAZ
Elektrik Elektronik Müh.
Emo Sic. No: 46677</oddFooter>
    <evenFooter>&amp;R&amp;"microsoft sans serif,Regular"Hizmete Ozel</evenFooter>
    <firstFooter>&amp;R&amp;"microsoft sans serif,Regular"Hizmete Ozel</firstFooter>
  </headerFooter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2</xdr:col>
                <xdr:colOff>38100</xdr:colOff>
                <xdr:row>13</xdr:row>
                <xdr:rowOff>137160</xdr:rowOff>
              </from>
              <to>
                <xdr:col>5</xdr:col>
                <xdr:colOff>99060</xdr:colOff>
                <xdr:row>15</xdr:row>
                <xdr:rowOff>121920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300" verticalDpi="300" r:id="rId1"/>
  <headerFooter>
    <oddFooter>&amp;R&amp;"microsoft sans serif,Regular"Hizmete Ozel</oddFooter>
    <evenFooter>&amp;R&amp;"microsoft sans serif,Regular"Hizmete Ozel</evenFooter>
    <firstFooter>&amp;R&amp;"microsoft sans serif,Regular"Hizmete Ozel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F5E846B832E16747A13E6FDCD144AE36" ma:contentTypeVersion="12" ma:contentTypeDescription="Yeni belge oluşturun." ma:contentTypeScope="" ma:versionID="00e99dba9876972fa4e2df9d264f4f15">
  <xsd:schema xmlns:xsd="http://www.w3.org/2001/XMLSchema" xmlns:xs="http://www.w3.org/2001/XMLSchema" xmlns:p="http://schemas.microsoft.com/office/2006/metadata/properties" xmlns:ns2="9ce1ee53-1951-4c39-9761-ecb725200544" xmlns:ns3="44554702-3420-488e-b27a-3b2d768689a3" targetNamespace="http://schemas.microsoft.com/office/2006/metadata/properties" ma:root="true" ma:fieldsID="33e34ee79d4d277dca6d4a7cc11691b4" ns2:_="" ns3:_="">
    <xsd:import namespace="9ce1ee53-1951-4c39-9761-ecb725200544"/>
    <xsd:import namespace="44554702-3420-488e-b27a-3b2d768689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1ee53-1951-4c39-9761-ecb7252005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54702-3420-488e-b27a-3b2d768689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AB8978-E44A-4589-9DC8-3F26A92F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1ee53-1951-4c39-9761-ecb725200544"/>
    <ds:schemaRef ds:uri="44554702-3420-488e-b27a-3b2d76868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57BF67-097F-4B06-9CB9-B50D1B7545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0F719A-F958-4381-A0B7-80F81CCF1F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GÖKGEDİK</vt:lpstr>
      <vt:lpstr>TURGUT TR1</vt:lpstr>
      <vt:lpstr>ÇITLIK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Diğer, Hizmete Ozel</cp:keywords>
  <cp:lastModifiedBy/>
  <dcterms:created xsi:type="dcterms:W3CDTF">2006-09-16T00:00:00Z</dcterms:created>
  <dcterms:modified xsi:type="dcterms:W3CDTF">2021-10-26T08:43:25Z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02935d08-5445-4c8e-8380-c7fb9f9915e7</vt:lpwstr>
  </property>
  <property fmtid="{D5CDD505-2E9C-101B-9397-08002B2CF9AE}" pid="3" name="ENJSiniflandirma">
    <vt:lpwstr>Hizmete Ozel</vt:lpwstr>
  </property>
  <property fmtid="{D5CDD505-2E9C-101B-9397-08002B2CF9AE}" pid="4" name="ContentTypeId">
    <vt:lpwstr>0x010100F5E846B832E16747A13E6FDCD144AE36</vt:lpwstr>
  </property>
</Properties>
</file>