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1" l="1"/>
  <c r="D126" i="1"/>
  <c r="D123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84" i="1" l="1"/>
  <c r="D85" i="1"/>
  <c r="D86" i="1"/>
  <c r="D87" i="1"/>
  <c r="D88" i="1"/>
  <c r="D89" i="1"/>
  <c r="D90" i="1"/>
  <c r="D83" i="1"/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<sst xmlns="http://schemas.openxmlformats.org/spreadsheetml/2006/main" count="25" uniqueCount="19">
  <si>
    <t>线长m</t>
    <phoneticPr fontId="1" type="noConversion"/>
  </si>
  <si>
    <t>振荡频率k（示波器测）</t>
    <phoneticPr fontId="1" type="noConversion"/>
  </si>
  <si>
    <t>振荡频率k（32测）</t>
    <phoneticPr fontId="1" type="noConversion"/>
  </si>
  <si>
    <t>r1</t>
    <phoneticPr fontId="1" type="noConversion"/>
  </si>
  <si>
    <t>44.3k</t>
    <phoneticPr fontId="1" type="noConversion"/>
  </si>
  <si>
    <t>r2</t>
    <phoneticPr fontId="1" type="noConversion"/>
  </si>
  <si>
    <t>101.1k</t>
    <phoneticPr fontId="1" type="noConversion"/>
  </si>
  <si>
    <t>C（32测）</t>
    <phoneticPr fontId="1" type="noConversion"/>
  </si>
  <si>
    <t>测量C</t>
    <phoneticPr fontId="1" type="noConversion"/>
  </si>
  <si>
    <t>实际C</t>
    <phoneticPr fontId="1" type="noConversion"/>
  </si>
  <si>
    <t>乘积=线长*振荡频率（示波器）</t>
    <phoneticPr fontId="1" type="noConversion"/>
  </si>
  <si>
    <t>乘积=线长*振荡频率（32）</t>
    <phoneticPr fontId="1" type="noConversion"/>
  </si>
  <si>
    <t>第一次拟合（可行性分析）</t>
    <phoneticPr fontId="1" type="noConversion"/>
  </si>
  <si>
    <t>拟合1</t>
    <phoneticPr fontId="1" type="noConversion"/>
  </si>
  <si>
    <t>拟合2</t>
    <phoneticPr fontId="1" type="noConversion"/>
  </si>
  <si>
    <t>测量C2</t>
    <phoneticPr fontId="1" type="noConversion"/>
  </si>
  <si>
    <t>实际C2</t>
    <phoneticPr fontId="1" type="noConversion"/>
  </si>
  <si>
    <t>测量R</t>
    <phoneticPr fontId="1" type="noConversion"/>
  </si>
  <si>
    <t>实际R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</si>
</sst>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2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0" fillId="5" borderId="0" xfId="0" applyFill="1"/>
    <xf numFmtId="0" fontId="2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线长和乘积的关系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1.8</c:v>
                </c:pt>
                <c:pt idx="1">
                  <c:v>2.4</c:v>
                </c:pt>
                <c:pt idx="2">
                  <c:v>2.9580000000000002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19.8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49.698</c:v>
                </c:pt>
                <c:pt idx="1">
                  <c:v>52.031999999999996</c:v>
                </c:pt>
                <c:pt idx="2">
                  <c:v>53.776000000000003</c:v>
                </c:pt>
                <c:pt idx="4">
                  <c:v>57.33</c:v>
                </c:pt>
                <c:pt idx="5">
                  <c:v>58.41</c:v>
                </c:pt>
                <c:pt idx="6">
                  <c:v>58.548000000000002</c:v>
                </c:pt>
                <c:pt idx="7">
                  <c:v>59.25</c:v>
                </c:pt>
                <c:pt idx="8">
                  <c:v>59.526000000000003</c:v>
                </c:pt>
                <c:pt idx="9">
                  <c:v>59.597999999999999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2-4DEA-AA27-72B2BB6E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8944"/>
        <c:axId val="454379776"/>
      </c:scatterChart>
      <c:valAx>
        <c:axId val="4543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79776"/>
        <c:crosses val="autoZero"/>
        <c:crossBetween val="midCat"/>
      </c:valAx>
      <c:valAx>
        <c:axId val="454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3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21522309711286"/>
                  <c:y val="5.092592592592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Sheet1!$Z$63:$Z$66</c:f>
              <c:numCache>
                <c:formatCode>General</c:formatCode>
                <c:ptCount val="4"/>
                <c:pt idx="0">
                  <c:v>20.100000000000001</c:v>
                </c:pt>
                <c:pt idx="1">
                  <c:v>18.07</c:v>
                </c:pt>
                <c:pt idx="2">
                  <c:v>33.5</c:v>
                </c:pt>
                <c:pt idx="3">
                  <c:v>47.99</c:v>
                </c:pt>
              </c:numCache>
            </c:numRef>
          </c:xVal>
          <c:yVal>
            <c:numRef>
              <c:f>Sheet1!$AA$63:$AA$66</c:f>
              <c:numCache>
                <c:formatCode>General</c:formatCode>
                <c:ptCount val="4"/>
                <c:pt idx="0">
                  <c:v>19.8</c:v>
                </c:pt>
                <c:pt idx="1">
                  <c:v>17.829000000000001</c:v>
                </c:pt>
                <c:pt idx="2">
                  <c:v>33.005000000000003</c:v>
                </c:pt>
                <c:pt idx="3">
                  <c:v>47.131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8-4B67-BD8D-9AE137D2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87984"/>
        <c:axId val="2048488400"/>
      </c:scatterChart>
      <c:valAx>
        <c:axId val="20484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88400"/>
        <c:crosses val="autoZero"/>
        <c:crossBetween val="midCat"/>
      </c:valAx>
      <c:valAx>
        <c:axId val="20484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示波器测的震荡频率和乘积的关系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02336528370279"/>
                  <c:y val="0.11984258401621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38.067</c:v>
                </c:pt>
                <c:pt idx="1">
                  <c:v>27.61</c:v>
                </c:pt>
                <c:pt idx="2">
                  <c:v>21.68</c:v>
                </c:pt>
                <c:pt idx="3">
                  <c:v>18.18</c:v>
                </c:pt>
                <c:pt idx="5">
                  <c:v>9.5549999999999997</c:v>
                </c:pt>
                <c:pt idx="6">
                  <c:v>6.49</c:v>
                </c:pt>
                <c:pt idx="7">
                  <c:v>4.8789999999999996</c:v>
                </c:pt>
                <c:pt idx="8">
                  <c:v>3.95</c:v>
                </c:pt>
                <c:pt idx="9">
                  <c:v>3.3069999999999999</c:v>
                </c:pt>
                <c:pt idx="10">
                  <c:v>3.01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45.68</c:v>
                </c:pt>
                <c:pt idx="1">
                  <c:v>49.698</c:v>
                </c:pt>
                <c:pt idx="2">
                  <c:v>52.031999999999996</c:v>
                </c:pt>
                <c:pt idx="3">
                  <c:v>53.776000000000003</c:v>
                </c:pt>
                <c:pt idx="5">
                  <c:v>57.33</c:v>
                </c:pt>
                <c:pt idx="6">
                  <c:v>58.41</c:v>
                </c:pt>
                <c:pt idx="7">
                  <c:v>58.548000000000002</c:v>
                </c:pt>
                <c:pt idx="8">
                  <c:v>59.25</c:v>
                </c:pt>
                <c:pt idx="9">
                  <c:v>59.526000000000003</c:v>
                </c:pt>
                <c:pt idx="10">
                  <c:v>59.597999999999999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6-4BB0-B46D-D2DDF673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57456"/>
        <c:axId val="926186800"/>
      </c:scatterChart>
      <c:valAx>
        <c:axId val="9190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振荡频率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86800"/>
        <c:crosses val="autoZero"/>
        <c:crossBetween val="midCat"/>
      </c:valAx>
      <c:valAx>
        <c:axId val="9261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乘积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0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测的震荡频率和乘积的关系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（全）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38.026000000000003</c:v>
                </c:pt>
                <c:pt idx="1">
                  <c:v>27.603999999999999</c:v>
                </c:pt>
                <c:pt idx="2">
                  <c:v>21.498999999999999</c:v>
                </c:pt>
                <c:pt idx="3">
                  <c:v>18.18</c:v>
                </c:pt>
                <c:pt idx="4">
                  <c:v>13.731999999999999</c:v>
                </c:pt>
                <c:pt idx="5">
                  <c:v>9.548</c:v>
                </c:pt>
                <c:pt idx="6">
                  <c:v>6.4969999999999999</c:v>
                </c:pt>
                <c:pt idx="7">
                  <c:v>4.8760000000000003</c:v>
                </c:pt>
                <c:pt idx="8">
                  <c:v>3.9470000000000001</c:v>
                </c:pt>
                <c:pt idx="9">
                  <c:v>3.3130000000000002</c:v>
                </c:pt>
                <c:pt idx="10">
                  <c:v>3.016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45.6312</c:v>
                </c:pt>
                <c:pt idx="1">
                  <c:v>49.687199999999997</c:v>
                </c:pt>
                <c:pt idx="2">
                  <c:v>51.597599999999993</c:v>
                </c:pt>
                <c:pt idx="3">
                  <c:v>53.776440000000001</c:v>
                </c:pt>
                <c:pt idx="4">
                  <c:v>54.927999999999997</c:v>
                </c:pt>
                <c:pt idx="5">
                  <c:v>57.287999999999997</c:v>
                </c:pt>
                <c:pt idx="6">
                  <c:v>58.472999999999999</c:v>
                </c:pt>
                <c:pt idx="7">
                  <c:v>58.512</c:v>
                </c:pt>
                <c:pt idx="8">
                  <c:v>59.204999999999998</c:v>
                </c:pt>
                <c:pt idx="9">
                  <c:v>59.634</c:v>
                </c:pt>
                <c:pt idx="10">
                  <c:v>59.716799999999999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4-4D2C-BB63-4470A78D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89568"/>
        <c:axId val="920389984"/>
      </c:scatterChart>
      <c:valAx>
        <c:axId val="9203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震荡频率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89984"/>
        <c:crosses val="autoZero"/>
        <c:crossBetween val="midCat"/>
      </c:valAx>
      <c:valAx>
        <c:axId val="9203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乘积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测的震荡频率和乘积的关系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4m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以下）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38.026000000000003</c:v>
                </c:pt>
                <c:pt idx="1">
                  <c:v>27.603999999999999</c:v>
                </c:pt>
                <c:pt idx="2">
                  <c:v>21.498999999999999</c:v>
                </c:pt>
                <c:pt idx="3">
                  <c:v>18.18</c:v>
                </c:pt>
                <c:pt idx="4">
                  <c:v>13.731999999999999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45.6312</c:v>
                </c:pt>
                <c:pt idx="1">
                  <c:v>49.687199999999997</c:v>
                </c:pt>
                <c:pt idx="2">
                  <c:v>51.597599999999993</c:v>
                </c:pt>
                <c:pt idx="3">
                  <c:v>53.776440000000001</c:v>
                </c:pt>
                <c:pt idx="4">
                  <c:v>54.927999999999997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2-4A3D-A3D2-5B8C20B7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57456"/>
        <c:axId val="919057872"/>
      </c:scatterChart>
      <c:valAx>
        <c:axId val="9190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057872"/>
        <c:crosses val="autoZero"/>
        <c:crossBetween val="midCat"/>
      </c:valAx>
      <c:valAx>
        <c:axId val="919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0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测量线缆单位长度电容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2.4</c:v>
                </c:pt>
                <c:pt idx="3">
                  <c:v>2.9580000000000002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19.8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73.948248770532174</c:v>
                </c:pt>
                <c:pt idx="1">
                  <c:v>101.86770423664167</c:v>
                </c:pt>
                <c:pt idx="2">
                  <c:v>130.79473965060035</c:v>
                </c:pt>
                <c:pt idx="3">
                  <c:v>154.67305323147727</c:v>
                </c:pt>
                <c:pt idx="4">
                  <c:v>204.7739664832695</c:v>
                </c:pt>
                <c:pt idx="5">
                  <c:v>294.50734266320245</c:v>
                </c:pt>
                <c:pt idx="6">
                  <c:v>432.80838967958391</c:v>
                </c:pt>
                <c:pt idx="7">
                  <c:v>576.69321323795248</c:v>
                </c:pt>
                <c:pt idx="8">
                  <c:v>712.42870730890718</c:v>
                </c:pt>
                <c:pt idx="9">
                  <c:v>848.76429452105549</c:v>
                </c:pt>
                <c:pt idx="10">
                  <c:v>932.34618957170323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F-4C33-88E4-C22C45C8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88048"/>
        <c:axId val="926181808"/>
      </c:scatterChart>
      <c:valAx>
        <c:axId val="926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81808"/>
        <c:crosses val="autoZero"/>
        <c:crossBetween val="midCat"/>
      </c:valAx>
      <c:valAx>
        <c:axId val="926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1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强行拟合测量</a:t>
            </a:r>
            <a:r>
              <a:rPr lang="en-US" altLang="zh-CN"/>
              <a:t>C</a:t>
            </a:r>
            <a:r>
              <a:rPr lang="zh-CN" altLang="en-US"/>
              <a:t>和实际</a:t>
            </a:r>
            <a:r>
              <a:rPr lang="en-US" altLang="zh-CN"/>
              <a:t>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Sheet1!$A$65:$A$67</c:f>
              <c:numCache>
                <c:formatCode>General</c:formatCode>
                <c:ptCount val="3"/>
                <c:pt idx="0">
                  <c:v>142.93600000000001</c:v>
                </c:pt>
                <c:pt idx="1">
                  <c:v>103.23699999999999</c:v>
                </c:pt>
                <c:pt idx="2">
                  <c:v>72.165999999999997</c:v>
                </c:pt>
              </c:numCache>
            </c:numRef>
          </c:xVal>
          <c:yVal>
            <c:numRef>
              <c:f>Sheet1!$B$65:$B$67</c:f>
              <c:numCache>
                <c:formatCode>General</c:formatCode>
                <c:ptCount val="3"/>
                <c:pt idx="0">
                  <c:v>305</c:v>
                </c:pt>
                <c:pt idx="1">
                  <c:v>224</c:v>
                </c:pt>
                <c:pt idx="2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7-4FCD-9D89-116A4A79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763072"/>
        <c:axId val="930758080"/>
      </c:scatterChart>
      <c:valAx>
        <c:axId val="9307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58080"/>
        <c:crosses val="autoZero"/>
        <c:crossBetween val="midCat"/>
      </c:valAx>
      <c:valAx>
        <c:axId val="93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780277145099537E-2"/>
                  <c:y val="0.13140536816803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Sheet1!$C$83:$C$90</c:f>
              <c:numCache>
                <c:formatCode>General</c:formatCode>
                <c:ptCount val="8"/>
                <c:pt idx="0">
                  <c:v>36.49</c:v>
                </c:pt>
                <c:pt idx="1">
                  <c:v>21.158000000000001</c:v>
                </c:pt>
                <c:pt idx="2">
                  <c:v>17.613</c:v>
                </c:pt>
                <c:pt idx="3">
                  <c:v>13.539</c:v>
                </c:pt>
                <c:pt idx="4">
                  <c:v>9.4540000000000006</c:v>
                </c:pt>
                <c:pt idx="5">
                  <c:v>6.4530000000000003</c:v>
                </c:pt>
                <c:pt idx="6">
                  <c:v>4.8479999999999999</c:v>
                </c:pt>
                <c:pt idx="7">
                  <c:v>3.93</c:v>
                </c:pt>
              </c:numCache>
            </c:numRef>
          </c:xVal>
          <c:yVal>
            <c:numRef>
              <c:f>Sheet1!$D$83:$D$90</c:f>
              <c:numCache>
                <c:formatCode>General</c:formatCode>
                <c:ptCount val="8"/>
                <c:pt idx="0">
                  <c:v>43.788000000000004</c:v>
                </c:pt>
                <c:pt idx="1">
                  <c:v>50.779200000000003</c:v>
                </c:pt>
                <c:pt idx="2">
                  <c:v>52.838999999999999</c:v>
                </c:pt>
                <c:pt idx="3">
                  <c:v>54.155999999999999</c:v>
                </c:pt>
                <c:pt idx="4">
                  <c:v>56.724000000000004</c:v>
                </c:pt>
                <c:pt idx="5">
                  <c:v>58.077000000000005</c:v>
                </c:pt>
                <c:pt idx="6">
                  <c:v>58.176000000000002</c:v>
                </c:pt>
                <c:pt idx="7">
                  <c:v>58.95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1-42E7-A728-D731465C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96783"/>
        <c:axId val="1776997199"/>
      </c:scatterChart>
      <c:valAx>
        <c:axId val="17769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997199"/>
        <c:crosses val="autoZero"/>
        <c:crossBetween val="midCat"/>
      </c:valAx>
      <c:valAx>
        <c:axId val="17769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9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9886264216972"/>
                  <c:y val="0.30316856226305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Sheet1!$C$123:$C$143</c:f>
              <c:numCache>
                <c:formatCode>General</c:formatCode>
                <c:ptCount val="21"/>
                <c:pt idx="0">
                  <c:v>3.0019999999999998</c:v>
                </c:pt>
                <c:pt idx="1">
                  <c:v>3.1589999999999998</c:v>
                </c:pt>
                <c:pt idx="2">
                  <c:v>3.3330000000000002</c:v>
                </c:pt>
                <c:pt idx="3">
                  <c:v>3.524</c:v>
                </c:pt>
                <c:pt idx="4">
                  <c:v>3.7440000000000002</c:v>
                </c:pt>
                <c:pt idx="5">
                  <c:v>3.9889999999999999</c:v>
                </c:pt>
                <c:pt idx="6">
                  <c:v>4.2729999999999997</c:v>
                </c:pt>
                <c:pt idx="7">
                  <c:v>4.5970000000000004</c:v>
                </c:pt>
                <c:pt idx="8">
                  <c:v>4.976</c:v>
                </c:pt>
                <c:pt idx="9">
                  <c:v>5.4240000000000004</c:v>
                </c:pt>
                <c:pt idx="10">
                  <c:v>5.9550000000000001</c:v>
                </c:pt>
                <c:pt idx="11">
                  <c:v>6.6029999999999998</c:v>
                </c:pt>
                <c:pt idx="12">
                  <c:v>7.4089999999999998</c:v>
                </c:pt>
                <c:pt idx="13">
                  <c:v>8.4350000000000005</c:v>
                </c:pt>
                <c:pt idx="14">
                  <c:v>9.7870000000000008</c:v>
                </c:pt>
                <c:pt idx="15">
                  <c:v>11.662000000000001</c:v>
                </c:pt>
                <c:pt idx="16">
                  <c:v>14.403</c:v>
                </c:pt>
                <c:pt idx="17">
                  <c:v>18.808</c:v>
                </c:pt>
                <c:pt idx="18">
                  <c:v>20.734999999999999</c:v>
                </c:pt>
                <c:pt idx="19">
                  <c:v>23.108000000000001</c:v>
                </c:pt>
                <c:pt idx="20">
                  <c:v>26.021999999999998</c:v>
                </c:pt>
              </c:numCache>
            </c:numRef>
          </c:xVal>
          <c:yVal>
            <c:numRef>
              <c:f>Sheet1!$D$123:$D$143</c:f>
              <c:numCache>
                <c:formatCode>General</c:formatCode>
                <c:ptCount val="21"/>
                <c:pt idx="0">
                  <c:v>59.439599999999999</c:v>
                </c:pt>
                <c:pt idx="1">
                  <c:v>59.389199999999995</c:v>
                </c:pt>
                <c:pt idx="2">
                  <c:v>59.327400000000004</c:v>
                </c:pt>
                <c:pt idx="3">
                  <c:v>59.203200000000002</c:v>
                </c:pt>
                <c:pt idx="4">
                  <c:v>59.155200000000008</c:v>
                </c:pt>
                <c:pt idx="5">
                  <c:v>59.037199999999999</c:v>
                </c:pt>
                <c:pt idx="6">
                  <c:v>58.967399999999998</c:v>
                </c:pt>
                <c:pt idx="7">
                  <c:v>58.841600000000007</c:v>
                </c:pt>
                <c:pt idx="8">
                  <c:v>58.716800000000006</c:v>
                </c:pt>
                <c:pt idx="9">
                  <c:v>58.579200000000007</c:v>
                </c:pt>
                <c:pt idx="10">
                  <c:v>58.359000000000002</c:v>
                </c:pt>
                <c:pt idx="11">
                  <c:v>58.106400000000001</c:v>
                </c:pt>
                <c:pt idx="12">
                  <c:v>57.790199999999999</c:v>
                </c:pt>
                <c:pt idx="13">
                  <c:v>57.358000000000004</c:v>
                </c:pt>
                <c:pt idx="14">
                  <c:v>56.764600000000002</c:v>
                </c:pt>
                <c:pt idx="15">
                  <c:v>55.977600000000002</c:v>
                </c:pt>
                <c:pt idx="16">
                  <c:v>54.731400000000001</c:v>
                </c:pt>
                <c:pt idx="17">
                  <c:v>52.662399999999998</c:v>
                </c:pt>
                <c:pt idx="18">
                  <c:v>51.837499999999999</c:v>
                </c:pt>
                <c:pt idx="19">
                  <c:v>50.837600000000002</c:v>
                </c:pt>
                <c:pt idx="20">
                  <c:v>49.441799999999994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16-47B8-A12D-E4495DDE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98079"/>
        <c:axId val="1041700159"/>
      </c:scatterChart>
      <c:valAx>
        <c:axId val="10416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700159"/>
        <c:crosses val="autoZero"/>
        <c:crossBetween val="midCat"/>
      </c:valAx>
      <c:valAx>
        <c:axId val="10417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6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二次</a:t>
            </a:r>
            <a:r>
              <a:rPr lang="zh-CN" altLang="zh-CN" sz="1400" b="0" i="0" u="none" strike="noStrike" baseline="0">
                <a:effectLst/>
              </a:rPr>
              <a:t>强行拟合测量</a:t>
            </a:r>
            <a:r>
              <a:rPr lang="en-US" altLang="zh-CN" sz="1400" b="0" i="0" u="none" strike="noStrike" baseline="0">
                <a:effectLst/>
              </a:rPr>
              <a:t>C</a:t>
            </a:r>
            <a:r>
              <a:rPr lang="zh-CN" altLang="zh-CN" sz="1400" b="0" i="0" u="none" strike="noStrike" baseline="0">
                <a:effectLst/>
              </a:rPr>
              <a:t>和实际</a:t>
            </a:r>
            <a:r>
              <a:rPr lang="en-US" altLang="zh-CN" sz="1400" b="0" i="0" u="none" strike="noStrike" baseline="0">
                <a:effectLst/>
              </a:rPr>
              <a:t>C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Sheet1!$L$64:$L$67</c:f>
              <c:numCache>
                <c:formatCode>General</c:formatCode>
                <c:ptCount val="4"/>
                <c:pt idx="0">
                  <c:v>168</c:v>
                </c:pt>
                <c:pt idx="1">
                  <c:v>406</c:v>
                </c:pt>
                <c:pt idx="2">
                  <c:v>332</c:v>
                </c:pt>
                <c:pt idx="3">
                  <c:v>222</c:v>
                </c:pt>
              </c:numCache>
            </c:numRef>
          </c:xVal>
          <c:yVal>
            <c:numRef>
              <c:f>Sheet1!$M$64:$M$67</c:f>
              <c:numCache>
                <c:formatCode>General</c:formatCode>
                <c:ptCount val="4"/>
                <c:pt idx="0">
                  <c:v>152</c:v>
                </c:pt>
                <c:pt idx="1">
                  <c:v>392</c:v>
                </c:pt>
                <c:pt idx="2">
                  <c:v>319</c:v>
                </c:pt>
                <c:pt idx="3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B-48A7-BEDD-475FB775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68784"/>
        <c:axId val="1597069200"/>
      </c:scatterChart>
      <c:valAx>
        <c:axId val="15970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069200"/>
        <c:crosses val="autoZero"/>
        <c:crossBetween val="midCat"/>
      </c:valAx>
      <c:valAx>
        <c:axId val="15970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0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96695</xdr:colOff>
      <xdr:row>1</xdr:row>
      <xdr:rowOff>20663</xdr:rowOff>
    </xdr:from>
    <xdr:to>
      <xdr:col>14</xdr:col>
      <xdr:colOff>401495</xdr:colOff>
      <xdr:row>16</xdr:row>
      <xdr:rowOff>134213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140810</xdr:rowOff>
    </xdr:from>
    <xdr:to>
      <xdr:col>6</xdr:col>
      <xdr:colOff>396240</xdr:colOff>
      <xdr:row>48</xdr:row>
      <xdr:rowOff>18011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567223</xdr:colOff>
      <xdr:row>21</xdr:row>
      <xdr:rowOff>156475</xdr:rowOff>
    </xdr:from>
    <xdr:to>
      <xdr:col>21</xdr:col>
      <xdr:colOff>4239</xdr:colOff>
      <xdr:row>48</xdr:row>
      <xdr:rowOff>163646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320327</xdr:colOff>
      <xdr:row>21</xdr:row>
      <xdr:rowOff>179696</xdr:rowOff>
    </xdr:from>
    <xdr:to>
      <xdr:col>35</xdr:col>
      <xdr:colOff>568036</xdr:colOff>
      <xdr:row>49</xdr:row>
      <xdr:rowOff>124692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374070</xdr:colOff>
      <xdr:row>0</xdr:row>
      <xdr:rowOff>1</xdr:rowOff>
    </xdr:from>
    <xdr:to>
      <xdr:col>32</xdr:col>
      <xdr:colOff>443345</xdr:colOff>
      <xdr:row>20</xdr:row>
      <xdr:rowOff>166255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957942</xdr:colOff>
      <xdr:row>60</xdr:row>
      <xdr:rowOff>29193</xdr:rowOff>
    </xdr:from>
    <xdr:to>
      <xdr:col>5</xdr:col>
      <xdr:colOff>637309</xdr:colOff>
      <xdr:row>76</xdr:row>
      <xdr:rowOff>124690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1595717</xdr:colOff>
      <xdr:row>83</xdr:row>
      <xdr:rowOff>147917</xdr:rowOff>
    </xdr:from>
    <xdr:to>
      <xdr:col>18</xdr:col>
      <xdr:colOff>582706</xdr:colOff>
      <xdr:row>112</xdr:row>
      <xdr:rowOff>80682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1516380</xdr:colOff>
      <xdr:row>120</xdr:row>
      <xdr:rowOff>163830</xdr:rowOff>
    </xdr:from>
    <xdr:to>
      <xdr:col>17</xdr:col>
      <xdr:colOff>53340</xdr:colOff>
      <xdr:row>147</xdr:row>
      <xdr:rowOff>45720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566057</xdr:colOff>
      <xdr:row>58</xdr:row>
      <xdr:rowOff>146956</xdr:rowOff>
    </xdr:from>
    <xdr:to>
      <xdr:col>21</xdr:col>
      <xdr:colOff>261257</xdr:colOff>
      <xdr:row>74</xdr:row>
      <xdr:rowOff>103414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430306</xdr:colOff>
      <xdr:row>58</xdr:row>
      <xdr:rowOff>13447</xdr:rowOff>
    </xdr:from>
    <xdr:to>
      <xdr:col>35</xdr:col>
      <xdr:colOff>125506</xdr:colOff>
      <xdr:row>73</xdr:row>
      <xdr:rowOff>67235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2"/>
  <sheetViews>
    <sheetView tabSelected="1" topLeftCell="F49" zoomScale="85" zoomScaleNormal="85" workbookViewId="0">
      <selection activeCell="AO69" sqref="AO69"/>
    </sheetView>
  </sheetViews>
  <sheetFormatPr defaultRowHeight="13.8" x14ac:dyDescent="0.25"/>
  <cols>
    <col min="1" max="1" width="21.33203125" customWidth="1"/>
    <col min="3" max="3" width="29.88671875" customWidth="1"/>
    <col min="4" max="4" width="25.21875" customWidth="1"/>
    <col min="5" max="5" width="28.109375" customWidth="1"/>
    <col min="6" max="6" width="12.77734375" customWidth="1"/>
  </cols>
  <sheetData>
    <row r="1" spans="1:39" x14ac:dyDescent="0.25">
      <c r="A1" s="1" t="s">
        <v>1</v>
      </c>
      <c r="B1" s="1" t="s">
        <v>0</v>
      </c>
      <c r="C1" s="1" t="s">
        <v>10</v>
      </c>
      <c r="D1" s="1" t="s">
        <v>2</v>
      </c>
      <c r="E1" s="1" t="s">
        <v>11</v>
      </c>
      <c r="F1" s="1" t="s">
        <v>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1">
        <v>38.067</v>
      </c>
      <c r="B2" s="1">
        <v>1.2</v>
      </c>
      <c r="C2" s="1">
        <v>45.68</v>
      </c>
      <c r="D2" s="1">
        <v>38.026000000000003</v>
      </c>
      <c r="E2" s="1">
        <f>B2*D2</f>
        <v>45.6312</v>
      </c>
      <c r="F2" s="1">
        <f>LN(2)/(246500*D2*1000)*10^12</f>
        <v>73.948248770532174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1">
        <v>27.61</v>
      </c>
      <c r="B3" s="1">
        <v>1.8</v>
      </c>
      <c r="C3" s="1">
        <v>49.698</v>
      </c>
      <c r="D3" s="1">
        <v>27.603999999999999</v>
      </c>
      <c r="E3" s="1">
        <f t="shared" ref="E3:E12" si="0">B3*D3</f>
        <v>49.687199999999997</v>
      </c>
      <c r="F3" s="1">
        <f t="shared" ref="F3:F12" si="1">LN(2)/(246500*D3*1000)*10^12</f>
        <v>101.86770423664167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1">
        <v>21.68</v>
      </c>
      <c r="B4" s="1">
        <v>2.4</v>
      </c>
      <c r="C4" s="1">
        <v>52.031999999999996</v>
      </c>
      <c r="D4" s="1">
        <v>21.498999999999999</v>
      </c>
      <c r="E4" s="1">
        <f t="shared" si="0"/>
        <v>51.597599999999993</v>
      </c>
      <c r="F4" s="1">
        <f t="shared" si="1"/>
        <v>130.79473965060035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1">
        <v>18.18</v>
      </c>
      <c r="B5" s="1">
        <v>2.9580000000000002</v>
      </c>
      <c r="C5" s="1">
        <v>53.776000000000003</v>
      </c>
      <c r="D5" s="1">
        <v>18.18</v>
      </c>
      <c r="E5" s="1">
        <f t="shared" si="0"/>
        <v>53.776440000000001</v>
      </c>
      <c r="F5" s="1">
        <f t="shared" si="1"/>
        <v>154.67305323147727</v>
      </c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3</v>
      </c>
      <c r="R5" s="1" t="s">
        <v>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1"/>
      <c r="B6" s="1">
        <v>4</v>
      </c>
      <c r="C6" s="1"/>
      <c r="D6" s="1">
        <v>13.731999999999999</v>
      </c>
      <c r="E6" s="1">
        <f t="shared" si="0"/>
        <v>54.927999999999997</v>
      </c>
      <c r="F6" s="1">
        <f t="shared" si="1"/>
        <v>204.7739664832695</v>
      </c>
      <c r="G6" s="1"/>
      <c r="H6" s="1"/>
      <c r="I6" s="1"/>
      <c r="J6" s="1"/>
      <c r="K6" s="1"/>
      <c r="L6" s="1"/>
      <c r="M6" s="1"/>
      <c r="N6" s="1"/>
      <c r="O6" s="1"/>
      <c r="P6" s="1"/>
      <c r="Q6" s="1" t="s">
        <v>4</v>
      </c>
      <c r="R6" s="1" t="s">
        <v>6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1">
        <v>9.5549999999999997</v>
      </c>
      <c r="B7" s="1">
        <v>6</v>
      </c>
      <c r="C7" s="1">
        <v>57.33</v>
      </c>
      <c r="D7" s="1">
        <v>9.548</v>
      </c>
      <c r="E7" s="1">
        <f t="shared" si="0"/>
        <v>57.287999999999997</v>
      </c>
      <c r="F7" s="1">
        <f t="shared" si="1"/>
        <v>294.50734266320245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5">
      <c r="A8" s="1">
        <v>6.49</v>
      </c>
      <c r="B8" s="1">
        <v>9</v>
      </c>
      <c r="C8" s="1">
        <v>58.41</v>
      </c>
      <c r="D8" s="1">
        <v>6.4969999999999999</v>
      </c>
      <c r="E8" s="1">
        <f t="shared" si="0"/>
        <v>58.472999999999999</v>
      </c>
      <c r="F8" s="1">
        <f t="shared" si="1"/>
        <v>432.80838967958391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5">
      <c r="A9" s="1">
        <v>4.8789999999999996</v>
      </c>
      <c r="B9" s="1">
        <v>12</v>
      </c>
      <c r="C9" s="1">
        <v>58.548000000000002</v>
      </c>
      <c r="D9" s="1">
        <v>4.8760000000000003</v>
      </c>
      <c r="E9" s="1">
        <f t="shared" si="0"/>
        <v>58.512</v>
      </c>
      <c r="F9" s="1">
        <f t="shared" si="1"/>
        <v>576.69321323795248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s="1">
        <v>3.95</v>
      </c>
      <c r="B10" s="1">
        <v>15</v>
      </c>
      <c r="C10" s="1">
        <v>59.25</v>
      </c>
      <c r="D10" s="1">
        <v>3.9470000000000001</v>
      </c>
      <c r="E10" s="1">
        <f t="shared" si="0"/>
        <v>59.204999999999998</v>
      </c>
      <c r="F10" s="1">
        <f t="shared" si="1"/>
        <v>712.42870730890718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s="1">
        <v>3.3069999999999999</v>
      </c>
      <c r="B11" s="1">
        <v>18</v>
      </c>
      <c r="C11" s="1">
        <v>59.526000000000003</v>
      </c>
      <c r="D11" s="1">
        <v>3.3130000000000002</v>
      </c>
      <c r="E11" s="1">
        <f t="shared" si="0"/>
        <v>59.634</v>
      </c>
      <c r="F11" s="1">
        <f t="shared" si="1"/>
        <v>848.76429452105549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A12" s="1">
        <v>3.01</v>
      </c>
      <c r="B12" s="1">
        <v>19.8</v>
      </c>
      <c r="C12" s="1">
        <v>59.597999999999999</v>
      </c>
      <c r="D12" s="1">
        <v>3.016</v>
      </c>
      <c r="E12" s="1">
        <f t="shared" si="0"/>
        <v>59.716799999999999</v>
      </c>
      <c r="F12" s="1">
        <f t="shared" si="1"/>
        <v>932.34618957170323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32.4" x14ac:dyDescent="0.55000000000000004">
      <c r="A51" s="1"/>
      <c r="B51" s="1"/>
      <c r="C51" s="3" t="s">
        <v>12</v>
      </c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 t="s">
        <v>17</v>
      </c>
      <c r="AA62" s="1" t="s">
        <v>18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 t="s">
        <v>15</v>
      </c>
      <c r="M63" s="1" t="s">
        <v>16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>
        <v>20.100000000000001</v>
      </c>
      <c r="AA63" s="1">
        <v>19.8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5">
      <c r="A64" s="1" t="s">
        <v>8</v>
      </c>
      <c r="B64" s="1" t="s">
        <v>9</v>
      </c>
      <c r="C64" s="1"/>
      <c r="D64" s="1"/>
      <c r="E64" s="1"/>
      <c r="F64" s="1"/>
      <c r="G64" s="1"/>
      <c r="H64" s="1"/>
      <c r="I64" s="1"/>
      <c r="J64" s="1"/>
      <c r="K64" s="1"/>
      <c r="L64" s="1">
        <v>168</v>
      </c>
      <c r="M64" s="1">
        <v>152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>
        <v>18.07</v>
      </c>
      <c r="AA64" s="1">
        <v>17.829000000000001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5">
      <c r="A65" s="1">
        <v>142.93600000000001</v>
      </c>
      <c r="B65" s="1">
        <v>305</v>
      </c>
      <c r="C65" s="1"/>
      <c r="D65" s="1"/>
      <c r="E65" s="1"/>
      <c r="F65" s="1"/>
      <c r="G65" s="1"/>
      <c r="H65" s="1"/>
      <c r="I65" s="1"/>
      <c r="J65" s="1"/>
      <c r="K65" s="1"/>
      <c r="L65" s="1">
        <v>406</v>
      </c>
      <c r="M65" s="1">
        <v>392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>
        <v>33.5</v>
      </c>
      <c r="AA65" s="1">
        <v>33.005000000000003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5">
      <c r="A66" s="1">
        <v>103.23699999999999</v>
      </c>
      <c r="B66" s="1">
        <v>224</v>
      </c>
      <c r="C66" s="1"/>
      <c r="D66" s="1"/>
      <c r="E66" s="1"/>
      <c r="F66" s="1"/>
      <c r="G66" s="1"/>
      <c r="H66" s="1"/>
      <c r="I66" s="1"/>
      <c r="J66" s="1"/>
      <c r="K66" s="1"/>
      <c r="L66" s="1">
        <v>332</v>
      </c>
      <c r="M66" s="1">
        <v>319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47.99</v>
      </c>
      <c r="AA66" s="1">
        <v>47.131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5">
      <c r="A67" s="1">
        <v>72.165999999999997</v>
      </c>
      <c r="B67" s="1">
        <v>158</v>
      </c>
      <c r="C67" s="1"/>
      <c r="D67" s="1"/>
      <c r="E67" s="1"/>
      <c r="F67" s="1"/>
      <c r="G67" s="1"/>
      <c r="H67" s="1"/>
      <c r="I67" s="1"/>
      <c r="J67" s="1"/>
      <c r="K67" s="1"/>
      <c r="L67" s="1">
        <v>222</v>
      </c>
      <c r="M67" s="1">
        <v>208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 t="s">
        <v>0</v>
      </c>
      <c r="C82" s="1" t="s">
        <v>2</v>
      </c>
      <c r="D82" s="1" t="s">
        <v>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>
        <v>1.2</v>
      </c>
      <c r="C83" s="1">
        <v>36.49</v>
      </c>
      <c r="D83" s="1">
        <f>B83*C83</f>
        <v>43.788000000000004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>
        <v>2.4</v>
      </c>
      <c r="C84" s="1">
        <v>21.158000000000001</v>
      </c>
      <c r="D84" s="1">
        <f t="shared" ref="D84:D90" si="2">B84*C84</f>
        <v>50.779200000000003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>
        <v>3</v>
      </c>
      <c r="C85" s="1">
        <v>17.613</v>
      </c>
      <c r="D85" s="1">
        <f t="shared" si="2"/>
        <v>52.838999999999999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>
        <v>4</v>
      </c>
      <c r="C86" s="1">
        <v>13.539</v>
      </c>
      <c r="D86" s="1">
        <f t="shared" si="2"/>
        <v>54.155999999999999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>
        <v>6</v>
      </c>
      <c r="C87" s="1">
        <v>9.4540000000000006</v>
      </c>
      <c r="D87" s="1">
        <f t="shared" si="2"/>
        <v>56.724000000000004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>
        <v>9</v>
      </c>
      <c r="C88" s="1">
        <v>6.4530000000000003</v>
      </c>
      <c r="D88" s="1">
        <f t="shared" si="2"/>
        <v>58.077000000000005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>
        <v>12</v>
      </c>
      <c r="C89" s="1">
        <v>4.8479999999999999</v>
      </c>
      <c r="D89" s="1">
        <f t="shared" si="2"/>
        <v>58.176000000000002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>
        <v>15</v>
      </c>
      <c r="C90" s="1">
        <v>3.93</v>
      </c>
      <c r="D90" s="1">
        <f t="shared" si="2"/>
        <v>58.95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32.4" x14ac:dyDescent="0.55000000000000004">
      <c r="A102" s="1"/>
      <c r="B102" s="1"/>
      <c r="C102" s="4" t="s">
        <v>13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 t="s">
        <v>0</v>
      </c>
      <c r="C122" s="1" t="s">
        <v>2</v>
      </c>
      <c r="D122" s="1" t="s">
        <v>11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>
        <v>19.8</v>
      </c>
      <c r="C123" s="1">
        <v>3.0019999999999998</v>
      </c>
      <c r="D123" s="1">
        <f t="shared" ref="D123:D148" si="3">B123*C123</f>
        <v>59.439599999999999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>
        <v>18.8</v>
      </c>
      <c r="C124" s="1">
        <v>3.1589999999999998</v>
      </c>
      <c r="D124" s="1">
        <f t="shared" si="3"/>
        <v>59.389199999999995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>
        <v>17.8</v>
      </c>
      <c r="C125" s="1">
        <v>3.3330000000000002</v>
      </c>
      <c r="D125" s="1">
        <f t="shared" si="3"/>
        <v>59.327400000000004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>
        <v>16.8</v>
      </c>
      <c r="C126" s="1">
        <v>3.524</v>
      </c>
      <c r="D126" s="1">
        <f t="shared" si="3"/>
        <v>59.203200000000002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>
        <v>15.8</v>
      </c>
      <c r="C127" s="1">
        <v>3.7440000000000002</v>
      </c>
      <c r="D127" s="1">
        <f t="shared" si="3"/>
        <v>59.155200000000008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>
        <v>14.8</v>
      </c>
      <c r="C128" s="1">
        <v>3.9889999999999999</v>
      </c>
      <c r="D128" s="1">
        <f t="shared" si="3"/>
        <v>59.037199999999999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>
        <v>13.8</v>
      </c>
      <c r="C129" s="1">
        <v>4.2729999999999997</v>
      </c>
      <c r="D129" s="1">
        <f t="shared" si="3"/>
        <v>58.967399999999998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/>
      <c r="B130" s="1">
        <v>12.8</v>
      </c>
      <c r="C130" s="1">
        <v>4.5970000000000004</v>
      </c>
      <c r="D130" s="1">
        <f t="shared" si="3"/>
        <v>58.841600000000007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/>
      <c r="B131" s="1">
        <v>11.8</v>
      </c>
      <c r="C131" s="1">
        <v>4.976</v>
      </c>
      <c r="D131" s="1">
        <f t="shared" si="3"/>
        <v>58.716800000000006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/>
      <c r="B132" s="1">
        <v>10.8</v>
      </c>
      <c r="C132" s="1">
        <v>5.4240000000000004</v>
      </c>
      <c r="D132" s="1">
        <f t="shared" si="3"/>
        <v>58.579200000000007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/>
      <c r="B133" s="1">
        <v>9.8000000000000007</v>
      </c>
      <c r="C133" s="1">
        <v>5.9550000000000001</v>
      </c>
      <c r="D133" s="1">
        <f t="shared" si="3"/>
        <v>58.359000000000002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/>
      <c r="B134" s="1">
        <v>8.8000000000000007</v>
      </c>
      <c r="C134" s="1">
        <v>6.6029999999999998</v>
      </c>
      <c r="D134" s="1">
        <f t="shared" si="3"/>
        <v>58.106400000000001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/>
      <c r="B135" s="1">
        <v>7.8</v>
      </c>
      <c r="C135" s="1">
        <v>7.4089999999999998</v>
      </c>
      <c r="D135" s="1">
        <f t="shared" si="3"/>
        <v>57.790199999999999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/>
      <c r="B136" s="1">
        <v>6.8</v>
      </c>
      <c r="C136" s="1">
        <v>8.4350000000000005</v>
      </c>
      <c r="D136" s="1">
        <f t="shared" si="3"/>
        <v>57.358000000000004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/>
      <c r="B137" s="1">
        <v>5.8</v>
      </c>
      <c r="C137" s="1">
        <v>9.7870000000000008</v>
      </c>
      <c r="D137" s="1">
        <f t="shared" si="3"/>
        <v>56.764600000000002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/>
      <c r="B138" s="1">
        <v>4.8</v>
      </c>
      <c r="C138" s="1">
        <v>11.662000000000001</v>
      </c>
      <c r="D138" s="1">
        <f t="shared" si="3"/>
        <v>55.977600000000002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/>
      <c r="B139" s="1">
        <v>3.8</v>
      </c>
      <c r="C139" s="1">
        <v>14.403</v>
      </c>
      <c r="D139" s="1">
        <f t="shared" si="3"/>
        <v>54.731400000000001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/>
      <c r="B140" s="1">
        <v>2.8</v>
      </c>
      <c r="C140" s="1">
        <v>18.808</v>
      </c>
      <c r="D140" s="1">
        <f t="shared" si="3"/>
        <v>52.662399999999998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/>
      <c r="B141" s="1">
        <v>2.5</v>
      </c>
      <c r="C141" s="1">
        <v>20.734999999999999</v>
      </c>
      <c r="D141" s="1">
        <f t="shared" si="3"/>
        <v>51.837499999999999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/>
      <c r="B142" s="1">
        <v>2.2000000000000002</v>
      </c>
      <c r="C142" s="1">
        <v>23.108000000000001</v>
      </c>
      <c r="D142" s="1">
        <f t="shared" si="3"/>
        <v>50.837600000000002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/>
      <c r="B143" s="1">
        <v>1.9</v>
      </c>
      <c r="C143" s="1">
        <v>26.021999999999998</v>
      </c>
      <c r="D143" s="1">
        <f t="shared" si="3"/>
        <v>49.441799999999994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/>
      <c r="B144" s="1">
        <v>1.6</v>
      </c>
      <c r="C144" s="1">
        <v>26.870999999999999</v>
      </c>
      <c r="D144" s="1">
        <f t="shared" si="3"/>
        <v>42.993600000000001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/>
      <c r="B145" s="1">
        <v>1.3</v>
      </c>
      <c r="C145" s="1">
        <v>35.116999999999997</v>
      </c>
      <c r="D145" s="1">
        <f t="shared" si="3"/>
        <v>45.652099999999997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/>
      <c r="B146" s="1">
        <v>1</v>
      </c>
      <c r="C146" s="1">
        <v>42.56</v>
      </c>
      <c r="D146" s="1">
        <f t="shared" si="3"/>
        <v>42.56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/>
      <c r="B147" s="1">
        <v>0.7</v>
      </c>
      <c r="C147" s="1">
        <v>53.93</v>
      </c>
      <c r="D147" s="1">
        <f t="shared" si="3"/>
        <v>37.750999999999998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/>
      <c r="B148" s="1">
        <v>0.4</v>
      </c>
      <c r="C148" s="1">
        <v>73.19</v>
      </c>
      <c r="D148" s="1">
        <f t="shared" si="3"/>
        <v>29.276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/>
      <c r="B149" s="1">
        <v>9.9999999999999603E-2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32.4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6" t="s">
        <v>14</v>
      </c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2024-07-13T08:56:26Z</dcterms:modified>
</cp:coreProperties>
</file>