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en\Synology Drive\Haus\06_Umsetzung\Photovoltaik\Integration\"/>
    </mc:Choice>
  </mc:AlternateContent>
  <xr:revisionPtr revIDLastSave="0" documentId="13_ncr:1_{A9C9E784-9CC2-4E24-8F02-EE4006352D44}" xr6:coauthVersionLast="47" xr6:coauthVersionMax="47" xr10:uidLastSave="{00000000-0000-0000-0000-000000000000}"/>
  <bookViews>
    <workbookView xWindow="-120" yWindow="-120" windowWidth="29040" windowHeight="15990" xr2:uid="{89B58126-4A7C-4E78-A660-A70FE78C6E96}"/>
  </bookViews>
  <sheets>
    <sheet name="RO Registers" sheetId="2" r:id="rId1"/>
    <sheet name="RW Registers" sheetId="4" r:id="rId2"/>
    <sheet name="Data Types" sheetId="5" r:id="rId3"/>
    <sheet name="Working Mod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R148" i="2"/>
  <c r="R147" i="2"/>
  <c r="R146" i="2"/>
  <c r="R145" i="2"/>
  <c r="R5" i="6"/>
  <c r="R6" i="6"/>
  <c r="R7" i="6"/>
  <c r="R8" i="6"/>
  <c r="R9" i="6"/>
  <c r="R10" i="6"/>
  <c r="R11" i="6"/>
  <c r="R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B2" i="6"/>
  <c r="Z24" i="2"/>
  <c r="L97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R143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0" i="2"/>
  <c r="R118" i="2"/>
  <c r="R116" i="2"/>
  <c r="R114" i="2"/>
  <c r="R112" i="2"/>
  <c r="R110" i="2"/>
  <c r="R108" i="2"/>
  <c r="R106" i="2"/>
  <c r="R105" i="2"/>
  <c r="R104" i="2"/>
  <c r="R103" i="2"/>
  <c r="R102" i="2"/>
  <c r="R101" i="2"/>
  <c r="R100" i="2"/>
  <c r="R99" i="2"/>
  <c r="R98" i="2"/>
  <c r="R96" i="2"/>
  <c r="R95" i="2"/>
  <c r="R94" i="2"/>
  <c r="R93" i="2"/>
  <c r="Z91" i="2"/>
  <c r="Z89" i="2"/>
  <c r="Z87" i="2"/>
  <c r="Z85" i="2"/>
  <c r="Z83" i="2"/>
  <c r="Z82" i="2"/>
  <c r="Z81" i="2"/>
  <c r="Z80" i="2"/>
  <c r="Z78" i="2"/>
  <c r="Z77" i="2"/>
  <c r="Z76" i="2"/>
  <c r="Z75" i="2"/>
  <c r="Z73" i="2"/>
  <c r="Z72" i="2"/>
  <c r="Z71" i="2"/>
  <c r="Z70" i="2"/>
  <c r="Z66" i="2"/>
  <c r="Z64" i="2"/>
  <c r="Z63" i="2"/>
  <c r="Z62" i="2"/>
  <c r="Z61" i="2"/>
  <c r="Z60" i="2"/>
  <c r="Z59" i="2"/>
  <c r="Z58" i="2"/>
  <c r="Z57" i="2"/>
  <c r="Z56" i="2"/>
  <c r="Z54" i="2"/>
  <c r="Z52" i="2"/>
  <c r="Z50" i="2"/>
  <c r="Z48" i="2"/>
  <c r="Z46" i="2"/>
  <c r="Z45" i="2"/>
  <c r="Z44" i="2"/>
  <c r="Z43" i="2"/>
  <c r="Z42" i="2"/>
  <c r="Z41" i="2"/>
  <c r="Z40" i="2"/>
  <c r="Z39" i="2"/>
  <c r="Z38" i="2"/>
  <c r="Z37" i="2"/>
  <c r="Z36" i="2"/>
  <c r="Z34" i="2"/>
  <c r="Z32" i="2"/>
  <c r="Z30" i="2"/>
  <c r="Z28" i="2"/>
  <c r="Z26" i="2"/>
  <c r="R91" i="2"/>
  <c r="R89" i="2"/>
  <c r="R87" i="2"/>
  <c r="R85" i="2"/>
  <c r="R83" i="2"/>
  <c r="R82" i="2"/>
  <c r="R81" i="2"/>
  <c r="R80" i="2"/>
  <c r="R78" i="2"/>
  <c r="R77" i="2"/>
  <c r="R76" i="2"/>
  <c r="R75" i="2"/>
  <c r="R73" i="2"/>
  <c r="R72" i="2"/>
  <c r="R71" i="2"/>
  <c r="R70" i="2"/>
  <c r="R66" i="2"/>
  <c r="R64" i="2"/>
  <c r="R63" i="2"/>
  <c r="R62" i="2"/>
  <c r="R61" i="2"/>
  <c r="R60" i="2"/>
  <c r="R59" i="2"/>
  <c r="R58" i="2"/>
  <c r="R57" i="2"/>
  <c r="R56" i="2"/>
  <c r="R54" i="2"/>
  <c r="R52" i="2"/>
  <c r="R50" i="2"/>
  <c r="R48" i="2"/>
  <c r="R46" i="2"/>
  <c r="R45" i="2"/>
  <c r="R44" i="2"/>
  <c r="R43" i="2"/>
  <c r="R42" i="2"/>
  <c r="R41" i="2"/>
  <c r="R40" i="2"/>
  <c r="R39" i="2"/>
  <c r="R38" i="2"/>
  <c r="R37" i="2"/>
  <c r="R36" i="2"/>
  <c r="R34" i="2"/>
  <c r="R32" i="2"/>
  <c r="R30" i="2"/>
  <c r="R28" i="2"/>
  <c r="R26" i="2"/>
  <c r="R24" i="2"/>
</calcChain>
</file>

<file path=xl/sharedStrings.xml><?xml version="1.0" encoding="utf-8"?>
<sst xmlns="http://schemas.openxmlformats.org/spreadsheetml/2006/main" count="1994" uniqueCount="289">
  <si>
    <t>Type</t>
  </si>
  <si>
    <t>Unit</t>
  </si>
  <si>
    <t>Note</t>
  </si>
  <si>
    <t xml:space="preserve"> </t>
  </si>
  <si>
    <t xml:space="preserve">No. </t>
  </si>
  <si>
    <t xml:space="preserve">Device SN </t>
  </si>
  <si>
    <t xml:space="preserve">RO </t>
  </si>
  <si>
    <t xml:space="preserve">STR </t>
  </si>
  <si>
    <t xml:space="preserve">N/A </t>
  </si>
  <si>
    <t xml:space="preserve">  </t>
  </si>
  <si>
    <t xml:space="preserve">Inverter Model </t>
  </si>
  <si>
    <t xml:space="preserve">U16 </t>
  </si>
  <si>
    <t xml:space="preserve">Please refer to table 3.2 </t>
  </si>
  <si>
    <t xml:space="preserve">Firmware Version </t>
  </si>
  <si>
    <t xml:space="preserve">U32 </t>
  </si>
  <si>
    <t xml:space="preserve">Read bytes </t>
  </si>
  <si>
    <t xml:space="preserve">Date: Y/M </t>
  </si>
  <si>
    <t xml:space="preserve">Continuous read </t>
  </si>
  <si>
    <t xml:space="preserve">Time: D/H </t>
  </si>
  <si>
    <t xml:space="preserve">Time: M/S </t>
  </si>
  <si>
    <t xml:space="preserve">Safety Code </t>
  </si>
  <si>
    <t xml:space="preserve">Fault FLAG1 </t>
  </si>
  <si>
    <t xml:space="preserve">Please refer to table 3.3 </t>
  </si>
  <si>
    <t xml:space="preserve">Fault FLAG2 </t>
  </si>
  <si>
    <t xml:space="preserve">Fault FLAG3 </t>
  </si>
  <si>
    <t xml:space="preserve">A </t>
  </si>
  <si>
    <t xml:space="preserve">I32 </t>
  </si>
  <si>
    <t xml:space="preserve">kW </t>
  </si>
  <si>
    <t>R/W</t>
  </si>
  <si>
    <t>Accuracy</t>
  </si>
  <si>
    <t>Bytes</t>
  </si>
  <si>
    <t>Read bytes to string</t>
  </si>
  <si>
    <t>Inverter Working Status</t>
  </si>
  <si>
    <t>0: Wait for grid connection
1: Self-checking
2: On-grid generating
3: Device fault
4: Firmware upgrade
5: Off-grid generating</t>
  </si>
  <si>
    <t>Pmeter on phase A</t>
  </si>
  <si>
    <t>Pmeter on phase B</t>
  </si>
  <si>
    <t xml:space="preserve">Pmeter of three phases </t>
  </si>
  <si>
    <t xml:space="preserve">kWh </t>
  </si>
  <si>
    <t xml:space="preserve">Total Purchasing Energy from Grid on Meter </t>
  </si>
  <si>
    <t xml:space="preserve">AB line voltage </t>
  </si>
  <si>
    <t xml:space="preserve">V </t>
  </si>
  <si>
    <t xml:space="preserve">BC line voltage </t>
  </si>
  <si>
    <t xml:space="preserve">CA line voltage </t>
  </si>
  <si>
    <t xml:space="preserve">Phase A Voltage </t>
  </si>
  <si>
    <t xml:space="preserve">Phase A Current </t>
  </si>
  <si>
    <t xml:space="preserve">Phase B Voltage </t>
  </si>
  <si>
    <t xml:space="preserve">Phase B Current </t>
  </si>
  <si>
    <t xml:space="preserve">Phase C Voltage </t>
  </si>
  <si>
    <t xml:space="preserve">Phase C Current </t>
  </si>
  <si>
    <t xml:space="preserve">Grid Frequency </t>
  </si>
  <si>
    <t xml:space="preserve">Hz </t>
  </si>
  <si>
    <t xml:space="preserve">P_AC </t>
  </si>
  <si>
    <t xml:space="preserve">Energy-today </t>
  </si>
  <si>
    <t xml:space="preserve">Energy-total </t>
  </si>
  <si>
    <t xml:space="preserve">H </t>
  </si>
  <si>
    <t>Pmeter on phase C</t>
  </si>
  <si>
    <t>Total Grid-Injection Energy on Meter</t>
  </si>
  <si>
    <t>Total Generation Hours</t>
  </si>
  <si>
    <t>Total PV Input Power</t>
  </si>
  <si>
    <t xml:space="preserve">Temp.1 </t>
  </si>
  <si>
    <t xml:space="preserve">I16 </t>
  </si>
  <si>
    <t xml:space="preserve">Temp.2 </t>
  </si>
  <si>
    <t xml:space="preserve">Temp.3 </t>
  </si>
  <si>
    <t xml:space="preserve">Temp.4 </t>
  </si>
  <si>
    <t xml:space="preserve">PV1 Voltage </t>
  </si>
  <si>
    <t xml:space="preserve">PV1 Current </t>
  </si>
  <si>
    <t xml:space="preserve">PV2 Voltage </t>
  </si>
  <si>
    <t xml:space="preserve">PV2 Current </t>
  </si>
  <si>
    <t xml:space="preserve">PV1 Input Power </t>
  </si>
  <si>
    <t xml:space="preserve">PV2 Input Power </t>
  </si>
  <si>
    <t xml:space="preserve">ARM Fault FLAG1 </t>
  </si>
  <si>
    <t xml:space="preserve">Backup_A_V </t>
  </si>
  <si>
    <t xml:space="preserve">AC Voltage </t>
  </si>
  <si>
    <t xml:space="preserve">Backup_A_I </t>
  </si>
  <si>
    <t xml:space="preserve">AC Current </t>
  </si>
  <si>
    <t xml:space="preserve">Backup_A_F </t>
  </si>
  <si>
    <t xml:space="preserve">Frequency </t>
  </si>
  <si>
    <t xml:space="preserve">Backup_A_P </t>
  </si>
  <si>
    <t xml:space="preserve">AC Active Power </t>
  </si>
  <si>
    <t xml:space="preserve">Backup_B_V </t>
  </si>
  <si>
    <t xml:space="preserve">Backup_B_I </t>
  </si>
  <si>
    <t xml:space="preserve">Backup_B_F </t>
  </si>
  <si>
    <t xml:space="preserve">Backup_B_P </t>
  </si>
  <si>
    <t xml:space="preserve">Backup_C_V </t>
  </si>
  <si>
    <t xml:space="preserve">Backup_C_I </t>
  </si>
  <si>
    <t xml:space="preserve">Backup_C_F </t>
  </si>
  <si>
    <t xml:space="preserve">Backup_C_P </t>
  </si>
  <si>
    <t xml:space="preserve">Total_Backup_P </t>
  </si>
  <si>
    <t>°C</t>
  </si>
  <si>
    <t>Total Active Power</t>
  </si>
  <si>
    <t xml:space="preserve">Invt_A_P </t>
  </si>
  <si>
    <t>Phase A Active Power</t>
  </si>
  <si>
    <t xml:space="preserve">Invt_B_P </t>
  </si>
  <si>
    <t xml:space="preserve">Invt_C_P </t>
  </si>
  <si>
    <t xml:space="preserve">Battery_V </t>
  </si>
  <si>
    <t xml:space="preserve">Battery Voltage </t>
  </si>
  <si>
    <t xml:space="preserve">Battery_I </t>
  </si>
  <si>
    <t xml:space="preserve">Battery_Mode </t>
  </si>
  <si>
    <t xml:space="preserve">Battery_P </t>
  </si>
  <si>
    <t xml:space="preserve">Battery Power </t>
  </si>
  <si>
    <t>Phase B Active Power</t>
  </si>
  <si>
    <t>Phase C Active Power</t>
  </si>
  <si>
    <t xml:space="preserve">0: discharge
1: charge 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</si>
  <si>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</si>
  <si>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</si>
  <si>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</si>
  <si>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</si>
  <si>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</si>
  <si>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</si>
  <si>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</si>
  <si>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</si>
  <si>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</si>
  <si>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</si>
  <si>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</si>
  <si>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 xml:space="preserve">Total Battery Charging Energy </t>
  </si>
  <si>
    <t>Total Battery Discharging Energy</t>
  </si>
  <si>
    <t>Total PV Generation</t>
  </si>
  <si>
    <t>Total Load Consumption</t>
  </si>
  <si>
    <t>Total Energy Purchased from Grid at Inverter Side</t>
  </si>
  <si>
    <t xml:space="preserve">Battery strings </t>
  </si>
  <si>
    <t xml:space="preserve">Battery protocol </t>
  </si>
  <si>
    <t xml:space="preserve">Software Version </t>
  </si>
  <si>
    <t xml:space="preserve">Hardware Version </t>
  </si>
  <si>
    <t xml:space="preserve">BMS Charge Imax </t>
  </si>
  <si>
    <t xml:space="preserve">SOC </t>
  </si>
  <si>
    <t xml:space="preserve">% </t>
  </si>
  <si>
    <t xml:space="preserve">SOH </t>
  </si>
  <si>
    <t xml:space="preserve">BMS Status </t>
  </si>
  <si>
    <t xml:space="preserve">Max Cell Voltage </t>
  </si>
  <si>
    <t xml:space="preserve">Min Cell Voltage ID </t>
  </si>
  <si>
    <t xml:space="preserve">Min Cell Voltage </t>
  </si>
  <si>
    <t xml:space="preserve">BMS WARN CODE </t>
  </si>
  <si>
    <t>Battery Type Codes</t>
  </si>
  <si>
    <t>BMS Discharge Imax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</si>
  <si>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</si>
  <si>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</si>
  <si>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</si>
  <si>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</si>
  <si>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</si>
  <si>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</si>
  <si>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BMS ERROR CODE</t>
  </si>
  <si>
    <t>Address</t>
  </si>
  <si>
    <t xml:space="preserve">RW </t>
  </si>
  <si>
    <t xml:space="preserve">[0.0%-100.0%] </t>
  </si>
  <si>
    <t xml:space="preserve">W </t>
  </si>
  <si>
    <t>Function Description</t>
  </si>
  <si>
    <t>Inverter RTC date and time (Continuous read in)</t>
  </si>
  <si>
    <t>High Bit Year [19-99]
Low Bit Month [1-12]</t>
  </si>
  <si>
    <t>High Bit Day [1-31]
Low Bit Hour [0-23]</t>
  </si>
  <si>
    <t xml:space="preserve">High Bit Minute [0-59]
Low Bit Second [0-59] </t>
  </si>
  <si>
    <t>Please refer to table 3.10</t>
  </si>
  <si>
    <t>Overload Method Setting</t>
  </si>
  <si>
    <t>0: Rated
1: 110% OverLoading
2: Limit</t>
  </si>
  <si>
    <t>Grid Injection Power Limit Switch</t>
  </si>
  <si>
    <t xml:space="preserve">0:OFF
1:ON </t>
  </si>
  <si>
    <t xml:space="preserve">Grid Injection Power Limit % Setting </t>
  </si>
  <si>
    <t>Smart Meter COM Status</t>
  </si>
  <si>
    <t>WO</t>
  </si>
  <si>
    <t>0: Meter abnormal
1: Meter normal</t>
  </si>
  <si>
    <t>Pmeter on Phase A</t>
  </si>
  <si>
    <t>Pmeter on Phase B</t>
  </si>
  <si>
    <t>Pmeter on Phase C</t>
  </si>
  <si>
    <t xml:space="preserve">[-600, +600]
accuracy to 0.1% </t>
  </si>
  <si>
    <t>Reactive power limit percentage</t>
  </si>
  <si>
    <t xml:space="preserve">PF Setting </t>
  </si>
  <si>
    <t xml:space="preserve">(-1000, 800]U[800, 1000] </t>
  </si>
  <si>
    <t xml:space="preserve">Reactive power Control Mode </t>
  </si>
  <si>
    <t>0: OFF
1: PF
2: Qt
3: Q(P 
4: Q(U)</t>
  </si>
  <si>
    <t xml:space="preserve">550 - 2300 </t>
  </si>
  <si>
    <t xml:space="preserve">2300-3000 </t>
  </si>
  <si>
    <t xml:space="preserve">Fault recovery frequency lower limit </t>
  </si>
  <si>
    <t xml:space="preserve">4500-6500 </t>
  </si>
  <si>
    <t xml:space="preserve">Fault recovery frequency upper limit </t>
  </si>
  <si>
    <t xml:space="preserve">Level-1 undervoltage protection threshold </t>
  </si>
  <si>
    <t>Fault recovery voltage lower limit</t>
  </si>
  <si>
    <t>Fault recovery voltage upper limit</t>
  </si>
  <si>
    <t xml:space="preserve">Level-1 undervoltage protection duration </t>
  </si>
  <si>
    <t xml:space="preserve">Prd </t>
  </si>
  <si>
    <t xml:space="preserve">1-50000 </t>
  </si>
  <si>
    <t xml:space="preserve">Level-1 overvoltage protection threshold </t>
  </si>
  <si>
    <t xml:space="preserve">Level-1 overvoltage protection duration </t>
  </si>
  <si>
    <t xml:space="preserve">Level-1 overfrequency protection threshold </t>
  </si>
  <si>
    <t xml:space="preserve">Level-1 overfrequency protection duration </t>
  </si>
  <si>
    <t>Level-1 underfrequency protection threshold</t>
  </si>
  <si>
    <t>Level-1 underfrequency protection duration</t>
  </si>
  <si>
    <t xml:space="preserve">Hybrid Inverter Working Mode Setting </t>
  </si>
  <si>
    <t>Please refer to table 3.6</t>
  </si>
  <si>
    <t xml:space="preserve">[45.00-65.00]Hz </t>
  </si>
  <si>
    <t xml:space="preserve">kVA </t>
  </si>
  <si>
    <t>Enable UPS Function Switch</t>
  </si>
  <si>
    <t xml:space="preserve">0: OFF
1: ON </t>
  </si>
  <si>
    <t xml:space="preserve">Off-grid Voltage Setting </t>
  </si>
  <si>
    <t xml:space="preserve">Off-grid Frequency Setting </t>
  </si>
  <si>
    <t xml:space="preserve">On-Grid Unbalanced Output Switch </t>
  </si>
  <si>
    <t xml:space="preserve">Peak Load Shifting Switch </t>
  </si>
  <si>
    <t xml:space="preserve">Max. Grid Power Value Setting </t>
  </si>
  <si>
    <t xml:space="preserve">Parallel Master-Slave Sign </t>
  </si>
  <si>
    <t xml:space="preserve">0: Independent Operating 
1: Parallel (Slave) 
2: Parallel (Master) </t>
  </si>
  <si>
    <t>AC Power Scheduling Mode Setting</t>
  </si>
  <si>
    <t>0: Off
1: Total Power Setting, Register: 50203
2: Power Setting on each Phase, Registers: 5020450206</t>
  </si>
  <si>
    <t xml:space="preserve">NA </t>
  </si>
  <si>
    <t xml:space="preserve">? </t>
  </si>
  <si>
    <t xml:space="preserve">Total AC Power Scheduling Setting 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</si>
  <si>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</si>
  <si>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</si>
  <si>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</si>
  <si>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</si>
  <si>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</si>
  <si>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</si>
  <si>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 xml:space="preserve">Min. AC Power Limit Setting </t>
  </si>
  <si>
    <t xml:space="preserve">Priority of Power Output Setting </t>
  </si>
  <si>
    <t>0: PV Output Priority
1: Battery Output Priority</t>
  </si>
  <si>
    <t>PV Power Scheduling Setting</t>
  </si>
  <si>
    <t xml:space="preserve">Battery Protocol configuration </t>
  </si>
  <si>
    <t xml:space="preserve">rsved </t>
  </si>
  <si>
    <t xml:space="preserve">Power Limit </t>
  </si>
  <si>
    <t xml:space="preserve">Start Time </t>
  </si>
  <si>
    <t xml:space="preserve">Stop Time </t>
  </si>
  <si>
    <t xml:space="preserve">Battery Configuration </t>
  </si>
  <si>
    <t>Please refer to table 3.7</t>
  </si>
  <si>
    <t>On-grid SOC Protection</t>
  </si>
  <si>
    <t>On-grid Battery End SOC</t>
  </si>
  <si>
    <t>Off-grid SOC Protection</t>
  </si>
  <si>
    <t>0: OFF
1: ON</t>
  </si>
  <si>
    <t>Off-grid  Battery End SOC</t>
  </si>
  <si>
    <t xml:space="preserve">Period Enable Flag </t>
  </si>
  <si>
    <t xml:space="preserve">bit0- bit5 stands for period1-period6, bit7-bit15 reserved;
0: disable 
1: enable </t>
  </si>
  <si>
    <t xml:space="preserve">Period1: 0:NONE
1:charge 
2:discharge </t>
  </si>
  <si>
    <t xml:space="preserve">Battery Charge By </t>
  </si>
  <si>
    <t xml:space="preserve">Period1: 0:PV 
1:PV+GRID </t>
  </si>
  <si>
    <t xml:space="preserve">Period1: 
Reserved: 0xFF </t>
  </si>
  <si>
    <t xml:space="preserve">Period1: 
[0.0-100.0%] </t>
  </si>
  <si>
    <t xml:space="preserve">Period1: 
High 8bits(Hour): [0,23] 
Low 8bits(Mins): [0,59] </t>
  </si>
  <si>
    <t xml:space="preserve">Charge/Discharge 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</si>
  <si>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</si>
  <si>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</si>
  <si>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</si>
  <si>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</si>
  <si>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</si>
  <si>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 xml:space="preserve">BMSVersion </t>
  </si>
  <si>
    <t xml:space="preserve">BMS ErrorCode </t>
  </si>
  <si>
    <t xml:space="preserve">BMS WarnCode </t>
  </si>
  <si>
    <t xml:space="preserve">BMSBatSOC </t>
  </si>
  <si>
    <t xml:space="preserve">BMSBatSOH </t>
  </si>
  <si>
    <t>BMS Protection Code</t>
  </si>
  <si>
    <t xml:space="preserve">BMSChargeVoltLimit </t>
  </si>
  <si>
    <t xml:space="preserve">BMSChargeCurrMax </t>
  </si>
  <si>
    <t xml:space="preserve">BMSDishargeVoltLimit </t>
  </si>
  <si>
    <t xml:space="preserve">BMSDishargeCurrMax </t>
  </si>
  <si>
    <t xml:space="preserve">Only for BMS access to EMS </t>
  </si>
  <si>
    <t xml:space="preserve">Please refer to Table 3.8
Only for BMS access to EMS </t>
  </si>
  <si>
    <t xml:space="preserve">Please refer to Table 3.9
Only for BMS access to EMS </t>
  </si>
  <si>
    <t xml:space="preserve">BMSBatTemp </t>
  </si>
  <si>
    <t>BMSBatVoltage</t>
  </si>
  <si>
    <t>BMSBatCurrent</t>
  </si>
  <si>
    <t xml:space="preserve">Charge/Discharge Setting </t>
  </si>
  <si>
    <t>Solinteg Data Type</t>
  </si>
  <si>
    <t>Modbus Binding Data Type</t>
  </si>
  <si>
    <t>uint16</t>
  </si>
  <si>
    <t>uint32</t>
  </si>
  <si>
    <t>int16</t>
  </si>
  <si>
    <t>int32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</si>
  <si>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</si>
  <si>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</si>
  <si>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</si>
  <si>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</si>
  <si>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</si>
  <si>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</si>
  <si>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</si>
  <si>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</si>
  <si>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</si>
  <si>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</si>
  <si>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Charge Cutoff Voltage</t>
  </si>
  <si>
    <t>Discharge Cutoff Voltage</t>
  </si>
  <si>
    <t>Discharge Current Limit</t>
  </si>
  <si>
    <t>Charge Current Limit</t>
  </si>
  <si>
    <t>10' overvoltage switch</t>
  </si>
  <si>
    <t>10' overvoltage threshold</t>
  </si>
  <si>
    <t>2300-3000</t>
  </si>
  <si>
    <t>poller start</t>
  </si>
  <si>
    <t>manual definition</t>
  </si>
  <si>
    <t>Table</t>
  </si>
  <si>
    <t>1.2.1</t>
  </si>
  <si>
    <t>1.2.4</t>
  </si>
  <si>
    <t>1.2.5</t>
  </si>
  <si>
    <t>Off-grid function Switch</t>
  </si>
  <si>
    <t>Clear Off-grid Over-loading Protection Flag</t>
  </si>
  <si>
    <t>Write 1 to clear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</si>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</sst>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 "/>
    </font>
    <font>
      <sz val="10"/>
      <color theme="1"/>
      <name val="Cali 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left" vertical="center"/>
    </xf>
    <xf numFmtId="20" fontId="2" fillId="0" borderId="0" xfId="0" applyNumberFormat="1" applyFont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6" fillId="0" borderId="0" xfId="0" applyFont="1"/>
    <xf numFmtId="0" fontId="5" fillId="7" borderId="0" xfId="0" applyFont="1" applyFill="1"/>
    <xf numFmtId="0" fontId="1" fillId="7" borderId="0" xfId="0" applyFont="1" applyFill="1"/>
    <xf numFmtId="0" fontId="2" fillId="0" borderId="0" xfId="0" quotePrefix="1" applyFont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7E67-D37C-4706-84FD-382B0A4E29B7}">
  <dimension ref="A1:Z259"/>
  <sheetViews>
    <sheetView tabSelected="1" workbookViewId="0">
      <pane ySplit="1" topLeftCell="A2" activePane="bottomLeft" state="frozenSplit"/>
      <selection pane="bottomLeft" activeCell="O2" sqref="O2"/>
    </sheetView>
  </sheetViews>
  <sheetFormatPr baseColWidth="10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bestFit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bestFit="1" customWidth="1"/>
    <col min="13" max="13" width="3.42578125" style="1" customWidth="1"/>
    <col min="14" max="14" width="17" style="1" customWidth="1"/>
    <col min="15" max="17" width="11.42578125" style="16"/>
    <col min="18" max="16384" width="11.42578125" style="1"/>
  </cols>
  <sheetData>
    <row r="1" spans="1:17">
      <c r="A1" s="4" t="s">
        <v>281</v>
      </c>
      <c r="B1" s="4" t="s">
        <v>4</v>
      </c>
      <c r="C1" s="4" t="s">
        <v>141</v>
      </c>
      <c r="D1" s="4" t="s">
        <v>30</v>
      </c>
      <c r="E1" s="4" t="s">
        <v>145</v>
      </c>
      <c r="F1" s="4" t="s">
        <v>28</v>
      </c>
      <c r="G1" s="4" t="s">
        <v>0</v>
      </c>
      <c r="H1" s="4" t="s">
        <v>1</v>
      </c>
      <c r="I1" s="4" t="s">
        <v>29</v>
      </c>
      <c r="J1" s="4" t="s">
        <v>2</v>
      </c>
      <c r="L1" s="18" t="s">
        <v>280</v>
      </c>
      <c r="M1" s="20"/>
      <c r="N1" s="18" t="s">
        <v>288</v>
      </c>
      <c r="O1" s="17" t="s">
        <v>279</v>
      </c>
      <c r="P1" s="17"/>
      <c r="Q1" s="17"/>
    </row>
    <row r="2" spans="1:17">
      <c r="A2" s="19" t="s">
        <v>282</v>
      </c>
      <c r="B2" s="1">
        <v>1</v>
      </c>
      <c r="C2" s="1">
        <v>10000</v>
      </c>
      <c r="D2" s="1">
        <v>8</v>
      </c>
      <c r="E2" s="1" t="s">
        <v>5</v>
      </c>
      <c r="F2" s="1" t="s">
        <v>6</v>
      </c>
      <c r="G2" s="1" t="s">
        <v>7</v>
      </c>
      <c r="H2" s="1" t="s">
        <v>8</v>
      </c>
      <c r="I2" s="1">
        <v>1</v>
      </c>
      <c r="J2" s="1" t="s">
        <v>31</v>
      </c>
      <c r="L2" s="1">
        <v>1</v>
      </c>
      <c r="O2" s="16" t="str">
        <f>"Bridge poller "&amp;LOWER(F2)&amp;C2&amp;" [ start="""&amp;C2&amp;", length="</f>
        <v>Bridge poller ro 10000 [ start="10000, length=</v>
      </c>
    </row>
    <row r="3" spans="1:17">
      <c r="A3" s="19" t="s">
        <v>282</v>
      </c>
      <c r="B3" s="1">
        <v>1</v>
      </c>
      <c r="C3" s="1">
        <v>10001</v>
      </c>
      <c r="L3" s="1">
        <v>1</v>
      </c>
    </row>
    <row r="4" spans="1:17">
      <c r="A4" s="19" t="s">
        <v>282</v>
      </c>
      <c r="B4" s="1">
        <v>1</v>
      </c>
      <c r="C4" s="1">
        <v>10002</v>
      </c>
      <c r="L4" s="1">
        <v>1</v>
      </c>
    </row>
    <row r="5" spans="1:17">
      <c r="A5" s="19" t="s">
        <v>282</v>
      </c>
      <c r="B5" s="1">
        <v>1</v>
      </c>
      <c r="C5" s="1">
        <v>10003</v>
      </c>
      <c r="L5" s="1">
        <v>1</v>
      </c>
    </row>
    <row r="6" spans="1:17">
      <c r="A6" s="19" t="s">
        <v>282</v>
      </c>
      <c r="B6" s="1">
        <v>1</v>
      </c>
      <c r="C6" s="1">
        <v>10004</v>
      </c>
      <c r="L6" s="1">
        <v>1</v>
      </c>
    </row>
    <row r="7" spans="1:17">
      <c r="A7" s="19" t="s">
        <v>282</v>
      </c>
      <c r="B7" s="1">
        <v>1</v>
      </c>
      <c r="C7" s="1">
        <v>10005</v>
      </c>
      <c r="L7" s="1">
        <v>1</v>
      </c>
    </row>
    <row r="8" spans="1:17">
      <c r="A8" s="19" t="s">
        <v>282</v>
      </c>
      <c r="B8" s="1">
        <v>1</v>
      </c>
      <c r="C8" s="1">
        <v>10006</v>
      </c>
      <c r="L8" s="1">
        <v>1</v>
      </c>
    </row>
    <row r="9" spans="1:17">
      <c r="A9" s="19" t="s">
        <v>282</v>
      </c>
      <c r="B9" s="1">
        <v>1</v>
      </c>
      <c r="C9" s="1">
        <v>10007</v>
      </c>
      <c r="L9" s="1">
        <v>1</v>
      </c>
    </row>
    <row r="10" spans="1:17">
      <c r="A10" s="19" t="s">
        <v>282</v>
      </c>
      <c r="B10" s="1">
        <v>2</v>
      </c>
      <c r="C10" s="1">
        <v>10008</v>
      </c>
      <c r="D10" s="1">
        <v>1</v>
      </c>
      <c r="E10" s="1" t="s">
        <v>10</v>
      </c>
      <c r="F10" s="1" t="s">
        <v>6</v>
      </c>
      <c r="G10" s="1" t="s">
        <v>11</v>
      </c>
      <c r="H10" s="1" t="s">
        <v>8</v>
      </c>
      <c r="I10" s="1">
        <v>1</v>
      </c>
      <c r="J10" s="1" t="s">
        <v>12</v>
      </c>
      <c r="L10" s="1">
        <v>1</v>
      </c>
    </row>
    <row r="11" spans="1:17">
      <c r="A11" s="19" t="s">
        <v>282</v>
      </c>
      <c r="B11" s="1">
        <v>3</v>
      </c>
      <c r="C11" s="1">
        <v>10011</v>
      </c>
      <c r="D11" s="1">
        <v>2</v>
      </c>
      <c r="E11" s="1" t="s">
        <v>13</v>
      </c>
      <c r="F11" s="1" t="s">
        <v>6</v>
      </c>
      <c r="G11" s="1" t="s">
        <v>14</v>
      </c>
      <c r="H11" s="1" t="s">
        <v>8</v>
      </c>
      <c r="I11" s="1">
        <v>1</v>
      </c>
      <c r="J11" s="1" t="s">
        <v>15</v>
      </c>
      <c r="L11" s="1">
        <v>1</v>
      </c>
    </row>
    <row r="12" spans="1:17">
      <c r="A12" s="19" t="s">
        <v>282</v>
      </c>
      <c r="B12" s="1">
        <v>3</v>
      </c>
      <c r="C12" s="1">
        <v>10012</v>
      </c>
      <c r="D12" s="1" t="s">
        <v>9</v>
      </c>
      <c r="E12" s="1" t="s">
        <v>3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3</v>
      </c>
      <c r="L12" s="1">
        <v>1</v>
      </c>
    </row>
    <row r="13" spans="1:17">
      <c r="A13" s="19" t="s">
        <v>282</v>
      </c>
      <c r="B13" s="1">
        <v>4</v>
      </c>
      <c r="C13" s="1">
        <v>10100</v>
      </c>
      <c r="D13" s="1">
        <v>1</v>
      </c>
      <c r="E13" s="1" t="s">
        <v>16</v>
      </c>
      <c r="F13" s="1" t="s">
        <v>6</v>
      </c>
      <c r="G13" s="1" t="s">
        <v>11</v>
      </c>
      <c r="H13" s="1" t="s">
        <v>8</v>
      </c>
      <c r="I13" s="1">
        <v>1</v>
      </c>
      <c r="J13" s="22" t="s">
        <v>17</v>
      </c>
      <c r="L13" s="1">
        <v>1</v>
      </c>
    </row>
    <row r="14" spans="1:17">
      <c r="A14" s="19" t="s">
        <v>282</v>
      </c>
      <c r="B14" s="1">
        <v>5</v>
      </c>
      <c r="C14" s="1">
        <v>10101</v>
      </c>
      <c r="D14" s="1">
        <v>1</v>
      </c>
      <c r="E14" s="1" t="s">
        <v>18</v>
      </c>
      <c r="F14" s="1" t="s">
        <v>6</v>
      </c>
      <c r="G14" s="1" t="s">
        <v>11</v>
      </c>
      <c r="H14" s="1" t="s">
        <v>8</v>
      </c>
      <c r="I14" s="1">
        <v>1</v>
      </c>
      <c r="J14" s="22"/>
      <c r="L14" s="1">
        <v>1</v>
      </c>
    </row>
    <row r="15" spans="1:17">
      <c r="A15" s="19" t="s">
        <v>282</v>
      </c>
      <c r="B15" s="1">
        <v>6</v>
      </c>
      <c r="C15" s="1">
        <v>10102</v>
      </c>
      <c r="D15" s="1">
        <v>1</v>
      </c>
      <c r="E15" s="1" t="s">
        <v>19</v>
      </c>
      <c r="F15" s="1" t="s">
        <v>6</v>
      </c>
      <c r="G15" s="1" t="s">
        <v>11</v>
      </c>
      <c r="H15" s="1" t="s">
        <v>8</v>
      </c>
      <c r="I15" s="1">
        <v>1</v>
      </c>
      <c r="J15" s="22"/>
      <c r="L15" s="1">
        <v>1</v>
      </c>
    </row>
    <row r="16" spans="1:17">
      <c r="A16" s="19" t="s">
        <v>282</v>
      </c>
      <c r="B16" s="1">
        <v>7</v>
      </c>
      <c r="C16" s="1">
        <v>10104</v>
      </c>
      <c r="D16" s="1">
        <v>1</v>
      </c>
      <c r="E16" s="1" t="s">
        <v>20</v>
      </c>
      <c r="F16" s="1" t="s">
        <v>6</v>
      </c>
      <c r="G16" s="1" t="s">
        <v>11</v>
      </c>
      <c r="H16" s="1" t="s">
        <v>8</v>
      </c>
      <c r="I16" s="1">
        <v>1</v>
      </c>
      <c r="J16" s="1" t="s">
        <v>3</v>
      </c>
      <c r="L16" s="1">
        <v>1</v>
      </c>
    </row>
    <row r="17" spans="1:26" ht="90">
      <c r="A17" s="19" t="s">
        <v>282</v>
      </c>
      <c r="B17" s="1">
        <v>8</v>
      </c>
      <c r="C17" s="1">
        <v>10105</v>
      </c>
      <c r="D17" s="1">
        <v>1</v>
      </c>
      <c r="E17" s="1" t="s">
        <v>32</v>
      </c>
      <c r="F17" s="1" t="s">
        <v>6</v>
      </c>
      <c r="G17" s="1" t="s">
        <v>11</v>
      </c>
      <c r="H17" s="1" t="s">
        <v>8</v>
      </c>
      <c r="I17" s="1">
        <v>1</v>
      </c>
      <c r="J17" s="2" t="s">
        <v>33</v>
      </c>
    </row>
    <row r="18" spans="1:26">
      <c r="A18" s="19" t="s">
        <v>282</v>
      </c>
      <c r="B18" s="1">
        <v>9</v>
      </c>
      <c r="C18" s="1">
        <v>10112</v>
      </c>
      <c r="D18" s="1">
        <v>2</v>
      </c>
      <c r="E18" s="1" t="s">
        <v>21</v>
      </c>
      <c r="F18" s="1" t="s">
        <v>6</v>
      </c>
      <c r="G18" s="1" t="s">
        <v>14</v>
      </c>
      <c r="H18" s="1" t="s">
        <v>8</v>
      </c>
      <c r="I18" s="1">
        <v>1</v>
      </c>
      <c r="J18" s="22" t="s">
        <v>22</v>
      </c>
      <c r="L18" s="1">
        <v>1</v>
      </c>
    </row>
    <row r="19" spans="1:26">
      <c r="A19" s="19" t="s">
        <v>282</v>
      </c>
      <c r="B19" s="1">
        <v>9</v>
      </c>
      <c r="C19" s="1">
        <v>10113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22"/>
      <c r="L19" s="1">
        <v>1</v>
      </c>
    </row>
    <row r="20" spans="1:26">
      <c r="A20" s="19" t="s">
        <v>282</v>
      </c>
      <c r="B20" s="1">
        <v>10</v>
      </c>
      <c r="C20" s="1">
        <v>10114</v>
      </c>
      <c r="D20" s="1">
        <v>2</v>
      </c>
      <c r="E20" s="1" t="s">
        <v>23</v>
      </c>
      <c r="F20" s="1" t="s">
        <v>6</v>
      </c>
      <c r="G20" s="1" t="s">
        <v>14</v>
      </c>
      <c r="H20" s="1" t="s">
        <v>8</v>
      </c>
      <c r="I20" s="1">
        <v>1</v>
      </c>
      <c r="J20" s="22"/>
      <c r="L20" s="1">
        <v>1</v>
      </c>
    </row>
    <row r="21" spans="1:26">
      <c r="A21" s="19" t="s">
        <v>282</v>
      </c>
      <c r="B21" s="1">
        <v>10</v>
      </c>
      <c r="C21" s="1">
        <v>10115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22"/>
      <c r="L21" s="1">
        <v>1</v>
      </c>
    </row>
    <row r="22" spans="1:26">
      <c r="A22" s="19" t="s">
        <v>282</v>
      </c>
      <c r="B22" s="1">
        <v>11</v>
      </c>
      <c r="C22" s="1">
        <v>10120</v>
      </c>
      <c r="D22" s="1">
        <v>2</v>
      </c>
      <c r="E22" s="1" t="s">
        <v>24</v>
      </c>
      <c r="F22" s="1" t="s">
        <v>6</v>
      </c>
      <c r="G22" s="1" t="s">
        <v>14</v>
      </c>
      <c r="H22" s="1" t="s">
        <v>8</v>
      </c>
      <c r="I22" s="1">
        <v>1</v>
      </c>
      <c r="J22" s="22"/>
      <c r="L22" s="1">
        <v>1</v>
      </c>
    </row>
    <row r="23" spans="1:26">
      <c r="A23" s="19" t="s">
        <v>282</v>
      </c>
      <c r="B23" s="1">
        <v>11</v>
      </c>
      <c r="C23" s="1">
        <v>10121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22"/>
      <c r="L23" s="1">
        <v>1</v>
      </c>
    </row>
    <row r="24" spans="1:26">
      <c r="A24" s="19" t="s">
        <v>282</v>
      </c>
      <c r="B24" s="1">
        <v>12</v>
      </c>
      <c r="C24" s="1">
        <v>10994</v>
      </c>
      <c r="D24" s="1">
        <v>2</v>
      </c>
      <c r="E24" s="1" t="s">
        <v>34</v>
      </c>
      <c r="F24" s="1" t="s">
        <v>6</v>
      </c>
      <c r="G24" s="1" t="s">
        <v>26</v>
      </c>
      <c r="H24" s="1" t="s">
        <v>27</v>
      </c>
      <c r="I24" s="1">
        <v>1000</v>
      </c>
      <c r="J24" s="22"/>
      <c r="R24" s="1" t="str">
        <f>"Thing data do0"&amp;B24&amp;" """&amp;E24&amp;""" [ readValue="""&amp;VLOOKUP(G24,'Data Types'!$B$2:$C$5,2,FALSE)&amp;""", readStart="&amp;C24&amp;" ] // unit="""&amp;H24&amp;""""</f>
        <v>Thing data do012 "Pmeter on phase A" [ readValue="int32", readStart=10994 ] // unit="kW "</v>
      </c>
      <c r="Z24" s="1" t="str">
        <f>"// unit="""&amp;H24&amp;""""</f>
        <v>// unit="kW "</v>
      </c>
    </row>
    <row r="25" spans="1:26">
      <c r="A25" s="19" t="s">
        <v>282</v>
      </c>
      <c r="B25" s="1">
        <v>12</v>
      </c>
      <c r="C25" s="1">
        <v>10995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3</v>
      </c>
    </row>
    <row r="26" spans="1:26">
      <c r="A26" s="19" t="s">
        <v>282</v>
      </c>
      <c r="B26" s="1">
        <v>13</v>
      </c>
      <c r="C26" s="1">
        <v>10996</v>
      </c>
      <c r="D26" s="1">
        <v>2</v>
      </c>
      <c r="E26" s="1" t="s">
        <v>35</v>
      </c>
      <c r="F26" s="1" t="s">
        <v>6</v>
      </c>
      <c r="G26" s="1" t="s">
        <v>26</v>
      </c>
      <c r="H26" s="1" t="s">
        <v>27</v>
      </c>
      <c r="I26" s="1">
        <v>1000</v>
      </c>
      <c r="J26" s="1" t="s">
        <v>3</v>
      </c>
      <c r="R26" s="1" t="str">
        <f>"Thing data do0"&amp;B26&amp;" """&amp;E26&amp;""" [ readValue="""&amp;VLOOKUP(G26,'Data Types'!$B$2:$C$5,2,FALSE)&amp;""", readStart="&amp;C26&amp;" ] // unit="""&amp;H26&amp;""""</f>
        <v>Thing data do013 "Pmeter on phase B" [ readValue="int32", readStart=10996 ] // unit="kW "</v>
      </c>
      <c r="Z26" s="1" t="str">
        <f>"// unit="""&amp;H26&amp;""""</f>
        <v>// unit="kW "</v>
      </c>
    </row>
    <row r="27" spans="1:26">
      <c r="A27" s="19" t="s">
        <v>282</v>
      </c>
      <c r="B27" s="1">
        <v>13</v>
      </c>
      <c r="C27" s="1">
        <v>10997</v>
      </c>
    </row>
    <row r="28" spans="1:26">
      <c r="A28" s="19" t="s">
        <v>282</v>
      </c>
      <c r="B28" s="1">
        <v>14</v>
      </c>
      <c r="C28" s="1">
        <v>10998</v>
      </c>
      <c r="D28" s="1">
        <v>2</v>
      </c>
      <c r="E28" s="1" t="s">
        <v>55</v>
      </c>
      <c r="F28" s="1" t="s">
        <v>6</v>
      </c>
      <c r="G28" s="1" t="s">
        <v>26</v>
      </c>
      <c r="H28" s="1" t="s">
        <v>27</v>
      </c>
      <c r="I28" s="1">
        <v>1000</v>
      </c>
      <c r="R28" s="1" t="str">
        <f>"Thing data do0"&amp;B28&amp;" """&amp;E28&amp;""" [ readValue="""&amp;VLOOKUP(G28,'Data Types'!$B$2:$C$5,2,FALSE)&amp;""", readStart="&amp;C28&amp;" ] // unit="""&amp;H28&amp;""""</f>
        <v>Thing data do014 "Pmeter on phase C" [ readValue="int32", readStart=10998 ] // unit="kW "</v>
      </c>
      <c r="Z28" s="1" t="str">
        <f>"// unit="""&amp;H28&amp;""""</f>
        <v>// unit="kW "</v>
      </c>
    </row>
    <row r="29" spans="1:26">
      <c r="A29" s="19" t="s">
        <v>282</v>
      </c>
      <c r="B29" s="1">
        <v>14</v>
      </c>
      <c r="C29" s="1">
        <v>10999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1" t="s">
        <v>3</v>
      </c>
    </row>
    <row r="30" spans="1:26">
      <c r="A30" s="19" t="s">
        <v>282</v>
      </c>
      <c r="B30" s="1">
        <v>15</v>
      </c>
      <c r="C30" s="1">
        <v>11000</v>
      </c>
      <c r="D30" s="1">
        <v>2</v>
      </c>
      <c r="E30" s="1" t="s">
        <v>36</v>
      </c>
      <c r="F30" s="1" t="s">
        <v>6</v>
      </c>
      <c r="G30" s="1" t="s">
        <v>26</v>
      </c>
      <c r="H30" s="1" t="s">
        <v>27</v>
      </c>
      <c r="I30" s="1">
        <v>1000</v>
      </c>
      <c r="J30" s="1" t="s">
        <v>3</v>
      </c>
      <c r="R30" s="1" t="str">
        <f>"Thing data do0"&amp;B30&amp;" """&amp;E30&amp;""" [ readValue="""&amp;VLOOKUP(G30,'Data Types'!$B$2:$C$5,2,FALSE)&amp;""", readStart="&amp;C30&amp;" ] // unit="""&amp;H30&amp;""""</f>
        <v>Thing data do015 "Pmeter of three phases " [ readValue="int32", readStart=11000 ] // unit="kW "</v>
      </c>
      <c r="Z30" s="1" t="str">
        <f>"// unit="""&amp;H30&amp;""""</f>
        <v>// unit="kW "</v>
      </c>
    </row>
    <row r="31" spans="1:26">
      <c r="A31" s="19" t="s">
        <v>282</v>
      </c>
      <c r="B31" s="1">
        <v>15</v>
      </c>
      <c r="C31" s="1">
        <v>11001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3</v>
      </c>
    </row>
    <row r="32" spans="1:26">
      <c r="A32" s="19" t="s">
        <v>282</v>
      </c>
      <c r="B32" s="1">
        <v>16</v>
      </c>
      <c r="C32" s="1">
        <v>11002</v>
      </c>
      <c r="D32" s="1">
        <v>2</v>
      </c>
      <c r="E32" s="1" t="s">
        <v>56</v>
      </c>
      <c r="F32" s="1" t="s">
        <v>6</v>
      </c>
      <c r="G32" s="1" t="s">
        <v>14</v>
      </c>
      <c r="H32" s="1" t="s">
        <v>37</v>
      </c>
      <c r="I32" s="1">
        <v>100</v>
      </c>
      <c r="R32" s="1" t="str">
        <f>"Thing data do0"&amp;B32&amp;" """&amp;E32&amp;""" [ readValue="""&amp;VLOOKUP(G32,'Data Types'!$B$2:$C$5,2,FALSE)&amp;""", readStart="&amp;C32&amp;" ] // unit="""&amp;H32&amp;""""</f>
        <v>Thing data do016 "Total Grid-Injection Energy on Meter" [ readValue="uint32", readStart=11002 ] // unit="kWh "</v>
      </c>
      <c r="Z32" s="1" t="str">
        <f>"// unit="""&amp;H32&amp;""""</f>
        <v>// unit="kWh "</v>
      </c>
    </row>
    <row r="33" spans="1:26">
      <c r="A33" s="19" t="s">
        <v>282</v>
      </c>
      <c r="B33" s="1">
        <v>16</v>
      </c>
      <c r="C33" s="1">
        <v>11003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3</v>
      </c>
    </row>
    <row r="34" spans="1:26">
      <c r="A34" s="19" t="s">
        <v>282</v>
      </c>
      <c r="B34" s="1">
        <v>17</v>
      </c>
      <c r="C34" s="1">
        <v>11004</v>
      </c>
      <c r="D34" s="1">
        <v>2</v>
      </c>
      <c r="E34" s="1" t="s">
        <v>38</v>
      </c>
      <c r="F34" s="1" t="s">
        <v>6</v>
      </c>
      <c r="G34" s="1" t="s">
        <v>14</v>
      </c>
      <c r="H34" s="1" t="s">
        <v>37</v>
      </c>
      <c r="I34" s="1">
        <v>100</v>
      </c>
      <c r="J34" s="1" t="s">
        <v>3</v>
      </c>
      <c r="R34" s="1" t="str">
        <f>"Thing data do0"&amp;B34&amp;" """&amp;E34&amp;""" [ readValue="""&amp;VLOOKUP(G34,'Data Types'!$B$2:$C$5,2,FALSE)&amp;""", readStart="&amp;C34&amp;" ] // unit="""&amp;H34&amp;""""</f>
        <v>Thing data do017 "Total Purchasing Energy from Grid on Meter " [ readValue="uint32", readStart=11004 ] // unit="kWh "</v>
      </c>
      <c r="Z34" s="1" t="str">
        <f>"// unit="""&amp;H34&amp;""""</f>
        <v>// unit="kWh "</v>
      </c>
    </row>
    <row r="35" spans="1:26">
      <c r="A35" s="19" t="s">
        <v>282</v>
      </c>
      <c r="B35" s="1">
        <v>17</v>
      </c>
      <c r="C35" s="1">
        <v>11005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 t="s">
        <v>9</v>
      </c>
      <c r="J35" s="1" t="s">
        <v>3</v>
      </c>
    </row>
    <row r="36" spans="1:26">
      <c r="A36" s="19" t="s">
        <v>282</v>
      </c>
      <c r="B36" s="1">
        <v>18</v>
      </c>
      <c r="C36" s="1">
        <v>11006</v>
      </c>
      <c r="D36" s="1">
        <v>1</v>
      </c>
      <c r="E36" s="1" t="s">
        <v>39</v>
      </c>
      <c r="F36" s="1" t="s">
        <v>6</v>
      </c>
      <c r="G36" s="1" t="s">
        <v>11</v>
      </c>
      <c r="H36" s="1" t="s">
        <v>40</v>
      </c>
      <c r="I36" s="1">
        <v>10</v>
      </c>
      <c r="J36" s="1" t="s">
        <v>3</v>
      </c>
      <c r="R36" s="1" t="str">
        <f>"Thing data do0"&amp;B36&amp;" """&amp;E36&amp;""" [ readValue="""&amp;VLOOKUP(G36,'Data Types'!$B$2:$C$5,2,FALSE)&amp;""", readStart="&amp;C36&amp;" ] // unit="""&amp;H36&amp;""""</f>
        <v>Thing data do018 "AB line voltage " [ readValue="uint16", readStart=11006 ] // unit="V "</v>
      </c>
      <c r="Z36" s="1" t="str">
        <f t="shared" ref="Z36:Z46" si="0">"// unit="""&amp;H36&amp;""""</f>
        <v>// unit="V "</v>
      </c>
    </row>
    <row r="37" spans="1:26">
      <c r="A37" s="19" t="s">
        <v>282</v>
      </c>
      <c r="B37" s="1">
        <v>19</v>
      </c>
      <c r="C37" s="1">
        <v>11007</v>
      </c>
      <c r="D37" s="1">
        <v>1</v>
      </c>
      <c r="E37" s="1" t="s">
        <v>41</v>
      </c>
      <c r="F37" s="1" t="s">
        <v>6</v>
      </c>
      <c r="G37" s="1" t="s">
        <v>11</v>
      </c>
      <c r="H37" s="1" t="s">
        <v>40</v>
      </c>
      <c r="I37" s="1">
        <v>10</v>
      </c>
      <c r="J37" s="1" t="s">
        <v>3</v>
      </c>
      <c r="R37" s="1" t="str">
        <f>"Thing data do0"&amp;B37&amp;" """&amp;E37&amp;""" [ readValue="""&amp;VLOOKUP(G37,'Data Types'!$B$2:$C$5,2,FALSE)&amp;""", readStart="&amp;C37&amp;" ] // unit="""&amp;H37&amp;""""</f>
        <v>Thing data do019 "BC line voltage " [ readValue="uint16", readStart=11007 ] // unit="V "</v>
      </c>
      <c r="Z37" s="1" t="str">
        <f t="shared" si="0"/>
        <v>// unit="V "</v>
      </c>
    </row>
    <row r="38" spans="1:26">
      <c r="A38" s="19" t="s">
        <v>282</v>
      </c>
      <c r="B38" s="1">
        <v>20</v>
      </c>
      <c r="C38" s="1">
        <v>11008</v>
      </c>
      <c r="D38" s="1">
        <v>1</v>
      </c>
      <c r="E38" s="1" t="s">
        <v>42</v>
      </c>
      <c r="F38" s="1" t="s">
        <v>6</v>
      </c>
      <c r="G38" s="1" t="s">
        <v>11</v>
      </c>
      <c r="H38" s="1" t="s">
        <v>40</v>
      </c>
      <c r="I38" s="1">
        <v>10</v>
      </c>
      <c r="J38" s="1" t="s">
        <v>3</v>
      </c>
      <c r="R38" s="1" t="str">
        <f>"Thing data do0"&amp;B38&amp;" """&amp;E38&amp;""" [ readValue="""&amp;VLOOKUP(G38,'Data Types'!$B$2:$C$5,2,FALSE)&amp;""", readStart="&amp;C38&amp;" ] // unit="""&amp;H38&amp;""""</f>
        <v>Thing data do020 "CA line voltage " [ readValue="uint16", readStart=11008 ] // unit="V "</v>
      </c>
      <c r="Z38" s="1" t="str">
        <f t="shared" si="0"/>
        <v>// unit="V "</v>
      </c>
    </row>
    <row r="39" spans="1:26">
      <c r="A39" s="19" t="s">
        <v>282</v>
      </c>
      <c r="B39" s="1">
        <v>21</v>
      </c>
      <c r="C39" s="1">
        <v>11009</v>
      </c>
      <c r="D39" s="1">
        <v>1</v>
      </c>
      <c r="E39" s="1" t="s">
        <v>43</v>
      </c>
      <c r="F39" s="1" t="s">
        <v>6</v>
      </c>
      <c r="G39" s="1" t="s">
        <v>11</v>
      </c>
      <c r="H39" s="1" t="s">
        <v>40</v>
      </c>
      <c r="I39" s="1">
        <v>10</v>
      </c>
      <c r="J39" s="1" t="s">
        <v>3</v>
      </c>
      <c r="R39" s="1" t="str">
        <f>"Thing data do0"&amp;B39&amp;" """&amp;E39&amp;""" [ readValue="""&amp;VLOOKUP(G39,'Data Types'!$B$2:$C$5,2,FALSE)&amp;""", readStart="&amp;C39&amp;" ] // unit="""&amp;H39&amp;""""</f>
        <v>Thing data do021 "Phase A Voltage " [ readValue="uint16", readStart=11009 ] // unit="V "</v>
      </c>
      <c r="Z39" s="1" t="str">
        <f t="shared" si="0"/>
        <v>// unit="V "</v>
      </c>
    </row>
    <row r="40" spans="1:26">
      <c r="A40" s="19" t="s">
        <v>282</v>
      </c>
      <c r="B40" s="1">
        <v>22</v>
      </c>
      <c r="C40" s="1">
        <v>11010</v>
      </c>
      <c r="D40" s="1">
        <v>1</v>
      </c>
      <c r="E40" s="1" t="s">
        <v>44</v>
      </c>
      <c r="F40" s="1" t="s">
        <v>6</v>
      </c>
      <c r="G40" s="1" t="s">
        <v>11</v>
      </c>
      <c r="H40" s="1" t="s">
        <v>25</v>
      </c>
      <c r="I40" s="1">
        <v>10</v>
      </c>
      <c r="J40" s="1" t="s">
        <v>3</v>
      </c>
      <c r="R40" s="1" t="str">
        <f>"Thing data do0"&amp;B40&amp;" """&amp;E40&amp;""" [ readValue="""&amp;VLOOKUP(G40,'Data Types'!$B$2:$C$5,2,FALSE)&amp;""", readStart="&amp;C40&amp;" ] // unit="""&amp;H40&amp;""""</f>
        <v>Thing data do022 "Phase A Current " [ readValue="uint16", readStart=11010 ] // unit="A "</v>
      </c>
      <c r="Z40" s="1" t="str">
        <f t="shared" si="0"/>
        <v>// unit="A "</v>
      </c>
    </row>
    <row r="41" spans="1:26">
      <c r="A41" s="19" t="s">
        <v>282</v>
      </c>
      <c r="B41" s="1">
        <v>23</v>
      </c>
      <c r="C41" s="1">
        <v>11011</v>
      </c>
      <c r="D41" s="1">
        <v>1</v>
      </c>
      <c r="E41" s="1" t="s">
        <v>45</v>
      </c>
      <c r="F41" s="1" t="s">
        <v>6</v>
      </c>
      <c r="G41" s="1" t="s">
        <v>11</v>
      </c>
      <c r="H41" s="1" t="s">
        <v>40</v>
      </c>
      <c r="I41" s="1">
        <v>10</v>
      </c>
      <c r="J41" s="1" t="s">
        <v>3</v>
      </c>
      <c r="R41" s="1" t="str">
        <f>"Thing data do0"&amp;B41&amp;" """&amp;E41&amp;""" [ readValue="""&amp;VLOOKUP(G41,'Data Types'!$B$2:$C$5,2,FALSE)&amp;""", readStart="&amp;C41&amp;" ] // unit="""&amp;H41&amp;""""</f>
        <v>Thing data do023 "Phase B Voltage " [ readValue="uint16", readStart=11011 ] // unit="V "</v>
      </c>
      <c r="Z41" s="1" t="str">
        <f t="shared" si="0"/>
        <v>// unit="V "</v>
      </c>
    </row>
    <row r="42" spans="1:26">
      <c r="A42" s="19" t="s">
        <v>282</v>
      </c>
      <c r="B42" s="1">
        <v>24</v>
      </c>
      <c r="C42" s="1">
        <v>11012</v>
      </c>
      <c r="D42" s="1">
        <v>1</v>
      </c>
      <c r="E42" s="1" t="s">
        <v>46</v>
      </c>
      <c r="F42" s="1" t="s">
        <v>6</v>
      </c>
      <c r="G42" s="1" t="s">
        <v>11</v>
      </c>
      <c r="H42" s="1" t="s">
        <v>25</v>
      </c>
      <c r="I42" s="1">
        <v>10</v>
      </c>
      <c r="J42" s="1" t="s">
        <v>3</v>
      </c>
      <c r="R42" s="1" t="str">
        <f>"Thing data do0"&amp;B42&amp;" """&amp;E42&amp;""" [ readValue="""&amp;VLOOKUP(G42,'Data Types'!$B$2:$C$5,2,FALSE)&amp;""", readStart="&amp;C42&amp;" ] // unit="""&amp;H42&amp;""""</f>
        <v>Thing data do024 "Phase B Current " [ readValue="uint16", readStart=11012 ] // unit="A "</v>
      </c>
      <c r="Z42" s="1" t="str">
        <f t="shared" si="0"/>
        <v>// unit="A "</v>
      </c>
    </row>
    <row r="43" spans="1:26">
      <c r="A43" s="19" t="s">
        <v>282</v>
      </c>
      <c r="B43" s="1">
        <v>25</v>
      </c>
      <c r="C43" s="1">
        <v>11013</v>
      </c>
      <c r="D43" s="1">
        <v>1</v>
      </c>
      <c r="E43" s="1" t="s">
        <v>47</v>
      </c>
      <c r="F43" s="1" t="s">
        <v>6</v>
      </c>
      <c r="G43" s="1" t="s">
        <v>11</v>
      </c>
      <c r="H43" s="1" t="s">
        <v>40</v>
      </c>
      <c r="I43" s="1">
        <v>10</v>
      </c>
      <c r="J43" s="1" t="s">
        <v>3</v>
      </c>
      <c r="R43" s="1" t="str">
        <f>"Thing data do0"&amp;B43&amp;" """&amp;E43&amp;""" [ readValue="""&amp;VLOOKUP(G43,'Data Types'!$B$2:$C$5,2,FALSE)&amp;""", readStart="&amp;C43&amp;" ] // unit="""&amp;H43&amp;""""</f>
        <v>Thing data do025 "Phase C Voltage " [ readValue="uint16", readStart=11013 ] // unit="V "</v>
      </c>
      <c r="Z43" s="1" t="str">
        <f t="shared" si="0"/>
        <v>// unit="V "</v>
      </c>
    </row>
    <row r="44" spans="1:26">
      <c r="A44" s="19" t="s">
        <v>282</v>
      </c>
      <c r="B44" s="1">
        <v>26</v>
      </c>
      <c r="C44" s="1">
        <v>11014</v>
      </c>
      <c r="D44" s="1">
        <v>1</v>
      </c>
      <c r="E44" s="1" t="s">
        <v>48</v>
      </c>
      <c r="F44" s="1" t="s">
        <v>6</v>
      </c>
      <c r="G44" s="1" t="s">
        <v>11</v>
      </c>
      <c r="H44" s="1" t="s">
        <v>25</v>
      </c>
      <c r="I44" s="1">
        <v>10</v>
      </c>
      <c r="J44" s="1" t="s">
        <v>3</v>
      </c>
      <c r="R44" s="1" t="str">
        <f>"Thing data do0"&amp;B44&amp;" """&amp;E44&amp;""" [ readValue="""&amp;VLOOKUP(G44,'Data Types'!$B$2:$C$5,2,FALSE)&amp;""", readStart="&amp;C44&amp;" ] // unit="""&amp;H44&amp;""""</f>
        <v>Thing data do026 "Phase C Current " [ readValue="uint16", readStart=11014 ] // unit="A "</v>
      </c>
      <c r="Z44" s="1" t="str">
        <f t="shared" si="0"/>
        <v>// unit="A "</v>
      </c>
    </row>
    <row r="45" spans="1:26">
      <c r="A45" s="19" t="s">
        <v>282</v>
      </c>
      <c r="B45" s="1">
        <v>27</v>
      </c>
      <c r="C45" s="1">
        <v>11015</v>
      </c>
      <c r="D45" s="1">
        <v>1</v>
      </c>
      <c r="E45" s="1" t="s">
        <v>49</v>
      </c>
      <c r="F45" s="1" t="s">
        <v>6</v>
      </c>
      <c r="G45" s="1" t="s">
        <v>11</v>
      </c>
      <c r="H45" s="1" t="s">
        <v>50</v>
      </c>
      <c r="I45" s="1">
        <v>100</v>
      </c>
      <c r="J45" s="1" t="s">
        <v>3</v>
      </c>
      <c r="R45" s="1" t="str">
        <f>"Thing data do0"&amp;B45&amp;" """&amp;E45&amp;""" [ readValue="""&amp;VLOOKUP(G45,'Data Types'!$B$2:$C$5,2,FALSE)&amp;""", readStart="&amp;C45&amp;" ] // unit="""&amp;H45&amp;""""</f>
        <v>Thing data do027 "Grid Frequency " [ readValue="uint16", readStart=11015 ] // unit="Hz "</v>
      </c>
      <c r="Z45" s="1" t="str">
        <f t="shared" si="0"/>
        <v>// unit="Hz "</v>
      </c>
    </row>
    <row r="46" spans="1:26">
      <c r="A46" s="19" t="s">
        <v>282</v>
      </c>
      <c r="B46" s="1">
        <v>28</v>
      </c>
      <c r="C46" s="1">
        <v>11016</v>
      </c>
      <c r="D46" s="1">
        <v>2</v>
      </c>
      <c r="E46" s="1" t="s">
        <v>51</v>
      </c>
      <c r="F46" s="1" t="s">
        <v>6</v>
      </c>
      <c r="G46" s="1" t="s">
        <v>26</v>
      </c>
      <c r="H46" s="1" t="s">
        <v>27</v>
      </c>
      <c r="I46" s="1">
        <v>1000</v>
      </c>
      <c r="J46" s="1" t="s">
        <v>3</v>
      </c>
      <c r="R46" s="1" t="str">
        <f>"Thing data do0"&amp;B46&amp;" """&amp;E46&amp;""" [ readValue="""&amp;VLOOKUP(G46,'Data Types'!$B$2:$C$5,2,FALSE)&amp;""", readStart="&amp;C46&amp;" ] // unit="""&amp;H46&amp;""""</f>
        <v>Thing data do028 "P_AC " [ readValue="int32", readStart=11016 ] // unit="kW "</v>
      </c>
      <c r="Z46" s="1" t="str">
        <f t="shared" si="0"/>
        <v>// unit="kW "</v>
      </c>
    </row>
    <row r="47" spans="1:26">
      <c r="A47" s="19" t="s">
        <v>282</v>
      </c>
      <c r="B47" s="1">
        <v>28</v>
      </c>
      <c r="C47" s="1">
        <v>11017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</row>
    <row r="48" spans="1:26">
      <c r="A48" s="19" t="s">
        <v>282</v>
      </c>
      <c r="B48" s="1">
        <v>29</v>
      </c>
      <c r="C48" s="1">
        <v>11018</v>
      </c>
      <c r="D48" s="1">
        <v>2</v>
      </c>
      <c r="E48" s="1" t="s">
        <v>52</v>
      </c>
      <c r="F48" s="1" t="s">
        <v>6</v>
      </c>
      <c r="G48" s="1" t="s">
        <v>14</v>
      </c>
      <c r="H48" s="1" t="s">
        <v>37</v>
      </c>
      <c r="I48" s="1">
        <v>10</v>
      </c>
      <c r="J48" s="1" t="s">
        <v>3</v>
      </c>
      <c r="R48" s="1" t="str">
        <f>"Thing data do0"&amp;B48&amp;" """&amp;E48&amp;""" [ readValue="""&amp;VLOOKUP(G48,'Data Types'!$B$2:$C$5,2,FALSE)&amp;""", readStart="&amp;C48&amp;" ] // unit="""&amp;H48&amp;""""</f>
        <v>Thing data do029 "Energy-today " [ readValue="uint32", readStart=11018 ] // unit="kWh "</v>
      </c>
      <c r="Z48" s="1" t="str">
        <f>"// unit="""&amp;H48&amp;""""</f>
        <v>// unit="kWh "</v>
      </c>
    </row>
    <row r="49" spans="1:26">
      <c r="A49" s="19" t="s">
        <v>282</v>
      </c>
      <c r="B49" s="1">
        <v>29</v>
      </c>
      <c r="C49" s="1">
        <v>11019</v>
      </c>
      <c r="D49" s="1" t="s">
        <v>9</v>
      </c>
      <c r="E49" s="1" t="s">
        <v>9</v>
      </c>
      <c r="F49" s="1" t="s">
        <v>9</v>
      </c>
      <c r="G49" s="1" t="s">
        <v>9</v>
      </c>
      <c r="H49" s="1" t="s">
        <v>9</v>
      </c>
      <c r="I49" s="1" t="s">
        <v>9</v>
      </c>
      <c r="J49" s="1" t="s">
        <v>3</v>
      </c>
    </row>
    <row r="50" spans="1:26">
      <c r="A50" s="19" t="s">
        <v>282</v>
      </c>
      <c r="B50" s="1">
        <v>30</v>
      </c>
      <c r="C50" s="1">
        <v>11020</v>
      </c>
      <c r="D50" s="1">
        <v>2</v>
      </c>
      <c r="E50" s="1" t="s">
        <v>53</v>
      </c>
      <c r="F50" s="1" t="s">
        <v>6</v>
      </c>
      <c r="G50" s="1" t="s">
        <v>14</v>
      </c>
      <c r="H50" s="1" t="s">
        <v>37</v>
      </c>
      <c r="I50" s="1">
        <v>10</v>
      </c>
      <c r="J50" s="1" t="s">
        <v>3</v>
      </c>
      <c r="R50" s="1" t="str">
        <f>"Thing data do0"&amp;B50&amp;" """&amp;E50&amp;""" [ readValue="""&amp;VLOOKUP(G50,'Data Types'!$B$2:$C$5,2,FALSE)&amp;""", readStart="&amp;C50&amp;" ] // unit="""&amp;H50&amp;""""</f>
        <v>Thing data do030 "Energy-total " [ readValue="uint32", readStart=11020 ] // unit="kWh "</v>
      </c>
      <c r="Z50" s="1" t="str">
        <f>"// unit="""&amp;H50&amp;""""</f>
        <v>// unit="kWh "</v>
      </c>
    </row>
    <row r="51" spans="1:26">
      <c r="A51" s="19" t="s">
        <v>282</v>
      </c>
      <c r="B51" s="1">
        <v>30</v>
      </c>
      <c r="C51" s="1">
        <v>11021</v>
      </c>
      <c r="D51" s="1" t="s">
        <v>9</v>
      </c>
      <c r="E51" s="1" t="s">
        <v>9</v>
      </c>
      <c r="F51" s="1" t="s">
        <v>9</v>
      </c>
      <c r="G51" s="1" t="s">
        <v>9</v>
      </c>
      <c r="H51" s="1" t="s">
        <v>9</v>
      </c>
      <c r="I51" s="1" t="s">
        <v>9</v>
      </c>
      <c r="J51" s="1" t="s">
        <v>3</v>
      </c>
    </row>
    <row r="52" spans="1:26">
      <c r="A52" s="19" t="s">
        <v>282</v>
      </c>
      <c r="B52" s="1">
        <v>31</v>
      </c>
      <c r="C52" s="1">
        <v>11022</v>
      </c>
      <c r="D52" s="1">
        <v>2</v>
      </c>
      <c r="E52" s="1" t="s">
        <v>57</v>
      </c>
      <c r="F52" s="1" t="s">
        <v>6</v>
      </c>
      <c r="G52" s="1" t="s">
        <v>14</v>
      </c>
      <c r="H52" s="1" t="s">
        <v>54</v>
      </c>
      <c r="I52" s="1">
        <v>1</v>
      </c>
      <c r="R52" s="1" t="str">
        <f>"Thing data do0"&amp;B52&amp;" """&amp;E52&amp;""" [ readValue="""&amp;VLOOKUP(G52,'Data Types'!$B$2:$C$5,2,FALSE)&amp;""", readStart="&amp;C52&amp;" ] // unit="""&amp;H52&amp;""""</f>
        <v>Thing data do031 "Total Generation Hours" [ readValue="uint32", readStart=11022 ] // unit="H "</v>
      </c>
      <c r="Z52" s="1" t="str">
        <f>"// unit="""&amp;H52&amp;""""</f>
        <v>// unit="H "</v>
      </c>
    </row>
    <row r="53" spans="1:26">
      <c r="A53" s="19" t="s">
        <v>282</v>
      </c>
      <c r="B53" s="1">
        <v>31</v>
      </c>
      <c r="C53" s="16">
        <v>11023</v>
      </c>
      <c r="D53" s="1" t="s">
        <v>9</v>
      </c>
      <c r="E53" s="1" t="s">
        <v>3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3</v>
      </c>
    </row>
    <row r="54" spans="1:26">
      <c r="A54" s="19" t="s">
        <v>282</v>
      </c>
      <c r="B54" s="1">
        <v>32</v>
      </c>
      <c r="C54" s="1">
        <v>11028</v>
      </c>
      <c r="D54" s="1">
        <v>2</v>
      </c>
      <c r="E54" s="1" t="s">
        <v>58</v>
      </c>
      <c r="F54" s="1" t="s">
        <v>6</v>
      </c>
      <c r="G54" s="1" t="s">
        <v>14</v>
      </c>
      <c r="H54" s="1" t="s">
        <v>27</v>
      </c>
      <c r="I54" s="1">
        <v>1000</v>
      </c>
      <c r="R54" s="1" t="str">
        <f>"Thing data do0"&amp;B54&amp;" """&amp;E54&amp;""" [ readValue="""&amp;VLOOKUP(G54,'Data Types'!$B$2:$C$5,2,FALSE)&amp;""", readStart="&amp;C54&amp;" ] // unit="""&amp;H54&amp;""""</f>
        <v>Thing data do032 "Total PV Input Power" [ readValue="uint32", readStart=11028 ] // unit="kW "</v>
      </c>
      <c r="Z54" s="1" t="str">
        <f>"// unit="""&amp;H54&amp;""""</f>
        <v>// unit="kW "</v>
      </c>
    </row>
    <row r="55" spans="1:26">
      <c r="A55" s="19" t="s">
        <v>282</v>
      </c>
      <c r="B55" s="1">
        <v>32</v>
      </c>
      <c r="C55" s="1">
        <v>11029</v>
      </c>
      <c r="D55" s="1" t="s">
        <v>9</v>
      </c>
      <c r="E55" s="1" t="s">
        <v>3</v>
      </c>
      <c r="F55" s="1" t="s">
        <v>9</v>
      </c>
      <c r="G55" s="1" t="s">
        <v>9</v>
      </c>
      <c r="H55" s="1" t="s">
        <v>9</v>
      </c>
      <c r="I55" s="1" t="s">
        <v>9</v>
      </c>
      <c r="J55" s="1" t="s">
        <v>3</v>
      </c>
    </row>
    <row r="56" spans="1:26">
      <c r="A56" s="19" t="s">
        <v>282</v>
      </c>
      <c r="B56" s="1">
        <v>33</v>
      </c>
      <c r="C56" s="1">
        <v>11032</v>
      </c>
      <c r="D56" s="1">
        <v>1</v>
      </c>
      <c r="E56" s="1" t="s">
        <v>59</v>
      </c>
      <c r="F56" s="1" t="s">
        <v>6</v>
      </c>
      <c r="G56" s="1" t="s">
        <v>60</v>
      </c>
      <c r="H56" s="1" t="s">
        <v>88</v>
      </c>
      <c r="I56" s="1">
        <v>10</v>
      </c>
      <c r="J56" s="1" t="s">
        <v>3</v>
      </c>
      <c r="R56" s="1" t="str">
        <f>"Thing data do0"&amp;B56&amp;" """&amp;E56&amp;""" [ readValue="""&amp;VLOOKUP(G56,'Data Types'!$B$2:$C$5,2,FALSE)&amp;""", readStart="&amp;C56&amp;" ] // unit="""&amp;H56&amp;""""</f>
        <v>Thing data do033 "Temp.1 " [ readValue="int16", readStart=11032 ] // unit="°C"</v>
      </c>
      <c r="Z56" s="1" t="str">
        <f t="shared" ref="Z56:Z66" si="1">"// unit="""&amp;H56&amp;""""</f>
        <v>// unit="°C"</v>
      </c>
    </row>
    <row r="57" spans="1:26">
      <c r="A57" s="19" t="s">
        <v>282</v>
      </c>
      <c r="B57" s="1">
        <v>34</v>
      </c>
      <c r="C57" s="1">
        <v>11033</v>
      </c>
      <c r="D57" s="1">
        <v>1</v>
      </c>
      <c r="E57" s="1" t="s">
        <v>61</v>
      </c>
      <c r="F57" s="1" t="s">
        <v>6</v>
      </c>
      <c r="G57" s="1" t="s">
        <v>60</v>
      </c>
      <c r="H57" s="1" t="s">
        <v>88</v>
      </c>
      <c r="I57" s="1">
        <v>10</v>
      </c>
      <c r="J57" s="1" t="s">
        <v>3</v>
      </c>
      <c r="R57" s="1" t="str">
        <f>"Thing data do0"&amp;B57&amp;" """&amp;E57&amp;""" [ readValue="""&amp;VLOOKUP(G57,'Data Types'!$B$2:$C$5,2,FALSE)&amp;""", readStart="&amp;C57&amp;" ] // unit="""&amp;H57&amp;""""</f>
        <v>Thing data do034 "Temp.2 " [ readValue="int16", readStart=11033 ] // unit="°C"</v>
      </c>
      <c r="Z57" s="1" t="str">
        <f t="shared" si="1"/>
        <v>// unit="°C"</v>
      </c>
    </row>
    <row r="58" spans="1:26">
      <c r="A58" s="19" t="s">
        <v>282</v>
      </c>
      <c r="B58" s="1">
        <v>35</v>
      </c>
      <c r="C58" s="1">
        <v>11034</v>
      </c>
      <c r="D58" s="1">
        <v>1</v>
      </c>
      <c r="E58" s="1" t="s">
        <v>62</v>
      </c>
      <c r="F58" s="1" t="s">
        <v>6</v>
      </c>
      <c r="G58" s="1" t="s">
        <v>60</v>
      </c>
      <c r="H58" s="1" t="s">
        <v>88</v>
      </c>
      <c r="I58" s="1">
        <v>10</v>
      </c>
      <c r="J58" s="1" t="s">
        <v>3</v>
      </c>
      <c r="R58" s="1" t="str">
        <f>"Thing data do0"&amp;B58&amp;" """&amp;E58&amp;""" [ readValue="""&amp;VLOOKUP(G58,'Data Types'!$B$2:$C$5,2,FALSE)&amp;""", readStart="&amp;C58&amp;" ] // unit="""&amp;H58&amp;""""</f>
        <v>Thing data do035 "Temp.3 " [ readValue="int16", readStart=11034 ] // unit="°C"</v>
      </c>
      <c r="Z58" s="1" t="str">
        <f t="shared" si="1"/>
        <v>// unit="°C"</v>
      </c>
    </row>
    <row r="59" spans="1:26">
      <c r="A59" s="19" t="s">
        <v>282</v>
      </c>
      <c r="B59" s="1">
        <v>36</v>
      </c>
      <c r="C59" s="1">
        <v>11035</v>
      </c>
      <c r="D59" s="1">
        <v>1</v>
      </c>
      <c r="E59" s="1" t="s">
        <v>63</v>
      </c>
      <c r="F59" s="1" t="s">
        <v>6</v>
      </c>
      <c r="G59" s="1" t="s">
        <v>60</v>
      </c>
      <c r="H59" s="1" t="s">
        <v>88</v>
      </c>
      <c r="I59" s="1">
        <v>10</v>
      </c>
      <c r="J59" s="1" t="s">
        <v>3</v>
      </c>
      <c r="R59" s="1" t="str">
        <f>"Thing data do0"&amp;B59&amp;" """&amp;E59&amp;""" [ readValue="""&amp;VLOOKUP(G59,'Data Types'!$B$2:$C$5,2,FALSE)&amp;""", readStart="&amp;C59&amp;" ] // unit="""&amp;H59&amp;""""</f>
        <v>Thing data do036 "Temp.4 " [ readValue="int16", readStart=11035 ] // unit="°C"</v>
      </c>
      <c r="Z59" s="1" t="str">
        <f t="shared" si="1"/>
        <v>// unit="°C"</v>
      </c>
    </row>
    <row r="60" spans="1:26">
      <c r="A60" s="19" t="s">
        <v>282</v>
      </c>
      <c r="B60" s="1">
        <v>37</v>
      </c>
      <c r="C60" s="1">
        <v>11038</v>
      </c>
      <c r="D60" s="1">
        <v>1</v>
      </c>
      <c r="E60" s="1" t="s">
        <v>64</v>
      </c>
      <c r="F60" s="1" t="s">
        <v>6</v>
      </c>
      <c r="G60" s="1" t="s">
        <v>11</v>
      </c>
      <c r="H60" s="1" t="s">
        <v>40</v>
      </c>
      <c r="I60" s="1">
        <v>10</v>
      </c>
      <c r="J60" s="1" t="s">
        <v>3</v>
      </c>
      <c r="R60" s="1" t="str">
        <f>"Thing data do0"&amp;B60&amp;" """&amp;E60&amp;""" [ readValue="""&amp;VLOOKUP(G60,'Data Types'!$B$2:$C$5,2,FALSE)&amp;""", readStart="&amp;C60&amp;" ] // unit="""&amp;H60&amp;""""</f>
        <v>Thing data do037 "PV1 Voltage " [ readValue="uint16", readStart=11038 ] // unit="V "</v>
      </c>
      <c r="Z60" s="1" t="str">
        <f t="shared" si="1"/>
        <v>// unit="V "</v>
      </c>
    </row>
    <row r="61" spans="1:26">
      <c r="A61" s="19" t="s">
        <v>282</v>
      </c>
      <c r="B61" s="1">
        <v>38</v>
      </c>
      <c r="C61" s="1">
        <v>11039</v>
      </c>
      <c r="D61" s="1">
        <v>1</v>
      </c>
      <c r="E61" s="1" t="s">
        <v>65</v>
      </c>
      <c r="F61" s="1" t="s">
        <v>6</v>
      </c>
      <c r="G61" s="1" t="s">
        <v>11</v>
      </c>
      <c r="H61" s="1" t="s">
        <v>25</v>
      </c>
      <c r="I61" s="1">
        <v>10</v>
      </c>
      <c r="J61" s="1" t="s">
        <v>3</v>
      </c>
      <c r="R61" s="1" t="str">
        <f>"Thing data do0"&amp;B61&amp;" """&amp;E61&amp;""" [ readValue="""&amp;VLOOKUP(G61,'Data Types'!$B$2:$C$5,2,FALSE)&amp;""", readStart="&amp;C61&amp;" ] // unit="""&amp;H61&amp;""""</f>
        <v>Thing data do038 "PV1 Current " [ readValue="uint16", readStart=11039 ] // unit="A "</v>
      </c>
      <c r="Z61" s="1" t="str">
        <f t="shared" si="1"/>
        <v>// unit="A "</v>
      </c>
    </row>
    <row r="62" spans="1:26">
      <c r="A62" s="19" t="s">
        <v>282</v>
      </c>
      <c r="B62" s="1">
        <v>39</v>
      </c>
      <c r="C62" s="1">
        <v>11040</v>
      </c>
      <c r="D62" s="1">
        <v>1</v>
      </c>
      <c r="E62" s="1" t="s">
        <v>66</v>
      </c>
      <c r="F62" s="1" t="s">
        <v>6</v>
      </c>
      <c r="G62" s="1" t="s">
        <v>11</v>
      </c>
      <c r="H62" s="1" t="s">
        <v>40</v>
      </c>
      <c r="I62" s="1">
        <v>10</v>
      </c>
      <c r="J62" s="1" t="s">
        <v>3</v>
      </c>
      <c r="R62" s="1" t="str">
        <f>"Thing data do0"&amp;B62&amp;" """&amp;E62&amp;""" [ readValue="""&amp;VLOOKUP(G62,'Data Types'!$B$2:$C$5,2,FALSE)&amp;""", readStart="&amp;C62&amp;" ] // unit="""&amp;H62&amp;""""</f>
        <v>Thing data do039 "PV2 Voltage " [ readValue="uint16", readStart=11040 ] // unit="V "</v>
      </c>
      <c r="Z62" s="1" t="str">
        <f t="shared" si="1"/>
        <v>// unit="V "</v>
      </c>
    </row>
    <row r="63" spans="1:26">
      <c r="A63" s="19" t="s">
        <v>282</v>
      </c>
      <c r="B63" s="1">
        <v>40</v>
      </c>
      <c r="C63" s="1">
        <v>11041</v>
      </c>
      <c r="D63" s="1">
        <v>1</v>
      </c>
      <c r="E63" s="1" t="s">
        <v>67</v>
      </c>
      <c r="F63" s="1" t="s">
        <v>6</v>
      </c>
      <c r="G63" s="1" t="s">
        <v>11</v>
      </c>
      <c r="H63" s="1" t="s">
        <v>25</v>
      </c>
      <c r="I63" s="1">
        <v>10</v>
      </c>
      <c r="J63" s="1" t="s">
        <v>3</v>
      </c>
      <c r="R63" s="1" t="str">
        <f>"Thing data do0"&amp;B63&amp;" """&amp;E63&amp;""" [ readValue="""&amp;VLOOKUP(G63,'Data Types'!$B$2:$C$5,2,FALSE)&amp;""", readStart="&amp;C63&amp;" ] // unit="""&amp;H63&amp;""""</f>
        <v>Thing data do040 "PV2 Current " [ readValue="uint16", readStart=11041 ] // unit="A "</v>
      </c>
      <c r="Z63" s="1" t="str">
        <f t="shared" si="1"/>
        <v>// unit="A "</v>
      </c>
    </row>
    <row r="64" spans="1:26">
      <c r="A64" s="19" t="s">
        <v>282</v>
      </c>
      <c r="B64" s="1">
        <v>41</v>
      </c>
      <c r="C64" s="1">
        <v>11062</v>
      </c>
      <c r="D64" s="1">
        <v>2</v>
      </c>
      <c r="E64" s="1" t="s">
        <v>68</v>
      </c>
      <c r="F64" s="1" t="s">
        <v>6</v>
      </c>
      <c r="G64" s="1" t="s">
        <v>14</v>
      </c>
      <c r="H64" s="1" t="s">
        <v>27</v>
      </c>
      <c r="I64" s="1">
        <v>1000</v>
      </c>
      <c r="J64" s="1" t="s">
        <v>3</v>
      </c>
      <c r="R64" s="1" t="str">
        <f>"Thing data do0"&amp;B64&amp;" """&amp;E64&amp;""" [ readValue="""&amp;VLOOKUP(G64,'Data Types'!$B$2:$C$5,2,FALSE)&amp;""", readStart="&amp;C64&amp;" ] // unit="""&amp;H64&amp;""""</f>
        <v>Thing data do041 "PV1 Input Power " [ readValue="uint32", readStart=11062 ] // unit="kW "</v>
      </c>
      <c r="Z64" s="1" t="str">
        <f t="shared" si="1"/>
        <v>// unit="kW "</v>
      </c>
    </row>
    <row r="65" spans="1:26">
      <c r="A65" s="19" t="s">
        <v>282</v>
      </c>
      <c r="B65" s="1">
        <v>41</v>
      </c>
      <c r="C65" s="1">
        <v>11063</v>
      </c>
      <c r="D65" s="1" t="s">
        <v>3</v>
      </c>
      <c r="E65" s="1" t="s">
        <v>3</v>
      </c>
      <c r="F65" s="1" t="s">
        <v>9</v>
      </c>
      <c r="G65" s="1" t="s">
        <v>9</v>
      </c>
      <c r="H65" s="1" t="s">
        <v>9</v>
      </c>
      <c r="I65" s="1" t="s">
        <v>9</v>
      </c>
      <c r="J65" s="1" t="s">
        <v>3</v>
      </c>
    </row>
    <row r="66" spans="1:26">
      <c r="A66" s="19" t="s">
        <v>282</v>
      </c>
      <c r="B66" s="1">
        <v>42</v>
      </c>
      <c r="C66" s="1">
        <v>11064</v>
      </c>
      <c r="D66" s="1">
        <v>2</v>
      </c>
      <c r="E66" s="1" t="s">
        <v>69</v>
      </c>
      <c r="F66" s="1" t="s">
        <v>6</v>
      </c>
      <c r="G66" s="1" t="s">
        <v>14</v>
      </c>
      <c r="H66" s="1" t="s">
        <v>27</v>
      </c>
      <c r="I66" s="1">
        <v>1000</v>
      </c>
      <c r="J66" s="1" t="s">
        <v>3</v>
      </c>
      <c r="R66" s="1" t="str">
        <f>"Thing data do0"&amp;B66&amp;" """&amp;E66&amp;""" [ readValue="""&amp;VLOOKUP(G66,'Data Types'!$B$2:$C$5,2,FALSE)&amp;""", readStart="&amp;C66&amp;" ] // unit="""&amp;H66&amp;""""</f>
        <v>Thing data do042 "PV2 Input Power " [ readValue="uint32", readStart=11064 ] // unit="kW "</v>
      </c>
      <c r="Z66" s="1" t="str">
        <f t="shared" si="1"/>
        <v>// unit="kW "</v>
      </c>
    </row>
    <row r="67" spans="1:26">
      <c r="A67" s="19" t="s">
        <v>282</v>
      </c>
      <c r="B67" s="1">
        <v>42</v>
      </c>
      <c r="C67" s="1">
        <v>11065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3</v>
      </c>
      <c r="I67" s="1" t="s">
        <v>3</v>
      </c>
      <c r="J67" s="1" t="s">
        <v>3</v>
      </c>
    </row>
    <row r="68" spans="1:26">
      <c r="A68" s="19" t="s">
        <v>282</v>
      </c>
      <c r="B68" s="1">
        <v>43</v>
      </c>
      <c r="C68" s="1">
        <v>18000</v>
      </c>
      <c r="D68" s="1">
        <v>2</v>
      </c>
      <c r="E68" s="1" t="s">
        <v>70</v>
      </c>
      <c r="F68" s="1" t="s">
        <v>6</v>
      </c>
      <c r="G68" s="1" t="s">
        <v>14</v>
      </c>
      <c r="H68" s="1" t="s">
        <v>8</v>
      </c>
      <c r="I68" s="1">
        <v>1</v>
      </c>
      <c r="J68" s="22" t="s">
        <v>22</v>
      </c>
      <c r="L68" s="1">
        <v>1</v>
      </c>
    </row>
    <row r="69" spans="1:26">
      <c r="A69" s="19" t="s">
        <v>282</v>
      </c>
      <c r="B69" s="1">
        <v>43</v>
      </c>
      <c r="C69" s="1">
        <v>18001</v>
      </c>
      <c r="D69" s="1" t="s">
        <v>3</v>
      </c>
      <c r="E69" s="1" t="s">
        <v>3</v>
      </c>
      <c r="F69" s="1" t="s">
        <v>3</v>
      </c>
      <c r="G69" s="1" t="s">
        <v>3</v>
      </c>
      <c r="H69" s="1" t="s">
        <v>3</v>
      </c>
      <c r="I69" s="1" t="s">
        <v>3</v>
      </c>
      <c r="J69" s="22"/>
      <c r="L69" s="1">
        <v>1</v>
      </c>
    </row>
    <row r="70" spans="1:26">
      <c r="A70" s="19" t="s">
        <v>282</v>
      </c>
      <c r="B70" s="1">
        <v>44</v>
      </c>
      <c r="C70" s="1">
        <v>30200</v>
      </c>
      <c r="D70" s="1">
        <v>1</v>
      </c>
      <c r="E70" s="1" t="s">
        <v>71</v>
      </c>
      <c r="F70" s="1" t="s">
        <v>6</v>
      </c>
      <c r="G70" s="1" t="s">
        <v>11</v>
      </c>
      <c r="H70" s="1" t="s">
        <v>40</v>
      </c>
      <c r="I70" s="1">
        <v>10</v>
      </c>
      <c r="J70" s="1" t="s">
        <v>72</v>
      </c>
      <c r="R70" s="1" t="str">
        <f>"Thing data do0"&amp;B70&amp;" """&amp;E70&amp;""" [ readValue="""&amp;VLOOKUP(G70,'Data Types'!$B$2:$C$5,2,FALSE)&amp;""", readStart="&amp;C70&amp;" ] // unit="""&amp;H70&amp;""""</f>
        <v>Thing data do044 "Backup_A_V " [ readValue="uint16", readStart=30200 ] // unit="V "</v>
      </c>
      <c r="Z70" s="1" t="str">
        <f t="shared" ref="Z70:Z73" si="2">"// unit="""&amp;H70&amp;""""</f>
        <v>// unit="V "</v>
      </c>
    </row>
    <row r="71" spans="1:26">
      <c r="A71" s="19" t="s">
        <v>282</v>
      </c>
      <c r="B71" s="1">
        <v>45</v>
      </c>
      <c r="C71" s="1">
        <v>30201</v>
      </c>
      <c r="D71" s="1">
        <v>1</v>
      </c>
      <c r="E71" s="1" t="s">
        <v>73</v>
      </c>
      <c r="F71" s="1" t="s">
        <v>6</v>
      </c>
      <c r="G71" s="1" t="s">
        <v>11</v>
      </c>
      <c r="H71" s="1" t="s">
        <v>25</v>
      </c>
      <c r="I71" s="1">
        <v>10</v>
      </c>
      <c r="J71" s="1" t="s">
        <v>74</v>
      </c>
      <c r="R71" s="1" t="str">
        <f>"Thing data do0"&amp;B71&amp;" """&amp;E71&amp;""" [ readValue="""&amp;VLOOKUP(G71,'Data Types'!$B$2:$C$5,2,FALSE)&amp;""", readStart="&amp;C71&amp;" ] // unit="""&amp;H71&amp;""""</f>
        <v>Thing data do045 "Backup_A_I " [ readValue="uint16", readStart=30201 ] // unit="A "</v>
      </c>
      <c r="Z71" s="1" t="str">
        <f t="shared" si="2"/>
        <v>// unit="A "</v>
      </c>
    </row>
    <row r="72" spans="1:26">
      <c r="A72" s="19" t="s">
        <v>282</v>
      </c>
      <c r="B72" s="1">
        <v>46</v>
      </c>
      <c r="C72" s="1">
        <v>30202</v>
      </c>
      <c r="D72" s="1">
        <v>1</v>
      </c>
      <c r="E72" s="1" t="s">
        <v>75</v>
      </c>
      <c r="F72" s="1" t="s">
        <v>6</v>
      </c>
      <c r="G72" s="1" t="s">
        <v>11</v>
      </c>
      <c r="H72" s="1" t="s">
        <v>50</v>
      </c>
      <c r="I72" s="1">
        <v>100</v>
      </c>
      <c r="J72" s="1" t="s">
        <v>76</v>
      </c>
      <c r="R72" s="1" t="str">
        <f>"Thing data do0"&amp;B72&amp;" """&amp;E72&amp;""" [ readValue="""&amp;VLOOKUP(G72,'Data Types'!$B$2:$C$5,2,FALSE)&amp;""", readStart="&amp;C72&amp;" ] // unit="""&amp;H72&amp;""""</f>
        <v>Thing data do046 "Backup_A_F " [ readValue="uint16", readStart=30202 ] // unit="Hz "</v>
      </c>
      <c r="Z72" s="1" t="str">
        <f t="shared" si="2"/>
        <v>// unit="Hz "</v>
      </c>
    </row>
    <row r="73" spans="1:26">
      <c r="A73" s="19" t="s">
        <v>282</v>
      </c>
      <c r="B73" s="1">
        <v>47</v>
      </c>
      <c r="C73" s="1">
        <v>30204</v>
      </c>
      <c r="D73" s="1">
        <v>2</v>
      </c>
      <c r="E73" s="1" t="s">
        <v>77</v>
      </c>
      <c r="F73" s="1" t="s">
        <v>6</v>
      </c>
      <c r="G73" s="1" t="s">
        <v>26</v>
      </c>
      <c r="H73" s="1" t="s">
        <v>27</v>
      </c>
      <c r="I73" s="1">
        <v>1000</v>
      </c>
      <c r="J73" s="1" t="s">
        <v>78</v>
      </c>
      <c r="R73" s="1" t="str">
        <f>"Thing data do0"&amp;B73&amp;" """&amp;E73&amp;""" [ readValue="""&amp;VLOOKUP(G73,'Data Types'!$B$2:$C$5,2,FALSE)&amp;""", readStart="&amp;C73&amp;" ] // unit="""&amp;H73&amp;""""</f>
        <v>Thing data do047 "Backup_A_P " [ readValue="int32", readStart=30204 ] // unit="kW "</v>
      </c>
      <c r="Z73" s="1" t="str">
        <f t="shared" si="2"/>
        <v>// unit="kW "</v>
      </c>
    </row>
    <row r="74" spans="1:26">
      <c r="A74" s="19" t="s">
        <v>282</v>
      </c>
      <c r="B74" s="1">
        <v>47</v>
      </c>
      <c r="C74" s="1">
        <v>30205</v>
      </c>
      <c r="D74" s="1" t="s">
        <v>3</v>
      </c>
      <c r="E74" s="1" t="s">
        <v>3</v>
      </c>
      <c r="F74" s="1" t="s">
        <v>3</v>
      </c>
      <c r="G74" s="1" t="s">
        <v>3</v>
      </c>
      <c r="H74" s="1" t="s">
        <v>3</v>
      </c>
      <c r="I74" s="1" t="s">
        <v>3</v>
      </c>
      <c r="J74" s="1" t="s">
        <v>3</v>
      </c>
    </row>
    <row r="75" spans="1:26">
      <c r="A75" s="19" t="s">
        <v>282</v>
      </c>
      <c r="B75" s="1">
        <v>48</v>
      </c>
      <c r="C75" s="1">
        <v>30210</v>
      </c>
      <c r="D75" s="1">
        <v>1</v>
      </c>
      <c r="E75" s="1" t="s">
        <v>79</v>
      </c>
      <c r="F75" s="1" t="s">
        <v>6</v>
      </c>
      <c r="G75" s="1" t="s">
        <v>11</v>
      </c>
      <c r="H75" s="1" t="s">
        <v>40</v>
      </c>
      <c r="I75" s="1">
        <v>10</v>
      </c>
      <c r="J75" s="1" t="s">
        <v>72</v>
      </c>
      <c r="R75" s="1" t="str">
        <f>"Thing data do0"&amp;B75&amp;" """&amp;E75&amp;""" [ readValue="""&amp;VLOOKUP(G75,'Data Types'!$B$2:$C$5,2,FALSE)&amp;""", readStart="&amp;C75&amp;" ] // unit="""&amp;H75&amp;""""</f>
        <v>Thing data do048 "Backup_B_V " [ readValue="uint16", readStart=30210 ] // unit="V "</v>
      </c>
      <c r="Z75" s="1" t="str">
        <f t="shared" ref="Z75:Z78" si="3">"// unit="""&amp;H75&amp;""""</f>
        <v>// unit="V "</v>
      </c>
    </row>
    <row r="76" spans="1:26">
      <c r="A76" s="19" t="s">
        <v>282</v>
      </c>
      <c r="B76" s="1">
        <v>49</v>
      </c>
      <c r="C76" s="1">
        <v>30211</v>
      </c>
      <c r="D76" s="1">
        <v>1</v>
      </c>
      <c r="E76" s="1" t="s">
        <v>80</v>
      </c>
      <c r="F76" s="1" t="s">
        <v>6</v>
      </c>
      <c r="G76" s="1" t="s">
        <v>11</v>
      </c>
      <c r="H76" s="1" t="s">
        <v>25</v>
      </c>
      <c r="I76" s="1">
        <v>10</v>
      </c>
      <c r="J76" s="1" t="s">
        <v>74</v>
      </c>
      <c r="R76" s="1" t="str">
        <f>"Thing data do0"&amp;B76&amp;" """&amp;E76&amp;""" [ readValue="""&amp;VLOOKUP(G76,'Data Types'!$B$2:$C$5,2,FALSE)&amp;""", readStart="&amp;C76&amp;" ] // unit="""&amp;H76&amp;""""</f>
        <v>Thing data do049 "Backup_B_I " [ readValue="uint16", readStart=30211 ] // unit="A "</v>
      </c>
      <c r="Z76" s="1" t="str">
        <f t="shared" si="3"/>
        <v>// unit="A "</v>
      </c>
    </row>
    <row r="77" spans="1:26">
      <c r="A77" s="19" t="s">
        <v>282</v>
      </c>
      <c r="B77" s="1">
        <v>50</v>
      </c>
      <c r="C77" s="1">
        <v>30212</v>
      </c>
      <c r="D77" s="1">
        <v>1</v>
      </c>
      <c r="E77" s="1" t="s">
        <v>81</v>
      </c>
      <c r="F77" s="1" t="s">
        <v>6</v>
      </c>
      <c r="G77" s="1" t="s">
        <v>11</v>
      </c>
      <c r="H77" s="1" t="s">
        <v>50</v>
      </c>
      <c r="I77" s="1">
        <v>100</v>
      </c>
      <c r="J77" s="1" t="s">
        <v>76</v>
      </c>
      <c r="R77" s="1" t="str">
        <f>"Thing data do0"&amp;B77&amp;" """&amp;E77&amp;""" [ readValue="""&amp;VLOOKUP(G77,'Data Types'!$B$2:$C$5,2,FALSE)&amp;""", readStart="&amp;C77&amp;" ] // unit="""&amp;H77&amp;""""</f>
        <v>Thing data do050 "Backup_B_F " [ readValue="uint16", readStart=30212 ] // unit="Hz "</v>
      </c>
      <c r="Z77" s="1" t="str">
        <f t="shared" si="3"/>
        <v>// unit="Hz "</v>
      </c>
    </row>
    <row r="78" spans="1:26">
      <c r="A78" s="19" t="s">
        <v>282</v>
      </c>
      <c r="B78" s="1">
        <v>51</v>
      </c>
      <c r="C78" s="1">
        <v>30214</v>
      </c>
      <c r="D78" s="1">
        <v>2</v>
      </c>
      <c r="E78" s="1" t="s">
        <v>82</v>
      </c>
      <c r="F78" s="1" t="s">
        <v>6</v>
      </c>
      <c r="G78" s="1" t="s">
        <v>26</v>
      </c>
      <c r="H78" s="1" t="s">
        <v>27</v>
      </c>
      <c r="I78" s="1">
        <v>1000</v>
      </c>
      <c r="J78" s="1" t="s">
        <v>78</v>
      </c>
      <c r="R78" s="1" t="str">
        <f>"Thing data do0"&amp;B78&amp;" """&amp;E78&amp;""" [ readValue="""&amp;VLOOKUP(G78,'Data Types'!$B$2:$C$5,2,FALSE)&amp;""", readStart="&amp;C78&amp;" ] // unit="""&amp;H78&amp;""""</f>
        <v>Thing data do051 "Backup_B_P " [ readValue="int32", readStart=30214 ] // unit="kW "</v>
      </c>
      <c r="Z78" s="1" t="str">
        <f t="shared" si="3"/>
        <v>// unit="kW "</v>
      </c>
    </row>
    <row r="79" spans="1:26">
      <c r="A79" s="19" t="s">
        <v>282</v>
      </c>
      <c r="B79" s="1">
        <v>51</v>
      </c>
      <c r="C79" s="1">
        <v>30215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3</v>
      </c>
      <c r="I79" s="1" t="s">
        <v>3</v>
      </c>
      <c r="J79" s="1" t="s">
        <v>3</v>
      </c>
    </row>
    <row r="80" spans="1:26">
      <c r="A80" s="19" t="s">
        <v>282</v>
      </c>
      <c r="B80" s="1">
        <v>52</v>
      </c>
      <c r="C80" s="1">
        <v>30220</v>
      </c>
      <c r="D80" s="1">
        <v>1</v>
      </c>
      <c r="E80" s="1" t="s">
        <v>83</v>
      </c>
      <c r="F80" s="1" t="s">
        <v>6</v>
      </c>
      <c r="G80" s="1" t="s">
        <v>11</v>
      </c>
      <c r="H80" s="1" t="s">
        <v>40</v>
      </c>
      <c r="I80" s="1">
        <v>10</v>
      </c>
      <c r="J80" s="1" t="s">
        <v>72</v>
      </c>
      <c r="R80" s="1" t="str">
        <f>"Thing data do0"&amp;B80&amp;" """&amp;E80&amp;""" [ readValue="""&amp;VLOOKUP(G80,'Data Types'!$B$2:$C$5,2,FALSE)&amp;""", readStart="&amp;C80&amp;" ] // unit="""&amp;H80&amp;""""</f>
        <v>Thing data do052 "Backup_C_V " [ readValue="uint16", readStart=30220 ] // unit="V "</v>
      </c>
      <c r="Z80" s="1" t="str">
        <f t="shared" ref="Z80:Z83" si="4">"// unit="""&amp;H80&amp;""""</f>
        <v>// unit="V "</v>
      </c>
    </row>
    <row r="81" spans="1:26">
      <c r="A81" s="19" t="s">
        <v>282</v>
      </c>
      <c r="B81" s="1">
        <v>53</v>
      </c>
      <c r="C81" s="1">
        <v>30221</v>
      </c>
      <c r="D81" s="1">
        <v>1</v>
      </c>
      <c r="E81" s="1" t="s">
        <v>84</v>
      </c>
      <c r="F81" s="1" t="s">
        <v>6</v>
      </c>
      <c r="G81" s="1" t="s">
        <v>11</v>
      </c>
      <c r="H81" s="1" t="s">
        <v>25</v>
      </c>
      <c r="I81" s="1">
        <v>10</v>
      </c>
      <c r="J81" s="1" t="s">
        <v>74</v>
      </c>
      <c r="R81" s="1" t="str">
        <f>"Thing data do0"&amp;B81&amp;" """&amp;E81&amp;""" [ readValue="""&amp;VLOOKUP(G81,'Data Types'!$B$2:$C$5,2,FALSE)&amp;""", readStart="&amp;C81&amp;" ] // unit="""&amp;H81&amp;""""</f>
        <v>Thing data do053 "Backup_C_I " [ readValue="uint16", readStart=30221 ] // unit="A "</v>
      </c>
      <c r="Z81" s="1" t="str">
        <f t="shared" si="4"/>
        <v>// unit="A "</v>
      </c>
    </row>
    <row r="82" spans="1:26">
      <c r="A82" s="19" t="s">
        <v>282</v>
      </c>
      <c r="B82" s="1">
        <v>54</v>
      </c>
      <c r="C82" s="1">
        <v>30222</v>
      </c>
      <c r="D82" s="1">
        <v>1</v>
      </c>
      <c r="E82" s="1" t="s">
        <v>85</v>
      </c>
      <c r="F82" s="1" t="s">
        <v>6</v>
      </c>
      <c r="G82" s="1" t="s">
        <v>11</v>
      </c>
      <c r="H82" s="1" t="s">
        <v>50</v>
      </c>
      <c r="I82" s="1">
        <v>100</v>
      </c>
      <c r="J82" s="1" t="s">
        <v>76</v>
      </c>
      <c r="R82" s="1" t="str">
        <f>"Thing data do0"&amp;B82&amp;" """&amp;E82&amp;""" [ readValue="""&amp;VLOOKUP(G82,'Data Types'!$B$2:$C$5,2,FALSE)&amp;""", readStart="&amp;C82&amp;" ] // unit="""&amp;H82&amp;""""</f>
        <v>Thing data do054 "Backup_C_F " [ readValue="uint16", readStart=30222 ] // unit="Hz "</v>
      </c>
      <c r="Z82" s="1" t="str">
        <f t="shared" si="4"/>
        <v>// unit="Hz "</v>
      </c>
    </row>
    <row r="83" spans="1:26">
      <c r="A83" s="19" t="s">
        <v>282</v>
      </c>
      <c r="B83" s="1">
        <v>55</v>
      </c>
      <c r="C83" s="1">
        <v>30224</v>
      </c>
      <c r="D83" s="1">
        <v>2</v>
      </c>
      <c r="E83" s="1" t="s">
        <v>86</v>
      </c>
      <c r="F83" s="1" t="s">
        <v>6</v>
      </c>
      <c r="G83" s="1" t="s">
        <v>26</v>
      </c>
      <c r="H83" s="1" t="s">
        <v>27</v>
      </c>
      <c r="I83" s="1">
        <v>1000</v>
      </c>
      <c r="J83" s="1" t="s">
        <v>78</v>
      </c>
      <c r="R83" s="1" t="str">
        <f>"Thing data do0"&amp;B83&amp;" """&amp;E83&amp;""" [ readValue="""&amp;VLOOKUP(G83,'Data Types'!$B$2:$C$5,2,FALSE)&amp;""", readStart="&amp;C83&amp;" ] // unit="""&amp;H83&amp;""""</f>
        <v>Thing data do055 "Backup_C_P " [ readValue="int32", readStart=30224 ] // unit="kW "</v>
      </c>
      <c r="Z83" s="1" t="str">
        <f t="shared" si="4"/>
        <v>// unit="kW "</v>
      </c>
    </row>
    <row r="84" spans="1:26">
      <c r="A84" s="19" t="s">
        <v>282</v>
      </c>
      <c r="B84" s="1">
        <v>55</v>
      </c>
      <c r="C84" s="1">
        <v>30225</v>
      </c>
      <c r="D84" s="1" t="s">
        <v>3</v>
      </c>
      <c r="E84" s="1" t="s">
        <v>3</v>
      </c>
      <c r="F84" s="1" t="s">
        <v>3</v>
      </c>
      <c r="G84" s="1" t="s">
        <v>3</v>
      </c>
      <c r="H84" s="1" t="s">
        <v>3</v>
      </c>
      <c r="I84" s="1" t="s">
        <v>3</v>
      </c>
      <c r="J84" s="1" t="s">
        <v>3</v>
      </c>
    </row>
    <row r="85" spans="1:26">
      <c r="A85" s="19" t="s">
        <v>282</v>
      </c>
      <c r="B85" s="1">
        <v>56</v>
      </c>
      <c r="C85" s="1">
        <v>30230</v>
      </c>
      <c r="D85" s="1">
        <v>2</v>
      </c>
      <c r="E85" s="1" t="s">
        <v>87</v>
      </c>
      <c r="F85" s="1" t="s">
        <v>6</v>
      </c>
      <c r="G85" s="1" t="s">
        <v>26</v>
      </c>
      <c r="H85" s="1" t="s">
        <v>27</v>
      </c>
      <c r="I85" s="1">
        <v>1000</v>
      </c>
      <c r="J85" s="1" t="s">
        <v>89</v>
      </c>
      <c r="R85" s="1" t="str">
        <f>"Thing data do0"&amp;B85&amp;" """&amp;E85&amp;""" [ readValue="""&amp;VLOOKUP(G85,'Data Types'!$B$2:$C$5,2,FALSE)&amp;""", readStart="&amp;C85&amp;" ] // unit="""&amp;H85&amp;""""</f>
        <v>Thing data do056 "Total_Backup_P " [ readValue="int32", readStart=30230 ] // unit="kW "</v>
      </c>
      <c r="Z85" s="1" t="str">
        <f t="shared" ref="Z85" si="5">"// unit="""&amp;H85&amp;""""</f>
        <v>// unit="kW "</v>
      </c>
    </row>
    <row r="86" spans="1:26">
      <c r="A86" s="19" t="s">
        <v>282</v>
      </c>
      <c r="B86" s="1">
        <v>56</v>
      </c>
      <c r="C86" s="1">
        <v>20231</v>
      </c>
    </row>
    <row r="87" spans="1:26">
      <c r="A87" s="19" t="s">
        <v>282</v>
      </c>
      <c r="B87" s="1">
        <v>57</v>
      </c>
      <c r="C87" s="1">
        <v>30236</v>
      </c>
      <c r="D87" s="1">
        <v>2</v>
      </c>
      <c r="E87" s="1" t="s">
        <v>90</v>
      </c>
      <c r="F87" s="1" t="s">
        <v>6</v>
      </c>
      <c r="G87" s="1" t="s">
        <v>26</v>
      </c>
      <c r="H87" s="1" t="s">
        <v>27</v>
      </c>
      <c r="I87" s="1">
        <v>1000</v>
      </c>
      <c r="J87" s="1" t="s">
        <v>91</v>
      </c>
      <c r="R87" s="1" t="str">
        <f>"Thing data do0"&amp;B87&amp;" """&amp;E87&amp;""" [ readValue="""&amp;VLOOKUP(G87,'Data Types'!$B$2:$C$5,2,FALSE)&amp;""", readStart="&amp;C87&amp;" ] // unit="""&amp;H87&amp;""""</f>
        <v>Thing data do057 "Invt_A_P " [ readValue="int32", readStart=30236 ] // unit="kW "</v>
      </c>
      <c r="Z87" s="1" t="str">
        <f t="shared" ref="Z87" si="6">"// unit="""&amp;H87&amp;""""</f>
        <v>// unit="kW "</v>
      </c>
    </row>
    <row r="88" spans="1:26">
      <c r="A88" s="19" t="s">
        <v>282</v>
      </c>
      <c r="B88" s="1">
        <v>57</v>
      </c>
      <c r="C88" s="1">
        <v>30237</v>
      </c>
      <c r="D88" s="1" t="s">
        <v>3</v>
      </c>
      <c r="E88" s="1" t="s">
        <v>3</v>
      </c>
      <c r="F88" s="1" t="s">
        <v>3</v>
      </c>
      <c r="G88" s="1" t="s">
        <v>3</v>
      </c>
      <c r="H88" s="1" t="s">
        <v>3</v>
      </c>
      <c r="I88" s="1" t="s">
        <v>3</v>
      </c>
      <c r="J88" s="1" t="s">
        <v>3</v>
      </c>
    </row>
    <row r="89" spans="1:26">
      <c r="A89" s="19" t="s">
        <v>282</v>
      </c>
      <c r="B89" s="1">
        <v>58</v>
      </c>
      <c r="C89" s="1">
        <v>30242</v>
      </c>
      <c r="D89" s="1">
        <v>2</v>
      </c>
      <c r="E89" s="1" t="s">
        <v>92</v>
      </c>
      <c r="F89" s="1" t="s">
        <v>6</v>
      </c>
      <c r="G89" s="1" t="s">
        <v>26</v>
      </c>
      <c r="H89" s="1" t="s">
        <v>27</v>
      </c>
      <c r="I89" s="1">
        <v>1000</v>
      </c>
      <c r="J89" s="1" t="s">
        <v>100</v>
      </c>
      <c r="R89" s="1" t="str">
        <f>"Thing data do0"&amp;B89&amp;" """&amp;E89&amp;""" [ readValue="""&amp;VLOOKUP(G89,'Data Types'!$B$2:$C$5,2,FALSE)&amp;""", readStart="&amp;C89&amp;" ] // unit="""&amp;H89&amp;""""</f>
        <v>Thing data do058 "Invt_B_P " [ readValue="int32", readStart=30242 ] // unit="kW "</v>
      </c>
      <c r="Z89" s="1" t="str">
        <f t="shared" ref="Z89" si="7">"// unit="""&amp;H89&amp;""""</f>
        <v>// unit="kW "</v>
      </c>
    </row>
    <row r="90" spans="1:26">
      <c r="A90" s="19" t="s">
        <v>282</v>
      </c>
      <c r="B90" s="1">
        <v>58</v>
      </c>
      <c r="C90" s="1">
        <v>30243</v>
      </c>
      <c r="D90" s="1" t="s">
        <v>3</v>
      </c>
      <c r="E90" s="1" t="s">
        <v>3</v>
      </c>
      <c r="F90" s="1" t="s">
        <v>3</v>
      </c>
      <c r="G90" s="1" t="s">
        <v>3</v>
      </c>
      <c r="H90" s="1" t="s">
        <v>3</v>
      </c>
      <c r="I90" s="1" t="s">
        <v>3</v>
      </c>
      <c r="J90" s="1" t="s">
        <v>3</v>
      </c>
    </row>
    <row r="91" spans="1:26">
      <c r="A91" s="19" t="s">
        <v>282</v>
      </c>
      <c r="B91" s="1">
        <v>59</v>
      </c>
      <c r="C91" s="1">
        <v>30248</v>
      </c>
      <c r="D91" s="1">
        <v>2</v>
      </c>
      <c r="E91" s="1" t="s">
        <v>93</v>
      </c>
      <c r="F91" s="1" t="s">
        <v>6</v>
      </c>
      <c r="G91" s="1" t="s">
        <v>26</v>
      </c>
      <c r="H91" s="1" t="s">
        <v>27</v>
      </c>
      <c r="I91" s="1">
        <v>1000</v>
      </c>
      <c r="J91" s="1" t="s">
        <v>101</v>
      </c>
      <c r="R91" s="1" t="str">
        <f>"Thing data do0"&amp;B91&amp;" """&amp;E91&amp;""" [ readValue="""&amp;VLOOKUP(G91,'Data Types'!$B$2:$C$5,2,FALSE)&amp;""", readStart="&amp;C91&amp;" ] // unit="""&amp;H91&amp;""""</f>
        <v>Thing data do059 "Invt_C_P " [ readValue="int32", readStart=30248 ] // unit="kW "</v>
      </c>
      <c r="Z91" s="1" t="str">
        <f t="shared" ref="Z91" si="8">"// unit="""&amp;H91&amp;""""</f>
        <v>// unit="kW "</v>
      </c>
    </row>
    <row r="92" spans="1:26">
      <c r="A92" s="19" t="s">
        <v>282</v>
      </c>
      <c r="B92" s="1">
        <v>59</v>
      </c>
      <c r="C92" s="1">
        <v>30249</v>
      </c>
      <c r="D92" s="1" t="s">
        <v>3</v>
      </c>
      <c r="E92" s="1" t="s">
        <v>3</v>
      </c>
      <c r="F92" s="1" t="s">
        <v>3</v>
      </c>
      <c r="G92" s="1" t="s">
        <v>3</v>
      </c>
      <c r="H92" s="1" t="s">
        <v>3</v>
      </c>
      <c r="I92" s="1" t="s">
        <v>3</v>
      </c>
      <c r="J92" s="1" t="s">
        <v>3</v>
      </c>
    </row>
    <row r="93" spans="1:26">
      <c r="A93" s="19" t="s">
        <v>282</v>
      </c>
      <c r="B93" s="1">
        <v>60</v>
      </c>
      <c r="C93" s="1">
        <v>30254</v>
      </c>
      <c r="D93" s="1">
        <v>1</v>
      </c>
      <c r="E93" s="1" t="s">
        <v>94</v>
      </c>
      <c r="F93" s="1" t="s">
        <v>6</v>
      </c>
      <c r="G93" s="1" t="s">
        <v>11</v>
      </c>
      <c r="H93" s="1" t="s">
        <v>40</v>
      </c>
      <c r="I93" s="1">
        <v>10</v>
      </c>
      <c r="J93" s="1" t="s">
        <v>95</v>
      </c>
      <c r="R93" s="1" t="str">
        <f>"Thing data do0"&amp;B93&amp;" """&amp;E93&amp;""" [ readValue="""&amp;VLOOKUP(G93,'Data Types'!$B$2:$C$5,2,FALSE)&amp;""", readStart="&amp;C93&amp;" ] // unit="""&amp;H93&amp;""""</f>
        <v>Thing data do060 "Battery_V " [ readValue="uint16", readStart=30254 ] // unit="V "</v>
      </c>
    </row>
    <row r="94" spans="1:26">
      <c r="A94" s="19" t="s">
        <v>282</v>
      </c>
      <c r="B94" s="1">
        <v>61</v>
      </c>
      <c r="C94" s="1">
        <v>30255</v>
      </c>
      <c r="D94" s="1">
        <v>1</v>
      </c>
      <c r="E94" s="1" t="s">
        <v>96</v>
      </c>
      <c r="F94" s="1" t="s">
        <v>6</v>
      </c>
      <c r="G94" s="1" t="s">
        <v>60</v>
      </c>
      <c r="H94" s="1" t="s">
        <v>25</v>
      </c>
      <c r="I94" s="1">
        <v>10</v>
      </c>
      <c r="J94" s="1" t="s">
        <v>95</v>
      </c>
      <c r="R94" s="1" t="str">
        <f>"Thing data do0"&amp;B94&amp;" """&amp;E94&amp;""" [ readValue="""&amp;VLOOKUP(G94,'Data Types'!$B$2:$C$5,2,FALSE)&amp;""", readStart="&amp;C94&amp;" ] // unit="""&amp;H94&amp;""""</f>
        <v>Thing data do061 "Battery_I " [ readValue="int16", readStart=30255 ] // unit="A "</v>
      </c>
    </row>
    <row r="95" spans="1:26" ht="30">
      <c r="A95" s="19" t="s">
        <v>282</v>
      </c>
      <c r="B95" s="1">
        <v>62</v>
      </c>
      <c r="C95" s="1">
        <v>30256</v>
      </c>
      <c r="D95" s="1">
        <v>1</v>
      </c>
      <c r="E95" s="1" t="s">
        <v>97</v>
      </c>
      <c r="F95" s="1" t="s">
        <v>6</v>
      </c>
      <c r="G95" s="1" t="s">
        <v>11</v>
      </c>
      <c r="H95" s="1" t="s">
        <v>8</v>
      </c>
      <c r="I95" s="1">
        <v>1</v>
      </c>
      <c r="J95" s="2" t="s">
        <v>102</v>
      </c>
      <c r="R95" s="1" t="str">
        <f>"Thing data do0"&amp;B95&amp;" """&amp;E95&amp;""" [ readValue="""&amp;VLOOKUP(G95,'Data Types'!$B$2:$C$5,2,FALSE)&amp;""", readStart="&amp;C95&amp;" ] // unit="""&amp;H95&amp;""""</f>
        <v>Thing data do062 "Battery_Mode " [ readValue="uint16", readStart=30256 ] // unit="N/A "</v>
      </c>
    </row>
    <row r="96" spans="1:26">
      <c r="A96" s="19" t="s">
        <v>282</v>
      </c>
      <c r="B96" s="1">
        <v>63</v>
      </c>
      <c r="C96" s="1">
        <v>30258</v>
      </c>
      <c r="D96" s="1">
        <v>2</v>
      </c>
      <c r="E96" s="1" t="s">
        <v>98</v>
      </c>
      <c r="F96" s="1" t="s">
        <v>6</v>
      </c>
      <c r="G96" s="1" t="s">
        <v>26</v>
      </c>
      <c r="H96" s="1" t="s">
        <v>27</v>
      </c>
      <c r="I96" s="1">
        <v>1000</v>
      </c>
      <c r="J96" s="1" t="s">
        <v>99</v>
      </c>
      <c r="R96" s="1" t="str">
        <f>"Thing data do0"&amp;B96&amp;" """&amp;E96&amp;""" [ readValue="""&amp;VLOOKUP(G96,'Data Types'!$B$2:$C$5,2,FALSE)&amp;""", readStart="&amp;C96&amp;" ] // unit="""&amp;H96&amp;""""</f>
        <v>Thing data do063 "Battery_P " [ readValue="int32", readStart=30258 ] // unit="kW "</v>
      </c>
    </row>
    <row r="97" spans="1:18">
      <c r="A97" s="19" t="s">
        <v>282</v>
      </c>
      <c r="B97" s="1">
        <v>63</v>
      </c>
      <c r="C97" s="1">
        <v>30259</v>
      </c>
      <c r="D97" s="1" t="s">
        <v>3</v>
      </c>
      <c r="E97" s="1" t="s">
        <v>3</v>
      </c>
      <c r="F97" s="1" t="s">
        <v>3</v>
      </c>
      <c r="G97" s="1" t="s">
        <v>3</v>
      </c>
      <c r="H97" s="1" t="s">
        <v>3</v>
      </c>
      <c r="I97" s="1" t="s">
        <v>3</v>
      </c>
      <c r="J97" s="1" t="s">
        <v>3</v>
      </c>
    </row>
    <row r="98" spans="1:18">
      <c r="A98" s="19" t="s">
        <v>282</v>
      </c>
      <c r="B98" s="1">
        <v>64</v>
      </c>
      <c r="C98" s="1">
        <v>31000</v>
      </c>
      <c r="D98" s="1">
        <v>1</v>
      </c>
      <c r="E98" s="1" t="s">
        <v>103</v>
      </c>
      <c r="F98" s="1" t="s">
        <v>6</v>
      </c>
      <c r="G98" s="1" t="s">
        <v>11</v>
      </c>
      <c r="H98" s="1" t="s">
        <v>37</v>
      </c>
      <c r="I98" s="1">
        <v>10</v>
      </c>
      <c r="R98" s="1" t="str">
        <f>"Thing data do0"&amp;B98&amp;" """&amp;E98&amp;""" [ readValue="""&amp;VLOOKUP(G98,'Data Types'!$B$2:$C$5,2,FALSE)&amp;""", readStart="&amp;C98&amp;" ] // unit="""&amp;H98&amp;""""</f>
        <v>Thing data do064 "Daily Energy Injected to Grid" [ readValue="uint16", readStart=31000 ] // unit="kWh "</v>
      </c>
    </row>
    <row r="99" spans="1:18">
      <c r="A99" s="19" t="s">
        <v>282</v>
      </c>
      <c r="B99" s="1">
        <v>65</v>
      </c>
      <c r="C99" s="1">
        <v>31001</v>
      </c>
      <c r="D99" s="1">
        <v>1</v>
      </c>
      <c r="E99" s="1" t="s">
        <v>104</v>
      </c>
      <c r="F99" s="1" t="s">
        <v>6</v>
      </c>
      <c r="G99" s="1" t="s">
        <v>11</v>
      </c>
      <c r="H99" s="1" t="s">
        <v>37</v>
      </c>
      <c r="I99" s="1">
        <v>10</v>
      </c>
      <c r="R99" s="1" t="str">
        <f>"Thing data do0"&amp;B99&amp;" """&amp;E99&amp;""" [ readValue="""&amp;VLOOKUP(G99,'Data Types'!$B$2:$C$5,2,FALSE)&amp;""", readStart="&amp;C99&amp;" ] // unit="""&amp;H99&amp;""""</f>
        <v>Thing data do065 "Daily Purchased Energy" [ readValue="uint16", readStart=31001 ] // unit="kWh "</v>
      </c>
    </row>
    <row r="100" spans="1:18">
      <c r="A100" s="19" t="s">
        <v>282</v>
      </c>
      <c r="B100" s="1">
        <v>66</v>
      </c>
      <c r="C100" s="1">
        <v>31002</v>
      </c>
      <c r="D100" s="1">
        <v>1</v>
      </c>
      <c r="E100" s="1" t="s">
        <v>105</v>
      </c>
      <c r="F100" s="1" t="s">
        <v>6</v>
      </c>
      <c r="G100" s="1" t="s">
        <v>11</v>
      </c>
      <c r="H100" s="1" t="s">
        <v>37</v>
      </c>
      <c r="I100" s="1">
        <v>10</v>
      </c>
      <c r="R100" s="1" t="str">
        <f>"Thing data do0"&amp;B100&amp;" """&amp;E100&amp;""" [ readValue="""&amp;VLOOKUP(G100,'Data Types'!$B$2:$C$5,2,FALSE)&amp;""", readStart="&amp;C100&amp;" ] // unit="""&amp;H100&amp;""""</f>
        <v>Thing data do066 "Daily Energy Output on Backup" [ readValue="uint16", readStart=31002 ] // unit="kWh "</v>
      </c>
    </row>
    <row r="101" spans="1:18">
      <c r="A101" s="19" t="s">
        <v>282</v>
      </c>
      <c r="B101" s="1">
        <v>67</v>
      </c>
      <c r="C101" s="1">
        <v>31003</v>
      </c>
      <c r="D101" s="1">
        <v>1</v>
      </c>
      <c r="E101" s="1" t="s">
        <v>106</v>
      </c>
      <c r="F101" s="1" t="s">
        <v>6</v>
      </c>
      <c r="G101" s="1" t="s">
        <v>11</v>
      </c>
      <c r="H101" s="1" t="s">
        <v>37</v>
      </c>
      <c r="I101" s="1">
        <v>10</v>
      </c>
      <c r="R101" s="1" t="str">
        <f>"Thing data do0"&amp;B101&amp;" """&amp;E101&amp;""" [ readValue="""&amp;VLOOKUP(G101,'Data Types'!$B$2:$C$5,2,FALSE)&amp;""", readStart="&amp;C101&amp;" ] // unit="""&amp;H101&amp;""""</f>
        <v>Thing data do067 "Daily Battery Charging Energy" [ readValue="uint16", readStart=31003 ] // unit="kWh "</v>
      </c>
    </row>
    <row r="102" spans="1:18">
      <c r="A102" s="19" t="s">
        <v>282</v>
      </c>
      <c r="B102" s="1">
        <v>68</v>
      </c>
      <c r="C102" s="1">
        <v>31004</v>
      </c>
      <c r="D102" s="1">
        <v>1</v>
      </c>
      <c r="E102" s="1" t="s">
        <v>107</v>
      </c>
      <c r="F102" s="1" t="s">
        <v>6</v>
      </c>
      <c r="G102" s="1" t="s">
        <v>11</v>
      </c>
      <c r="H102" s="1" t="s">
        <v>37</v>
      </c>
      <c r="I102" s="1">
        <v>10</v>
      </c>
      <c r="R102" s="1" t="str">
        <f>"Thing data do0"&amp;B102&amp;" """&amp;E102&amp;""" [ readValue="""&amp;VLOOKUP(G102,'Data Types'!$B$2:$C$5,2,FALSE)&amp;""", readStart="&amp;C102&amp;" ] // unit="""&amp;H102&amp;""""</f>
        <v>Thing data do068 "Daily Battery Discharging" [ readValue="uint16", readStart=31004 ] // unit="kWh "</v>
      </c>
    </row>
    <row r="103" spans="1:18">
      <c r="A103" s="19" t="s">
        <v>282</v>
      </c>
      <c r="B103" s="1">
        <v>69</v>
      </c>
      <c r="C103" s="1">
        <v>31005</v>
      </c>
      <c r="D103" s="1">
        <v>1</v>
      </c>
      <c r="E103" s="1" t="s">
        <v>108</v>
      </c>
      <c r="F103" s="1" t="s">
        <v>6</v>
      </c>
      <c r="G103" s="1" t="s">
        <v>11</v>
      </c>
      <c r="H103" s="1" t="s">
        <v>37</v>
      </c>
      <c r="I103" s="1">
        <v>10</v>
      </c>
      <c r="R103" s="1" t="str">
        <f>"Thing data do0"&amp;B103&amp;" """&amp;E103&amp;""" [ readValue="""&amp;VLOOKUP(G103,'Data Types'!$B$2:$C$5,2,FALSE)&amp;""", readStart="&amp;C103&amp;" ] // unit="""&amp;H103&amp;""""</f>
        <v>Thing data do069 "Daily PV Generation" [ readValue="uint16", readStart=31005 ] // unit="kWh "</v>
      </c>
    </row>
    <row r="104" spans="1:18">
      <c r="A104" s="19" t="s">
        <v>282</v>
      </c>
      <c r="B104" s="1">
        <v>70</v>
      </c>
      <c r="C104" s="1">
        <v>31006</v>
      </c>
      <c r="D104" s="1">
        <v>1</v>
      </c>
      <c r="E104" s="1" t="s">
        <v>109</v>
      </c>
      <c r="F104" s="1" t="s">
        <v>6</v>
      </c>
      <c r="G104" s="1" t="s">
        <v>11</v>
      </c>
      <c r="H104" s="1" t="s">
        <v>37</v>
      </c>
      <c r="I104" s="1">
        <v>10</v>
      </c>
      <c r="R104" s="1" t="str">
        <f>"Thing data do0"&amp;B104&amp;" """&amp;E104&amp;""" [ readValue="""&amp;VLOOKUP(G104,'Data Types'!$B$2:$C$5,2,FALSE)&amp;""", readStart="&amp;C104&amp;" ] // unit="""&amp;H104&amp;""""</f>
        <v>Thing data do070 "Daily Load Consumption" [ readValue="uint16", readStart=31006 ] // unit="kWh "</v>
      </c>
    </row>
    <row r="105" spans="1:18">
      <c r="A105" s="19" t="s">
        <v>282</v>
      </c>
      <c r="B105" s="1">
        <v>71</v>
      </c>
      <c r="C105" s="1">
        <v>31008</v>
      </c>
      <c r="D105" s="1">
        <v>1</v>
      </c>
      <c r="E105" s="1" t="s">
        <v>110</v>
      </c>
      <c r="F105" s="1" t="s">
        <v>6</v>
      </c>
      <c r="G105" s="1" t="s">
        <v>11</v>
      </c>
      <c r="H105" s="1" t="s">
        <v>37</v>
      </c>
      <c r="I105" s="1">
        <v>10</v>
      </c>
      <c r="R105" s="1" t="str">
        <f>"Thing data do0"&amp;B105&amp;" """&amp;E105&amp;""" [ readValue="""&amp;VLOOKUP(G105,'Data Types'!$B$2:$C$5,2,FALSE)&amp;""", readStart="&amp;C105&amp;" ] // unit="""&amp;H105&amp;""""</f>
        <v>Thing data do071 "Daily Energy Purchased from Grid at Inverter" [ readValue="uint16", readStart=31008 ] // unit="kWh "</v>
      </c>
    </row>
    <row r="106" spans="1:18">
      <c r="A106" s="19" t="s">
        <v>282</v>
      </c>
      <c r="B106" s="1">
        <v>72</v>
      </c>
      <c r="C106" s="1">
        <v>31102</v>
      </c>
      <c r="D106" s="1">
        <v>2</v>
      </c>
      <c r="E106" s="1" t="s">
        <v>111</v>
      </c>
      <c r="F106" s="1" t="s">
        <v>6</v>
      </c>
      <c r="G106" s="1" t="s">
        <v>14</v>
      </c>
      <c r="H106" s="1" t="s">
        <v>37</v>
      </c>
      <c r="I106" s="1">
        <v>10</v>
      </c>
      <c r="R106" s="1" t="str">
        <f>"Thing data do0"&amp;B106&amp;" """&amp;E106&amp;""" [ readValue="""&amp;VLOOKUP(G106,'Data Types'!$B$2:$C$5,2,FALSE)&amp;""", readStart="&amp;C106&amp;" ] // unit="""&amp;H106&amp;""""</f>
        <v>Thing data do072 "Total Energy Injected into Grid" [ readValue="uint32", readStart=31102 ] // unit="kWh "</v>
      </c>
    </row>
    <row r="107" spans="1:18">
      <c r="A107" s="19" t="s">
        <v>282</v>
      </c>
      <c r="B107" s="1">
        <v>72</v>
      </c>
      <c r="C107" s="1">
        <v>31103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3</v>
      </c>
      <c r="I107" s="1" t="s">
        <v>3</v>
      </c>
      <c r="J107" s="1" t="s">
        <v>3</v>
      </c>
    </row>
    <row r="108" spans="1:18">
      <c r="A108" s="19" t="s">
        <v>282</v>
      </c>
      <c r="B108" s="1">
        <v>73</v>
      </c>
      <c r="C108" s="1">
        <v>31104</v>
      </c>
      <c r="D108" s="1">
        <v>2</v>
      </c>
      <c r="E108" s="1" t="s">
        <v>112</v>
      </c>
      <c r="F108" s="1" t="s">
        <v>6</v>
      </c>
      <c r="G108" s="1" t="s">
        <v>14</v>
      </c>
      <c r="H108" s="1" t="s">
        <v>37</v>
      </c>
      <c r="I108" s="1">
        <v>10</v>
      </c>
      <c r="R108" s="1" t="str">
        <f>"Thing data do0"&amp;B108&amp;" """&amp;E108&amp;""" [ readValue="""&amp;VLOOKUP(G108,'Data Types'!$B$2:$C$5,2,FALSE)&amp;""", readStart="&amp;C108&amp;" ] // unit="""&amp;H108&amp;""""</f>
        <v>Thing data do073 "Total Purchased Energy from Grid" [ readValue="uint32", readStart=31104 ] // unit="kWh "</v>
      </c>
    </row>
    <row r="109" spans="1:18">
      <c r="A109" s="19" t="s">
        <v>282</v>
      </c>
      <c r="B109" s="1">
        <v>73</v>
      </c>
      <c r="C109" s="1">
        <v>31105</v>
      </c>
      <c r="D109" s="1" t="s">
        <v>3</v>
      </c>
      <c r="E109" s="1" t="s">
        <v>3</v>
      </c>
      <c r="F109" s="1" t="s">
        <v>3</v>
      </c>
      <c r="G109" s="1" t="s">
        <v>3</v>
      </c>
      <c r="H109" s="1" t="s">
        <v>3</v>
      </c>
      <c r="I109" s="1" t="s">
        <v>3</v>
      </c>
      <c r="J109" s="1" t="s">
        <v>3</v>
      </c>
    </row>
    <row r="110" spans="1:18">
      <c r="A110" s="19" t="s">
        <v>282</v>
      </c>
      <c r="B110" s="1">
        <v>74</v>
      </c>
      <c r="C110" s="1">
        <v>31106</v>
      </c>
      <c r="D110" s="1">
        <v>2</v>
      </c>
      <c r="E110" s="1" t="s">
        <v>113</v>
      </c>
      <c r="F110" s="1" t="s">
        <v>6</v>
      </c>
      <c r="G110" s="1" t="s">
        <v>14</v>
      </c>
      <c r="H110" s="1" t="s">
        <v>37</v>
      </c>
      <c r="I110" s="1">
        <v>10</v>
      </c>
      <c r="R110" s="1" t="str">
        <f>"Thing data do0"&amp;B110&amp;" """&amp;E110&amp;""" [ readValue="""&amp;VLOOKUP(G110,'Data Types'!$B$2:$C$5,2,FALSE)&amp;""", readStart="&amp;C110&amp;" ] // unit="""&amp;H110&amp;""""</f>
        <v>Thing data do074 "Total Output Energy on Backup Port" [ readValue="uint32", readStart=31106 ] // unit="kWh "</v>
      </c>
    </row>
    <row r="111" spans="1:18">
      <c r="A111" s="19" t="s">
        <v>282</v>
      </c>
      <c r="B111" s="1">
        <v>74</v>
      </c>
      <c r="C111" s="1">
        <v>31107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</row>
    <row r="112" spans="1:18">
      <c r="A112" s="19" t="s">
        <v>282</v>
      </c>
      <c r="B112" s="1">
        <v>75</v>
      </c>
      <c r="C112" s="1">
        <v>31108</v>
      </c>
      <c r="D112" s="1">
        <v>2</v>
      </c>
      <c r="E112" s="1" t="s">
        <v>114</v>
      </c>
      <c r="F112" s="1" t="s">
        <v>6</v>
      </c>
      <c r="G112" s="1" t="s">
        <v>14</v>
      </c>
      <c r="H112" s="1" t="s">
        <v>37</v>
      </c>
      <c r="I112" s="1">
        <v>10</v>
      </c>
      <c r="R112" s="1" t="str">
        <f>"Thing data do0"&amp;B112&amp;" """&amp;E112&amp;""" [ readValue="""&amp;VLOOKUP(G112,'Data Types'!$B$2:$C$5,2,FALSE)&amp;""", readStart="&amp;C112&amp;" ] // unit="""&amp;H112&amp;""""</f>
        <v>Thing data do075 "Total Battery Charging Energy " [ readValue="uint32", readStart=31108 ] // unit="kWh "</v>
      </c>
    </row>
    <row r="113" spans="1:18">
      <c r="A113" s="19" t="s">
        <v>282</v>
      </c>
      <c r="B113" s="1">
        <v>75</v>
      </c>
      <c r="C113" s="1">
        <v>31109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</row>
    <row r="114" spans="1:18">
      <c r="A114" s="19" t="s">
        <v>282</v>
      </c>
      <c r="B114" s="1">
        <v>76</v>
      </c>
      <c r="C114" s="1">
        <v>31110</v>
      </c>
      <c r="D114" s="1">
        <v>2</v>
      </c>
      <c r="E114" s="1" t="s">
        <v>115</v>
      </c>
      <c r="F114" s="1" t="s">
        <v>6</v>
      </c>
      <c r="G114" s="1" t="s">
        <v>14</v>
      </c>
      <c r="H114" s="1" t="s">
        <v>37</v>
      </c>
      <c r="I114" s="1">
        <v>10</v>
      </c>
      <c r="R114" s="1" t="str">
        <f>"Thing data do0"&amp;B114&amp;" """&amp;E114&amp;""" [ readValue="""&amp;VLOOKUP(G114,'Data Types'!$B$2:$C$5,2,FALSE)&amp;""", readStart="&amp;C114&amp;" ] // unit="""&amp;H114&amp;""""</f>
        <v>Thing data do076 "Total Battery Discharging Energy" [ readValue="uint32", readStart=31110 ] // unit="kWh "</v>
      </c>
    </row>
    <row r="115" spans="1:18">
      <c r="A115" s="19" t="s">
        <v>282</v>
      </c>
      <c r="B115" s="1">
        <v>76</v>
      </c>
      <c r="C115" s="1">
        <v>31111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</row>
    <row r="116" spans="1:18">
      <c r="A116" s="19" t="s">
        <v>282</v>
      </c>
      <c r="B116" s="1">
        <v>77</v>
      </c>
      <c r="C116" s="1">
        <v>31112</v>
      </c>
      <c r="D116" s="1">
        <v>2</v>
      </c>
      <c r="E116" s="1" t="s">
        <v>116</v>
      </c>
      <c r="F116" s="1" t="s">
        <v>6</v>
      </c>
      <c r="G116" s="1" t="s">
        <v>14</v>
      </c>
      <c r="H116" s="1" t="s">
        <v>37</v>
      </c>
      <c r="I116" s="1">
        <v>10</v>
      </c>
      <c r="R116" s="1" t="str">
        <f>"Thing data do0"&amp;B116&amp;" """&amp;E116&amp;""" [ readValue="""&amp;VLOOKUP(G116,'Data Types'!$B$2:$C$5,2,FALSE)&amp;""", readStart="&amp;C116&amp;" ] // unit="""&amp;H116&amp;""""</f>
        <v>Thing data do077 "Total PV Generation" [ readValue="uint32", readStart=31112 ] // unit="kWh "</v>
      </c>
    </row>
    <row r="117" spans="1:18">
      <c r="A117" s="19" t="s">
        <v>282</v>
      </c>
      <c r="B117" s="1">
        <v>77</v>
      </c>
      <c r="C117" s="1">
        <v>31113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</row>
    <row r="118" spans="1:18">
      <c r="A118" s="19" t="s">
        <v>282</v>
      </c>
      <c r="B118" s="1">
        <v>78</v>
      </c>
      <c r="C118" s="1">
        <v>31114</v>
      </c>
      <c r="D118" s="1">
        <v>2</v>
      </c>
      <c r="E118" s="1" t="s">
        <v>117</v>
      </c>
      <c r="F118" s="1" t="s">
        <v>6</v>
      </c>
      <c r="G118" s="1" t="s">
        <v>14</v>
      </c>
      <c r="H118" s="1" t="s">
        <v>37</v>
      </c>
      <c r="I118" s="1">
        <v>10</v>
      </c>
      <c r="R118" s="1" t="str">
        <f>"Thing data do0"&amp;B118&amp;" """&amp;E118&amp;""" [ readValue="""&amp;VLOOKUP(G118,'Data Types'!$B$2:$C$5,2,FALSE)&amp;""", readStart="&amp;C118&amp;" ] // unit="""&amp;H118&amp;""""</f>
        <v>Thing data do078 "Total Load Consumption" [ readValue="uint32", readStart=31114 ] // unit="kWh "</v>
      </c>
    </row>
    <row r="119" spans="1:18">
      <c r="A119" s="19" t="s">
        <v>282</v>
      </c>
      <c r="B119" s="1">
        <v>78</v>
      </c>
      <c r="C119" s="1">
        <v>31115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</row>
    <row r="120" spans="1:18">
      <c r="A120" s="19" t="s">
        <v>282</v>
      </c>
      <c r="B120" s="1">
        <v>79</v>
      </c>
      <c r="C120" s="1">
        <v>31118</v>
      </c>
      <c r="D120" s="1">
        <v>2</v>
      </c>
      <c r="E120" s="1" t="s">
        <v>118</v>
      </c>
      <c r="F120" s="1" t="s">
        <v>6</v>
      </c>
      <c r="G120" s="1" t="s">
        <v>14</v>
      </c>
      <c r="H120" s="1" t="s">
        <v>37</v>
      </c>
      <c r="I120" s="1">
        <v>10</v>
      </c>
      <c r="R120" s="1" t="str">
        <f>"Thing data do0"&amp;B120&amp;" """&amp;E120&amp;""" [ readValue="""&amp;VLOOKUP(G120,'Data Types'!$B$2:$C$5,2,FALSE)&amp;""", readStart="&amp;C120&amp;" ] // unit="""&amp;H120&amp;""""</f>
        <v>Thing data do079 "Total Energy Purchased from Grid at Inverter Side" [ readValue="uint32", readStart=31118 ] // unit="kWh "</v>
      </c>
    </row>
    <row r="121" spans="1:18">
      <c r="A121" s="19" t="s">
        <v>282</v>
      </c>
      <c r="B121" s="1">
        <v>79</v>
      </c>
      <c r="C121" s="1">
        <v>31119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</row>
    <row r="122" spans="1:18">
      <c r="A122" s="19" t="s">
        <v>282</v>
      </c>
      <c r="B122" s="1">
        <v>80</v>
      </c>
      <c r="C122" s="1">
        <v>32000</v>
      </c>
      <c r="D122" s="1">
        <v>1</v>
      </c>
      <c r="E122" s="1" t="s">
        <v>132</v>
      </c>
      <c r="F122" s="1" t="s">
        <v>6</v>
      </c>
      <c r="G122" s="1" t="s">
        <v>11</v>
      </c>
      <c r="H122" s="1" t="s">
        <v>8</v>
      </c>
      <c r="I122" s="1">
        <v>1</v>
      </c>
      <c r="R122" s="1" t="str">
        <f>"Thing data do0"&amp;B122&amp;" """&amp;E122&amp;""" [ readValue="""&amp;VLOOKUP(G122,'Data Types'!$B$2:$C$5,2,FALSE)&amp;""", readStart="&amp;C122&amp;" ] // unit="""&amp;H122&amp;""""</f>
        <v>Thing data do080 "Battery Type Codes" [ readValue="uint16", readStart=32000 ] // unit="N/A "</v>
      </c>
    </row>
    <row r="123" spans="1:18">
      <c r="A123" s="19" t="s">
        <v>282</v>
      </c>
      <c r="B123" s="1">
        <v>81</v>
      </c>
      <c r="C123" s="1">
        <v>32001</v>
      </c>
      <c r="D123" s="1">
        <v>1</v>
      </c>
      <c r="E123" s="1" t="s">
        <v>119</v>
      </c>
      <c r="F123" s="1" t="s">
        <v>6</v>
      </c>
      <c r="G123" s="1" t="s">
        <v>11</v>
      </c>
      <c r="H123" s="1" t="s">
        <v>8</v>
      </c>
      <c r="I123" s="1">
        <v>1</v>
      </c>
      <c r="J123" s="1" t="s">
        <v>3</v>
      </c>
      <c r="R123" s="1" t="str">
        <f>"Thing data do0"&amp;B123&amp;" """&amp;E123&amp;""" [ readValue="""&amp;VLOOKUP(G123,'Data Types'!$B$2:$C$5,2,FALSE)&amp;""", readStart="&amp;C123&amp;" ] // unit="""&amp;H123&amp;""""</f>
        <v>Thing data do081 "Battery strings " [ readValue="uint16", readStart=32001 ] // unit="N/A "</v>
      </c>
    </row>
    <row r="124" spans="1:18">
      <c r="A124" s="19" t="s">
        <v>282</v>
      </c>
      <c r="B124" s="1">
        <v>82</v>
      </c>
      <c r="C124" s="1">
        <v>32002</v>
      </c>
      <c r="D124" s="1">
        <v>1</v>
      </c>
      <c r="E124" s="1" t="s">
        <v>120</v>
      </c>
      <c r="F124" s="1" t="s">
        <v>6</v>
      </c>
      <c r="G124" s="1" t="s">
        <v>11</v>
      </c>
      <c r="H124" s="1" t="s">
        <v>8</v>
      </c>
      <c r="I124" s="1">
        <v>1</v>
      </c>
      <c r="J124" s="1" t="s">
        <v>3</v>
      </c>
      <c r="R124" s="1" t="str">
        <f>"Thing data do0"&amp;B124&amp;" """&amp;E124&amp;""" [ readValue="""&amp;VLOOKUP(G124,'Data Types'!$B$2:$C$5,2,FALSE)&amp;""", readStart="&amp;C124&amp;" ] // unit="""&amp;H124&amp;""""</f>
        <v>Thing data do082 "Battery protocol " [ readValue="uint16", readStart=32002 ] // unit="N/A "</v>
      </c>
    </row>
    <row r="125" spans="1:18">
      <c r="A125" s="19" t="s">
        <v>282</v>
      </c>
      <c r="B125" s="1">
        <v>83</v>
      </c>
      <c r="C125" s="1">
        <v>32003</v>
      </c>
      <c r="D125" s="1">
        <v>1</v>
      </c>
      <c r="E125" s="1" t="s">
        <v>121</v>
      </c>
      <c r="F125" s="1" t="s">
        <v>6</v>
      </c>
      <c r="G125" s="1" t="s">
        <v>11</v>
      </c>
      <c r="H125" s="1" t="s">
        <v>8</v>
      </c>
      <c r="I125" s="1">
        <v>1</v>
      </c>
      <c r="J125" s="1" t="s">
        <v>3</v>
      </c>
      <c r="R125" s="1" t="str">
        <f>"Thing data do0"&amp;B125&amp;" """&amp;E125&amp;""" [ readValue="""&amp;VLOOKUP(G125,'Data Types'!$B$2:$C$5,2,FALSE)&amp;""", readStart="&amp;C125&amp;" ] // unit="""&amp;H125&amp;""""</f>
        <v>Thing data do083 "Software Version " [ readValue="uint16", readStart=32003 ] // unit="N/A "</v>
      </c>
    </row>
    <row r="126" spans="1:18">
      <c r="A126" s="19" t="s">
        <v>282</v>
      </c>
      <c r="B126" s="1">
        <v>84</v>
      </c>
      <c r="C126" s="1">
        <v>32004</v>
      </c>
      <c r="D126" s="1">
        <v>1</v>
      </c>
      <c r="E126" s="1" t="s">
        <v>122</v>
      </c>
      <c r="F126" s="1" t="s">
        <v>6</v>
      </c>
      <c r="G126" s="1" t="s">
        <v>11</v>
      </c>
      <c r="H126" s="1" t="s">
        <v>8</v>
      </c>
      <c r="I126" s="1">
        <v>1</v>
      </c>
      <c r="J126" s="1" t="s">
        <v>3</v>
      </c>
      <c r="R126" s="1" t="str">
        <f>"Thing data do0"&amp;B126&amp;" """&amp;E126&amp;""" [ readValue="""&amp;VLOOKUP(G126,'Data Types'!$B$2:$C$5,2,FALSE)&amp;""", readStart="&amp;C126&amp;" ] // unit="""&amp;H126&amp;""""</f>
        <v>Thing data do084 "Hardware Version " [ readValue="uint16", readStart=32004 ] // unit="N/A "</v>
      </c>
    </row>
    <row r="127" spans="1:18">
      <c r="A127" s="19" t="s">
        <v>282</v>
      </c>
      <c r="B127" s="1">
        <v>85</v>
      </c>
      <c r="C127" s="1">
        <v>32005</v>
      </c>
      <c r="D127" s="1">
        <v>1</v>
      </c>
      <c r="E127" s="1" t="s">
        <v>123</v>
      </c>
      <c r="F127" s="1" t="s">
        <v>6</v>
      </c>
      <c r="G127" s="1" t="s">
        <v>11</v>
      </c>
      <c r="H127" s="1" t="s">
        <v>25</v>
      </c>
      <c r="I127" s="1">
        <v>10</v>
      </c>
      <c r="J127" s="1" t="s">
        <v>3</v>
      </c>
      <c r="R127" s="1" t="str">
        <f>"Thing data do0"&amp;B127&amp;" """&amp;E127&amp;""" [ readValue="""&amp;VLOOKUP(G127,'Data Types'!$B$2:$C$5,2,FALSE)&amp;""", readStart="&amp;C127&amp;" ] // unit="""&amp;H127&amp;""""</f>
        <v>Thing data do085 "BMS Charge Imax " [ readValue="uint16", readStart=32005 ] // unit="A "</v>
      </c>
    </row>
    <row r="128" spans="1:18">
      <c r="A128" s="19" t="s">
        <v>282</v>
      </c>
      <c r="B128" s="1">
        <v>86</v>
      </c>
      <c r="C128" s="1">
        <v>32006</v>
      </c>
      <c r="D128" s="1">
        <v>1</v>
      </c>
      <c r="E128" s="1" t="s">
        <v>133</v>
      </c>
      <c r="F128" s="1" t="s">
        <v>6</v>
      </c>
      <c r="G128" s="1" t="s">
        <v>11</v>
      </c>
      <c r="H128" s="1" t="s">
        <v>25</v>
      </c>
      <c r="I128" s="1">
        <v>10</v>
      </c>
      <c r="R128" s="1" t="str">
        <f>"Thing data do0"&amp;B128&amp;" """&amp;E128&amp;""" [ readValue="""&amp;VLOOKUP(G128,'Data Types'!$B$2:$C$5,2,FALSE)&amp;""", readStart="&amp;C128&amp;" ] // unit="""&amp;H128&amp;""""</f>
        <v>Thing data do086 "BMS Discharge Imax" [ readValue="uint16", readStart=32006 ] // unit="A "</v>
      </c>
    </row>
    <row r="129" spans="1:18">
      <c r="A129" s="19" t="s">
        <v>282</v>
      </c>
      <c r="B129" s="1">
        <v>87</v>
      </c>
      <c r="C129" s="1">
        <v>33000</v>
      </c>
      <c r="D129" s="1">
        <v>1</v>
      </c>
      <c r="E129" s="1" t="s">
        <v>124</v>
      </c>
      <c r="F129" s="1" t="s">
        <v>6</v>
      </c>
      <c r="G129" s="1" t="s">
        <v>11</v>
      </c>
      <c r="H129" s="1" t="s">
        <v>125</v>
      </c>
      <c r="I129" s="1">
        <v>100</v>
      </c>
      <c r="J129" s="1" t="s">
        <v>3</v>
      </c>
      <c r="R129" s="1" t="str">
        <f>"Thing data do0"&amp;B129&amp;" """&amp;E129&amp;""" [ readValue="""&amp;VLOOKUP(G129,'Data Types'!$B$2:$C$5,2,FALSE)&amp;""", readStart="&amp;C129&amp;" ] // unit="""&amp;H129&amp;""""</f>
        <v>Thing data do087 "SOC " [ readValue="uint16", readStart=33000 ] // unit="% "</v>
      </c>
    </row>
    <row r="130" spans="1:18">
      <c r="A130" s="19" t="s">
        <v>282</v>
      </c>
      <c r="B130" s="1">
        <v>88</v>
      </c>
      <c r="C130" s="1">
        <v>33001</v>
      </c>
      <c r="D130" s="1">
        <v>1</v>
      </c>
      <c r="E130" s="1" t="s">
        <v>126</v>
      </c>
      <c r="F130" s="1" t="s">
        <v>6</v>
      </c>
      <c r="G130" s="1" t="s">
        <v>11</v>
      </c>
      <c r="H130" s="1" t="s">
        <v>125</v>
      </c>
      <c r="I130" s="1">
        <v>100</v>
      </c>
      <c r="J130" s="1" t="s">
        <v>3</v>
      </c>
      <c r="R130" s="1" t="str">
        <f>"Thing data do0"&amp;B130&amp;" """&amp;E130&amp;""" [ readValue="""&amp;VLOOKUP(G130,'Data Types'!$B$2:$C$5,2,FALSE)&amp;""", readStart="&amp;C130&amp;" ] // unit="""&amp;H130&amp;""""</f>
        <v>Thing data do088 "SOH " [ readValue="uint16", readStart=33001 ] // unit="% "</v>
      </c>
    </row>
    <row r="131" spans="1:18">
      <c r="A131" s="19" t="s">
        <v>282</v>
      </c>
      <c r="B131" s="1">
        <v>89</v>
      </c>
      <c r="C131" s="1">
        <v>33002</v>
      </c>
      <c r="D131" s="1">
        <v>1</v>
      </c>
      <c r="E131" s="1" t="s">
        <v>127</v>
      </c>
      <c r="F131" s="1" t="s">
        <v>6</v>
      </c>
      <c r="G131" s="1" t="s">
        <v>11</v>
      </c>
      <c r="H131" s="1" t="s">
        <v>8</v>
      </c>
      <c r="I131" s="1">
        <v>1</v>
      </c>
      <c r="J131" s="1" t="s">
        <v>3</v>
      </c>
      <c r="R131" s="1" t="str">
        <f>"Thing data do0"&amp;B131&amp;" """&amp;E131&amp;""" [ readValue="""&amp;VLOOKUP(G131,'Data Types'!$B$2:$C$5,2,FALSE)&amp;""", readStart="&amp;C131&amp;" ] // unit="""&amp;H131&amp;""""</f>
        <v>Thing data do089 "BMS Status " [ readValue="uint16", readStart=33002 ] // unit="N/A "</v>
      </c>
    </row>
    <row r="132" spans="1:18">
      <c r="A132" s="19" t="s">
        <v>282</v>
      </c>
      <c r="B132" s="1">
        <v>90</v>
      </c>
      <c r="C132" s="1">
        <v>33003</v>
      </c>
      <c r="D132" s="1">
        <v>1</v>
      </c>
      <c r="E132" s="1" t="s">
        <v>134</v>
      </c>
      <c r="F132" s="1" t="s">
        <v>6</v>
      </c>
      <c r="G132" s="1" t="s">
        <v>11</v>
      </c>
      <c r="H132" s="1" t="s">
        <v>88</v>
      </c>
      <c r="I132" s="1">
        <v>10</v>
      </c>
      <c r="R132" s="1" t="str">
        <f>"Thing data do0"&amp;B132&amp;" """&amp;E132&amp;""" [ readValue="""&amp;VLOOKUP(G132,'Data Types'!$B$2:$C$5,2,FALSE)&amp;""", readStart="&amp;C132&amp;" ] // unit="""&amp;H132&amp;""""</f>
        <v>Thing data do090 "BMS Pack Temperature" [ readValue="uint16", readStart=33003 ] // unit="°C"</v>
      </c>
    </row>
    <row r="133" spans="1:18">
      <c r="A133" s="19" t="s">
        <v>282</v>
      </c>
      <c r="B133" s="1">
        <v>91</v>
      </c>
      <c r="C133" s="1">
        <v>33008</v>
      </c>
      <c r="D133" s="1">
        <v>1</v>
      </c>
      <c r="E133" s="1" t="s">
        <v>135</v>
      </c>
      <c r="F133" s="1" t="s">
        <v>6</v>
      </c>
      <c r="G133" s="1" t="s">
        <v>11</v>
      </c>
      <c r="H133" s="1" t="s">
        <v>8</v>
      </c>
      <c r="I133" s="1">
        <v>1</v>
      </c>
      <c r="R133" s="1" t="str">
        <f>"Thing data do0"&amp;B133&amp;" """&amp;E133&amp;""" [ readValue="""&amp;VLOOKUP(G133,'Data Types'!$B$2:$C$5,2,FALSE)&amp;""", readStart="&amp;C133&amp;" ] // unit="""&amp;H133&amp;""""</f>
        <v>Thing data do091 "Max Cell Temperature ID" [ readValue="uint16", readStart=33008 ] // unit="N/A "</v>
      </c>
    </row>
    <row r="134" spans="1:18">
      <c r="A134" s="19" t="s">
        <v>282</v>
      </c>
      <c r="B134" s="1">
        <v>92</v>
      </c>
      <c r="C134" s="1">
        <v>33009</v>
      </c>
      <c r="D134" s="1">
        <v>1</v>
      </c>
      <c r="E134" s="1" t="s">
        <v>136</v>
      </c>
      <c r="F134" s="1" t="s">
        <v>6</v>
      </c>
      <c r="G134" s="1" t="s">
        <v>11</v>
      </c>
      <c r="H134" s="1" t="s">
        <v>88</v>
      </c>
      <c r="I134" s="1">
        <v>10</v>
      </c>
      <c r="R134" s="1" t="str">
        <f>"Thing data do0"&amp;B134&amp;" """&amp;E134&amp;""" [ readValue="""&amp;VLOOKUP(G134,'Data Types'!$B$2:$C$5,2,FALSE)&amp;""", readStart="&amp;C134&amp;" ] // unit="""&amp;H134&amp;""""</f>
        <v>Thing data do092 "Max Cell Temperature" [ readValue="uint16", readStart=33009 ] // unit="°C"</v>
      </c>
    </row>
    <row r="135" spans="1:18">
      <c r="A135" s="19" t="s">
        <v>282</v>
      </c>
      <c r="B135" s="1">
        <v>93</v>
      </c>
      <c r="C135" s="1">
        <v>33010</v>
      </c>
      <c r="D135" s="1">
        <v>1</v>
      </c>
      <c r="E135" s="1" t="s">
        <v>137</v>
      </c>
      <c r="F135" s="1" t="s">
        <v>6</v>
      </c>
      <c r="G135" s="1" t="s">
        <v>11</v>
      </c>
      <c r="H135" s="1" t="s">
        <v>8</v>
      </c>
      <c r="I135" s="1">
        <v>1</v>
      </c>
      <c r="R135" s="1" t="str">
        <f>"Thing data do0"&amp;B135&amp;" """&amp;E135&amp;""" [ readValue="""&amp;VLOOKUP(G135,'Data Types'!$B$2:$C$5,2,FALSE)&amp;""", readStart="&amp;C135&amp;" ] // unit="""&amp;H135&amp;""""</f>
        <v>Thing data do093 "Min Cell Temperature ID" [ readValue="uint16", readStart=33010 ] // unit="N/A "</v>
      </c>
    </row>
    <row r="136" spans="1:18">
      <c r="A136" s="19" t="s">
        <v>282</v>
      </c>
      <c r="B136" s="1">
        <v>94</v>
      </c>
      <c r="C136" s="1">
        <v>33011</v>
      </c>
      <c r="D136" s="1">
        <v>1</v>
      </c>
      <c r="E136" s="1" t="s">
        <v>138</v>
      </c>
      <c r="F136" s="1" t="s">
        <v>6</v>
      </c>
      <c r="G136" s="1" t="s">
        <v>11</v>
      </c>
      <c r="H136" s="1" t="s">
        <v>88</v>
      </c>
      <c r="I136" s="1">
        <v>10</v>
      </c>
      <c r="R136" s="1" t="str">
        <f>"Thing data do0"&amp;B136&amp;" """&amp;E136&amp;""" [ readValue="""&amp;VLOOKUP(G136,'Data Types'!$B$2:$C$5,2,FALSE)&amp;""", readStart="&amp;C136&amp;" ] // unit="""&amp;H136&amp;""""</f>
        <v>Thing data do094 "Min Cell Temperature" [ readValue="uint16", readStart=33011 ] // unit="°C"</v>
      </c>
    </row>
    <row r="137" spans="1:18">
      <c r="A137" s="19" t="s">
        <v>282</v>
      </c>
      <c r="B137" s="1">
        <v>95</v>
      </c>
      <c r="C137" s="1">
        <v>33012</v>
      </c>
      <c r="D137" s="1">
        <v>1</v>
      </c>
      <c r="E137" s="1" t="s">
        <v>139</v>
      </c>
      <c r="F137" s="1" t="s">
        <v>6</v>
      </c>
      <c r="G137" s="1" t="s">
        <v>11</v>
      </c>
      <c r="H137" s="1" t="s">
        <v>8</v>
      </c>
      <c r="I137" s="1">
        <v>1</v>
      </c>
      <c r="R137" s="1" t="str">
        <f>"Thing data do0"&amp;B137&amp;" """&amp;E137&amp;""" [ readValue="""&amp;VLOOKUP(G137,'Data Types'!$B$2:$C$5,2,FALSE)&amp;""", readStart="&amp;C137&amp;" ] // unit="""&amp;H137&amp;""""</f>
        <v>Thing data do095 "Max Cell Voltage ID" [ readValue="uint16", readStart=33012 ] // unit="N/A "</v>
      </c>
    </row>
    <row r="138" spans="1:18">
      <c r="A138" s="19" t="s">
        <v>282</v>
      </c>
      <c r="B138" s="1">
        <v>96</v>
      </c>
      <c r="C138" s="1">
        <v>33013</v>
      </c>
      <c r="D138" s="1">
        <v>1</v>
      </c>
      <c r="E138" s="1" t="s">
        <v>128</v>
      </c>
      <c r="F138" s="1" t="s">
        <v>6</v>
      </c>
      <c r="G138" s="1" t="s">
        <v>11</v>
      </c>
      <c r="H138" s="1" t="s">
        <v>40</v>
      </c>
      <c r="I138" s="1">
        <v>1000</v>
      </c>
      <c r="J138" s="1" t="s">
        <v>3</v>
      </c>
      <c r="R138" s="1" t="str">
        <f>"Thing data do0"&amp;B138&amp;" """&amp;E138&amp;""" [ readValue="""&amp;VLOOKUP(G138,'Data Types'!$B$2:$C$5,2,FALSE)&amp;""", readStart="&amp;C138&amp;" ] // unit="""&amp;H138&amp;""""</f>
        <v>Thing data do096 "Max Cell Voltage " [ readValue="uint16", readStart=33013 ] // unit="V "</v>
      </c>
    </row>
    <row r="139" spans="1:18">
      <c r="A139" s="19" t="s">
        <v>282</v>
      </c>
      <c r="B139" s="1">
        <v>97</v>
      </c>
      <c r="C139" s="1">
        <v>33014</v>
      </c>
      <c r="D139" s="1">
        <v>1</v>
      </c>
      <c r="E139" s="1" t="s">
        <v>129</v>
      </c>
      <c r="F139" s="1" t="s">
        <v>6</v>
      </c>
      <c r="G139" s="1" t="s">
        <v>11</v>
      </c>
      <c r="H139" s="1" t="s">
        <v>8</v>
      </c>
      <c r="I139" s="1">
        <v>1</v>
      </c>
      <c r="J139" s="1" t="s">
        <v>3</v>
      </c>
      <c r="R139" s="1" t="str">
        <f>"Thing data do0"&amp;B139&amp;" """&amp;E139&amp;""" [ readValue="""&amp;VLOOKUP(G139,'Data Types'!$B$2:$C$5,2,FALSE)&amp;""", readStart="&amp;C139&amp;" ] // unit="""&amp;H139&amp;""""</f>
        <v>Thing data do097 "Min Cell Voltage ID " [ readValue="uint16", readStart=33014 ] // unit="N/A "</v>
      </c>
    </row>
    <row r="140" spans="1:18">
      <c r="A140" s="19" t="s">
        <v>282</v>
      </c>
      <c r="B140" s="1">
        <v>98</v>
      </c>
      <c r="C140" s="1">
        <v>33015</v>
      </c>
      <c r="D140" s="1">
        <v>1</v>
      </c>
      <c r="E140" s="1" t="s">
        <v>130</v>
      </c>
      <c r="F140" s="1" t="s">
        <v>6</v>
      </c>
      <c r="G140" s="1" t="s">
        <v>11</v>
      </c>
      <c r="H140" s="1" t="s">
        <v>40</v>
      </c>
      <c r="I140" s="1">
        <v>1000</v>
      </c>
      <c r="J140" s="1" t="s">
        <v>3</v>
      </c>
      <c r="R140" s="1" t="str">
        <f>"Thing data do0"&amp;B140&amp;" """&amp;E140&amp;""" [ readValue="""&amp;VLOOKUP(G140,'Data Types'!$B$2:$C$5,2,FALSE)&amp;""", readStart="&amp;C140&amp;" ] // unit="""&amp;H140&amp;""""</f>
        <v>Thing data do098 "Min Cell Voltage " [ readValue="uint16", readStart=33015 ] // unit="V "</v>
      </c>
    </row>
    <row r="141" spans="1:18">
      <c r="A141" s="19" t="s">
        <v>282</v>
      </c>
      <c r="B141" s="1">
        <v>99</v>
      </c>
      <c r="C141" s="1">
        <v>33016</v>
      </c>
      <c r="D141" s="1">
        <v>2</v>
      </c>
      <c r="E141" s="1" t="s">
        <v>140</v>
      </c>
      <c r="F141" s="1" t="s">
        <v>6</v>
      </c>
      <c r="G141" s="1" t="s">
        <v>14</v>
      </c>
      <c r="H141" s="1" t="s">
        <v>8</v>
      </c>
      <c r="I141" s="1">
        <v>1</v>
      </c>
      <c r="R141" s="1" t="str">
        <f>"Thing data do0"&amp;B141&amp;" """&amp;E141&amp;""" [ readValue="""&amp;VLOOKUP(G141,'Data Types'!$B$2:$C$5,2,FALSE)&amp;""", readStart="&amp;C141&amp;" ] // unit="""&amp;H141&amp;""""</f>
        <v>Thing data do099 "BMS ERROR CODE" [ readValue="uint32", readStart=33016 ] // unit="N/A "</v>
      </c>
    </row>
    <row r="142" spans="1:18">
      <c r="A142" s="19" t="s">
        <v>282</v>
      </c>
      <c r="B142" s="1">
        <v>99</v>
      </c>
      <c r="C142" s="1">
        <v>33017</v>
      </c>
      <c r="G142" s="1" t="s">
        <v>3</v>
      </c>
    </row>
    <row r="143" spans="1:18">
      <c r="A143" s="19" t="s">
        <v>282</v>
      </c>
      <c r="B143" s="1">
        <v>100</v>
      </c>
      <c r="C143" s="1">
        <v>33018</v>
      </c>
      <c r="D143" s="1">
        <v>2</v>
      </c>
      <c r="E143" s="1" t="s">
        <v>131</v>
      </c>
      <c r="F143" s="1" t="s">
        <v>6</v>
      </c>
      <c r="G143" s="1" t="s">
        <v>14</v>
      </c>
      <c r="H143" s="1" t="s">
        <v>8</v>
      </c>
      <c r="I143" s="1">
        <v>1</v>
      </c>
      <c r="R143" s="1" t="str">
        <f>"Thing data do0"&amp;B143&amp;" """&amp;E143&amp;""" [ readValue="""&amp;VLOOKUP(G143,'Data Types'!$B$2:$C$5,2,FALSE)&amp;""", readStart="&amp;C143&amp;" ] // unit="""&amp;H143&amp;""""</f>
        <v>Thing data do0100 "BMS WARN CODE " [ readValue="uint32", readStart=33018 ] // unit="N/A "</v>
      </c>
    </row>
    <row r="144" spans="1:18">
      <c r="A144" s="19" t="s">
        <v>282</v>
      </c>
      <c r="B144" s="1">
        <v>100</v>
      </c>
      <c r="C144" s="1">
        <v>33019</v>
      </c>
      <c r="J144" s="1" t="s">
        <v>3</v>
      </c>
    </row>
    <row r="145" spans="1:18">
      <c r="A145" s="19" t="s">
        <v>282</v>
      </c>
      <c r="B145" s="1">
        <v>101</v>
      </c>
      <c r="C145" s="1">
        <v>33020</v>
      </c>
      <c r="D145" s="1">
        <v>1</v>
      </c>
      <c r="E145" s="1" t="s">
        <v>272</v>
      </c>
      <c r="F145" s="1" t="s">
        <v>6</v>
      </c>
      <c r="G145" s="1" t="s">
        <v>11</v>
      </c>
      <c r="H145" s="3" t="s">
        <v>40</v>
      </c>
      <c r="I145" s="1">
        <v>10</v>
      </c>
      <c r="R145" s="1" t="str">
        <f>"Thing data do0"&amp;B145&amp;" """&amp;E145&amp;""" [ readValue="""&amp;VLOOKUP(G145,'Data Types'!$B$2:$C$5,2,FALSE)&amp;""", readStart="&amp;C145&amp;" ] // unit="""&amp;H145&amp;""""</f>
        <v>Thing data do0101 "Charge Cutoff Voltage" [ readValue="uint16", readStart=33020 ] // unit="V "</v>
      </c>
    </row>
    <row r="146" spans="1:18">
      <c r="A146" s="19" t="s">
        <v>282</v>
      </c>
      <c r="B146" s="1">
        <v>102</v>
      </c>
      <c r="C146" s="1">
        <v>33021</v>
      </c>
      <c r="D146" s="1">
        <v>1</v>
      </c>
      <c r="E146" s="1" t="s">
        <v>275</v>
      </c>
      <c r="F146" s="1" t="s">
        <v>6</v>
      </c>
      <c r="G146" s="1" t="s">
        <v>11</v>
      </c>
      <c r="H146" s="3" t="s">
        <v>25</v>
      </c>
      <c r="I146" s="1">
        <v>10</v>
      </c>
      <c r="R146" s="1" t="str">
        <f>"Thing data do0"&amp;B146&amp;" """&amp;E146&amp;""" [ readValue="""&amp;VLOOKUP(G146,'Data Types'!$B$2:$C$5,2,FALSE)&amp;""", readStart="&amp;C146&amp;" ] // unit="""&amp;H146&amp;""""</f>
        <v>Thing data do0102 "Charge Current Limit" [ readValue="uint16", readStart=33021 ] // unit="A "</v>
      </c>
    </row>
    <row r="147" spans="1:18">
      <c r="A147" s="19" t="s">
        <v>282</v>
      </c>
      <c r="B147" s="1">
        <v>103</v>
      </c>
      <c r="C147" s="1">
        <v>33022</v>
      </c>
      <c r="D147" s="1">
        <v>1</v>
      </c>
      <c r="E147" s="1" t="s">
        <v>273</v>
      </c>
      <c r="F147" s="1" t="s">
        <v>6</v>
      </c>
      <c r="G147" s="1" t="s">
        <v>11</v>
      </c>
      <c r="H147" s="3" t="s">
        <v>40</v>
      </c>
      <c r="I147" s="1">
        <v>10</v>
      </c>
      <c r="R147" s="1" t="str">
        <f>"Thing data do0"&amp;B147&amp;" """&amp;E147&amp;""" [ readValue="""&amp;VLOOKUP(G147,'Data Types'!$B$2:$C$5,2,FALSE)&amp;""", readStart="&amp;C147&amp;" ] // unit="""&amp;H147&amp;""""</f>
        <v>Thing data do0103 "Discharge Cutoff Voltage" [ readValue="uint16", readStart=33022 ] // unit="V "</v>
      </c>
    </row>
    <row r="148" spans="1:18">
      <c r="A148" s="19" t="s">
        <v>282</v>
      </c>
      <c r="B148" s="1">
        <v>104</v>
      </c>
      <c r="C148" s="1">
        <v>33023</v>
      </c>
      <c r="D148" s="1">
        <v>1</v>
      </c>
      <c r="E148" s="1" t="s">
        <v>274</v>
      </c>
      <c r="F148" s="1" t="s">
        <v>6</v>
      </c>
      <c r="G148" s="1" t="s">
        <v>11</v>
      </c>
      <c r="H148" s="3" t="s">
        <v>25</v>
      </c>
      <c r="I148" s="1">
        <v>10</v>
      </c>
      <c r="R148" s="1" t="str">
        <f>"Thing data do0"&amp;B148&amp;" """&amp;E148&amp;""" [ readValue="""&amp;VLOOKUP(G148,'Data Types'!$B$2:$C$5,2,FALSE)&amp;""", readStart="&amp;C148&amp;" ] // unit="""&amp;H148&amp;""""</f>
        <v>Thing data do0104 "Discharge Current Limit" [ readValue="uint16", readStart=33023 ] // unit="A "</v>
      </c>
    </row>
    <row r="149" spans="1:18" ht="30">
      <c r="A149" s="19" t="s">
        <v>283</v>
      </c>
      <c r="B149" s="1">
        <v>1</v>
      </c>
      <c r="C149" s="1">
        <v>20000</v>
      </c>
      <c r="D149" s="1">
        <v>1</v>
      </c>
      <c r="E149" s="23" t="s">
        <v>146</v>
      </c>
      <c r="F149" s="22" t="s">
        <v>142</v>
      </c>
      <c r="G149" s="22" t="s">
        <v>11</v>
      </c>
      <c r="H149" s="1" t="s">
        <v>8</v>
      </c>
      <c r="I149" s="1">
        <v>1</v>
      </c>
      <c r="J149" s="2" t="s">
        <v>147</v>
      </c>
      <c r="L149" s="1">
        <v>1</v>
      </c>
    </row>
    <row r="150" spans="1:18" ht="30">
      <c r="A150" s="19" t="s">
        <v>283</v>
      </c>
      <c r="B150" s="1">
        <v>2</v>
      </c>
      <c r="C150" s="1">
        <v>20001</v>
      </c>
      <c r="D150" s="1">
        <v>1</v>
      </c>
      <c r="E150" s="23"/>
      <c r="F150" s="22"/>
      <c r="G150" s="22"/>
      <c r="H150" s="1" t="s">
        <v>8</v>
      </c>
      <c r="I150" s="1">
        <v>1</v>
      </c>
      <c r="J150" s="2" t="s">
        <v>148</v>
      </c>
      <c r="L150" s="1">
        <v>1</v>
      </c>
    </row>
    <row r="151" spans="1:18" ht="30">
      <c r="A151" s="19" t="s">
        <v>283</v>
      </c>
      <c r="B151" s="1">
        <v>3</v>
      </c>
      <c r="C151" s="1">
        <v>20002</v>
      </c>
      <c r="D151" s="1">
        <v>1</v>
      </c>
      <c r="E151" s="23"/>
      <c r="F151" s="22"/>
      <c r="G151" s="22"/>
      <c r="H151" s="1" t="s">
        <v>8</v>
      </c>
      <c r="I151" s="1">
        <v>1</v>
      </c>
      <c r="J151" s="2" t="s">
        <v>149</v>
      </c>
      <c r="L151" s="1">
        <v>1</v>
      </c>
    </row>
    <row r="152" spans="1:18">
      <c r="A152" s="19" t="s">
        <v>283</v>
      </c>
      <c r="B152" s="1">
        <v>4</v>
      </c>
      <c r="C152" s="1">
        <v>25000</v>
      </c>
      <c r="D152" s="1">
        <v>1</v>
      </c>
      <c r="E152" s="1" t="s">
        <v>20</v>
      </c>
      <c r="F152" s="1" t="s">
        <v>142</v>
      </c>
      <c r="G152" s="1" t="s">
        <v>11</v>
      </c>
      <c r="H152" s="1" t="s">
        <v>8</v>
      </c>
      <c r="I152" s="1">
        <v>1</v>
      </c>
      <c r="J152" s="5" t="s">
        <v>150</v>
      </c>
    </row>
    <row r="153" spans="1:18" ht="45">
      <c r="A153" s="19" t="s">
        <v>283</v>
      </c>
      <c r="B153" s="1">
        <v>5</v>
      </c>
      <c r="C153" s="1">
        <v>25015</v>
      </c>
      <c r="D153" s="1">
        <v>1</v>
      </c>
      <c r="E153" s="1" t="s">
        <v>151</v>
      </c>
      <c r="F153" s="1" t="s">
        <v>142</v>
      </c>
      <c r="G153" s="3" t="s">
        <v>11</v>
      </c>
      <c r="H153" s="1" t="s">
        <v>8</v>
      </c>
      <c r="I153" s="1">
        <v>1</v>
      </c>
      <c r="J153" s="2" t="s">
        <v>152</v>
      </c>
    </row>
    <row r="154" spans="1:18" ht="30">
      <c r="A154" s="19" t="s">
        <v>283</v>
      </c>
      <c r="B154" s="1">
        <v>6</v>
      </c>
      <c r="C154" s="1">
        <v>25100</v>
      </c>
      <c r="D154" s="1">
        <v>1</v>
      </c>
      <c r="E154" s="1" t="s">
        <v>153</v>
      </c>
      <c r="F154" s="1" t="s">
        <v>142</v>
      </c>
      <c r="G154" s="1" t="s">
        <v>11</v>
      </c>
      <c r="H154" s="1" t="s">
        <v>8</v>
      </c>
      <c r="I154" s="1">
        <v>1</v>
      </c>
      <c r="J154" s="2" t="s">
        <v>154</v>
      </c>
    </row>
    <row r="155" spans="1:18">
      <c r="A155" s="19" t="s">
        <v>283</v>
      </c>
      <c r="B155" s="1">
        <v>7</v>
      </c>
      <c r="C155" s="1">
        <v>25103</v>
      </c>
      <c r="D155" s="1">
        <v>1</v>
      </c>
      <c r="E155" s="1" t="s">
        <v>155</v>
      </c>
      <c r="F155" s="1" t="s">
        <v>142</v>
      </c>
      <c r="G155" s="1" t="s">
        <v>11</v>
      </c>
      <c r="H155" s="1" t="s">
        <v>8</v>
      </c>
      <c r="I155" s="1">
        <v>1000</v>
      </c>
      <c r="J155" s="1" t="s">
        <v>143</v>
      </c>
    </row>
    <row r="156" spans="1:18" ht="30">
      <c r="A156" s="19" t="s">
        <v>283</v>
      </c>
      <c r="B156" s="1">
        <v>8</v>
      </c>
      <c r="C156" s="1">
        <v>25104</v>
      </c>
      <c r="D156" s="1">
        <v>1</v>
      </c>
      <c r="E156" s="1" t="s">
        <v>156</v>
      </c>
      <c r="F156" s="1" t="s">
        <v>157</v>
      </c>
      <c r="G156" s="1" t="s">
        <v>11</v>
      </c>
      <c r="H156" s="1" t="s">
        <v>8</v>
      </c>
      <c r="I156" s="1">
        <v>1</v>
      </c>
      <c r="J156" s="2" t="s">
        <v>158</v>
      </c>
    </row>
    <row r="157" spans="1:18">
      <c r="A157" s="19" t="s">
        <v>283</v>
      </c>
      <c r="B157" s="1">
        <v>9</v>
      </c>
      <c r="C157" s="1">
        <v>25105</v>
      </c>
      <c r="D157" s="1">
        <v>2</v>
      </c>
      <c r="E157" s="1" t="s">
        <v>159</v>
      </c>
      <c r="F157" s="1" t="s">
        <v>157</v>
      </c>
      <c r="G157" s="1" t="s">
        <v>26</v>
      </c>
      <c r="H157" s="1" t="s">
        <v>144</v>
      </c>
      <c r="I157" s="1">
        <v>1</v>
      </c>
    </row>
    <row r="158" spans="1:18">
      <c r="A158" s="19" t="s">
        <v>283</v>
      </c>
      <c r="B158" s="1">
        <v>10</v>
      </c>
      <c r="C158" s="1">
        <v>25107</v>
      </c>
      <c r="D158" s="1">
        <v>2</v>
      </c>
      <c r="E158" s="1" t="s">
        <v>160</v>
      </c>
      <c r="F158" s="1" t="s">
        <v>157</v>
      </c>
      <c r="G158" s="1" t="s">
        <v>26</v>
      </c>
      <c r="H158" s="1" t="s">
        <v>144</v>
      </c>
      <c r="I158" s="1">
        <v>1</v>
      </c>
    </row>
    <row r="159" spans="1:18">
      <c r="A159" s="19" t="s">
        <v>283</v>
      </c>
      <c r="B159" s="1">
        <v>11</v>
      </c>
      <c r="C159" s="1">
        <v>25109</v>
      </c>
      <c r="D159" s="1">
        <v>2</v>
      </c>
      <c r="E159" s="1" t="s">
        <v>161</v>
      </c>
      <c r="F159" s="1" t="s">
        <v>157</v>
      </c>
      <c r="G159" s="1" t="s">
        <v>26</v>
      </c>
      <c r="H159" s="1" t="s">
        <v>144</v>
      </c>
      <c r="I159" s="1">
        <v>1</v>
      </c>
    </row>
    <row r="160" spans="1:18" ht="30">
      <c r="A160" s="19" t="s">
        <v>283</v>
      </c>
      <c r="B160" s="1">
        <v>12</v>
      </c>
      <c r="C160" s="1">
        <v>25118</v>
      </c>
      <c r="D160" s="1">
        <v>1</v>
      </c>
      <c r="E160" s="1" t="s">
        <v>163</v>
      </c>
      <c r="F160" s="1" t="s">
        <v>142</v>
      </c>
      <c r="G160" s="1" t="s">
        <v>60</v>
      </c>
      <c r="H160" s="1" t="s">
        <v>8</v>
      </c>
      <c r="I160" s="1">
        <v>1000</v>
      </c>
      <c r="J160" s="2" t="s">
        <v>162</v>
      </c>
    </row>
    <row r="161" spans="1:10">
      <c r="A161" s="19" t="s">
        <v>283</v>
      </c>
      <c r="B161" s="1">
        <v>13</v>
      </c>
      <c r="C161" s="1">
        <v>25120</v>
      </c>
      <c r="D161" s="1">
        <v>1</v>
      </c>
      <c r="E161" s="1" t="s">
        <v>164</v>
      </c>
      <c r="F161" s="1" t="s">
        <v>142</v>
      </c>
      <c r="G161" s="1" t="s">
        <v>60</v>
      </c>
      <c r="H161" s="1" t="s">
        <v>8</v>
      </c>
      <c r="I161" s="1">
        <v>1000</v>
      </c>
      <c r="J161" s="1" t="s">
        <v>165</v>
      </c>
    </row>
    <row r="162" spans="1:10" ht="75">
      <c r="A162" s="19" t="s">
        <v>283</v>
      </c>
      <c r="B162" s="1">
        <v>14</v>
      </c>
      <c r="C162" s="1">
        <v>25121</v>
      </c>
      <c r="D162" s="1">
        <v>1</v>
      </c>
      <c r="E162" s="1" t="s">
        <v>166</v>
      </c>
      <c r="F162" s="1" t="s">
        <v>142</v>
      </c>
      <c r="G162" s="1" t="s">
        <v>11</v>
      </c>
      <c r="H162" s="1" t="s">
        <v>8</v>
      </c>
      <c r="I162" s="1">
        <v>1</v>
      </c>
      <c r="J162" s="2" t="s">
        <v>167</v>
      </c>
    </row>
    <row r="163" spans="1:10">
      <c r="A163" s="19" t="s">
        <v>283</v>
      </c>
      <c r="B163" s="1">
        <v>15</v>
      </c>
      <c r="C163" s="1">
        <v>28000</v>
      </c>
      <c r="D163" s="1">
        <v>1</v>
      </c>
      <c r="E163" s="1" t="s">
        <v>174</v>
      </c>
      <c r="F163" s="1" t="s">
        <v>142</v>
      </c>
      <c r="G163" s="1" t="s">
        <v>11</v>
      </c>
      <c r="H163" s="1" t="s">
        <v>40</v>
      </c>
      <c r="I163" s="1">
        <v>10</v>
      </c>
      <c r="J163" s="1" t="s">
        <v>168</v>
      </c>
    </row>
    <row r="164" spans="1:10">
      <c r="A164" s="19" t="s">
        <v>283</v>
      </c>
      <c r="B164" s="1">
        <v>16</v>
      </c>
      <c r="C164" s="1">
        <v>28001</v>
      </c>
      <c r="D164" s="1">
        <v>1</v>
      </c>
      <c r="E164" s="1" t="s">
        <v>175</v>
      </c>
      <c r="F164" s="1" t="s">
        <v>142</v>
      </c>
      <c r="G164" s="1" t="s">
        <v>11</v>
      </c>
      <c r="H164" s="1" t="s">
        <v>40</v>
      </c>
      <c r="I164" s="1">
        <v>10</v>
      </c>
      <c r="J164" s="1" t="s">
        <v>169</v>
      </c>
    </row>
    <row r="165" spans="1:10">
      <c r="A165" s="19" t="s">
        <v>283</v>
      </c>
      <c r="B165" s="1">
        <v>17</v>
      </c>
      <c r="C165" s="1">
        <v>28002</v>
      </c>
      <c r="D165" s="1">
        <v>1</v>
      </c>
      <c r="E165" s="1" t="s">
        <v>170</v>
      </c>
      <c r="F165" s="1" t="s">
        <v>142</v>
      </c>
      <c r="G165" s="1" t="s">
        <v>11</v>
      </c>
      <c r="H165" s="1" t="s">
        <v>50</v>
      </c>
      <c r="I165" s="1">
        <v>100</v>
      </c>
      <c r="J165" s="1" t="s">
        <v>171</v>
      </c>
    </row>
    <row r="166" spans="1:10">
      <c r="A166" s="19" t="s">
        <v>283</v>
      </c>
      <c r="B166" s="1">
        <v>18</v>
      </c>
      <c r="C166" s="1">
        <v>28003</v>
      </c>
      <c r="D166" s="1">
        <v>1</v>
      </c>
      <c r="E166" s="1" t="s">
        <v>172</v>
      </c>
      <c r="F166" s="1" t="s">
        <v>142</v>
      </c>
      <c r="G166" s="1" t="s">
        <v>11</v>
      </c>
      <c r="H166" s="1" t="s">
        <v>50</v>
      </c>
      <c r="I166" s="1">
        <v>100</v>
      </c>
      <c r="J166" s="1" t="s">
        <v>171</v>
      </c>
    </row>
    <row r="167" spans="1:10">
      <c r="A167" s="19" t="s">
        <v>283</v>
      </c>
      <c r="B167" s="1">
        <v>19</v>
      </c>
      <c r="C167" s="1">
        <v>28004</v>
      </c>
      <c r="D167" s="1">
        <v>1</v>
      </c>
      <c r="E167" s="1" t="s">
        <v>173</v>
      </c>
      <c r="F167" s="1" t="s">
        <v>142</v>
      </c>
      <c r="G167" s="1" t="s">
        <v>11</v>
      </c>
      <c r="H167" s="1" t="s">
        <v>40</v>
      </c>
      <c r="I167" s="1">
        <v>10</v>
      </c>
      <c r="J167" s="1" t="s">
        <v>168</v>
      </c>
    </row>
    <row r="168" spans="1:10">
      <c r="A168" s="19" t="s">
        <v>283</v>
      </c>
      <c r="B168" s="1">
        <v>20</v>
      </c>
      <c r="C168" s="1">
        <v>28005</v>
      </c>
      <c r="D168" s="1">
        <v>1</v>
      </c>
      <c r="E168" s="1" t="s">
        <v>176</v>
      </c>
      <c r="F168" s="1" t="s">
        <v>142</v>
      </c>
      <c r="G168" s="1" t="s">
        <v>11</v>
      </c>
      <c r="H168" s="1" t="s">
        <v>177</v>
      </c>
      <c r="I168" s="1">
        <v>1</v>
      </c>
      <c r="J168" s="1" t="s">
        <v>178</v>
      </c>
    </row>
    <row r="169" spans="1:10">
      <c r="A169" s="19" t="s">
        <v>283</v>
      </c>
      <c r="B169" s="1">
        <v>21</v>
      </c>
      <c r="C169" s="1">
        <v>28006</v>
      </c>
      <c r="D169" s="1">
        <v>1</v>
      </c>
      <c r="E169" s="1" t="s">
        <v>179</v>
      </c>
      <c r="F169" s="1" t="s">
        <v>142</v>
      </c>
      <c r="G169" s="1" t="s">
        <v>11</v>
      </c>
      <c r="H169" s="1" t="s">
        <v>40</v>
      </c>
      <c r="I169" s="1">
        <v>10</v>
      </c>
      <c r="J169" s="1" t="s">
        <v>169</v>
      </c>
    </row>
    <row r="170" spans="1:10">
      <c r="A170" s="19" t="s">
        <v>283</v>
      </c>
      <c r="B170" s="1">
        <v>22</v>
      </c>
      <c r="C170" s="1">
        <v>28007</v>
      </c>
      <c r="D170" s="1">
        <v>1</v>
      </c>
      <c r="E170" s="1" t="s">
        <v>180</v>
      </c>
      <c r="F170" s="1" t="s">
        <v>142</v>
      </c>
      <c r="G170" s="1" t="s">
        <v>11</v>
      </c>
      <c r="H170" s="1" t="s">
        <v>177</v>
      </c>
      <c r="I170" s="1">
        <v>1</v>
      </c>
      <c r="J170" s="1" t="s">
        <v>178</v>
      </c>
    </row>
    <row r="171" spans="1:10">
      <c r="A171" s="19" t="s">
        <v>283</v>
      </c>
      <c r="B171" s="1">
        <v>23</v>
      </c>
      <c r="C171" s="1">
        <v>28012</v>
      </c>
      <c r="D171" s="1">
        <v>1</v>
      </c>
      <c r="E171" s="1" t="s">
        <v>183</v>
      </c>
      <c r="F171" s="1" t="s">
        <v>142</v>
      </c>
      <c r="G171" s="1" t="s">
        <v>11</v>
      </c>
      <c r="H171" s="1" t="s">
        <v>50</v>
      </c>
      <c r="I171" s="1">
        <v>100</v>
      </c>
      <c r="J171" s="1" t="s">
        <v>171</v>
      </c>
    </row>
    <row r="172" spans="1:10">
      <c r="A172" s="19" t="s">
        <v>283</v>
      </c>
      <c r="B172" s="1">
        <v>24</v>
      </c>
      <c r="C172" s="1">
        <v>28013</v>
      </c>
      <c r="D172" s="1">
        <v>1</v>
      </c>
      <c r="E172" s="1" t="s">
        <v>184</v>
      </c>
      <c r="F172" s="1" t="s">
        <v>142</v>
      </c>
      <c r="G172" s="1" t="s">
        <v>11</v>
      </c>
      <c r="H172" s="1" t="s">
        <v>177</v>
      </c>
      <c r="I172" s="1">
        <v>1</v>
      </c>
      <c r="J172" s="1" t="s">
        <v>178</v>
      </c>
    </row>
    <row r="173" spans="1:10">
      <c r="A173" s="19" t="s">
        <v>283</v>
      </c>
      <c r="B173" s="1">
        <v>25</v>
      </c>
      <c r="C173" s="1">
        <v>28014</v>
      </c>
      <c r="D173" s="1">
        <v>1</v>
      </c>
      <c r="E173" s="1" t="s">
        <v>181</v>
      </c>
      <c r="F173" s="1" t="s">
        <v>142</v>
      </c>
      <c r="G173" s="1" t="s">
        <v>11</v>
      </c>
      <c r="H173" s="1" t="s">
        <v>50</v>
      </c>
      <c r="I173" s="1">
        <v>100</v>
      </c>
      <c r="J173" s="1" t="s">
        <v>171</v>
      </c>
    </row>
    <row r="174" spans="1:10">
      <c r="A174" s="19" t="s">
        <v>283</v>
      </c>
      <c r="B174" s="1">
        <v>26</v>
      </c>
      <c r="C174" s="1">
        <v>28015</v>
      </c>
      <c r="D174" s="1">
        <v>1</v>
      </c>
      <c r="E174" s="1" t="s">
        <v>182</v>
      </c>
      <c r="F174" s="1" t="s">
        <v>142</v>
      </c>
      <c r="G174" s="1" t="s">
        <v>11</v>
      </c>
      <c r="H174" s="1" t="s">
        <v>177</v>
      </c>
      <c r="I174" s="1">
        <v>1</v>
      </c>
      <c r="J174" s="1" t="s">
        <v>178</v>
      </c>
    </row>
    <row r="175" spans="1:10" ht="30">
      <c r="A175" s="19" t="s">
        <v>283</v>
      </c>
      <c r="B175" s="1">
        <v>27</v>
      </c>
      <c r="C175" s="1">
        <v>28101</v>
      </c>
      <c r="D175" s="1">
        <v>1</v>
      </c>
      <c r="E175" s="1" t="s">
        <v>276</v>
      </c>
      <c r="F175" s="1" t="s">
        <v>142</v>
      </c>
      <c r="G175" s="1" t="s">
        <v>11</v>
      </c>
      <c r="H175" s="1" t="s">
        <v>8</v>
      </c>
      <c r="I175" s="1">
        <v>1</v>
      </c>
      <c r="J175" s="2" t="s">
        <v>190</v>
      </c>
    </row>
    <row r="176" spans="1:10">
      <c r="A176" s="19" t="s">
        <v>283</v>
      </c>
      <c r="B176" s="1">
        <v>28</v>
      </c>
      <c r="C176" s="1">
        <v>28102</v>
      </c>
      <c r="D176" s="1">
        <v>1</v>
      </c>
      <c r="E176" s="1" t="s">
        <v>277</v>
      </c>
      <c r="F176" s="1" t="s">
        <v>142</v>
      </c>
      <c r="G176" s="1" t="s">
        <v>11</v>
      </c>
      <c r="H176" s="1" t="s">
        <v>40</v>
      </c>
      <c r="I176" s="1">
        <v>10</v>
      </c>
      <c r="J176" s="1" t="s">
        <v>278</v>
      </c>
    </row>
    <row r="177" spans="1:10">
      <c r="A177" s="19" t="s">
        <v>283</v>
      </c>
      <c r="B177" s="1">
        <v>29</v>
      </c>
      <c r="C177" s="1">
        <v>50000</v>
      </c>
      <c r="D177" s="1">
        <v>1</v>
      </c>
      <c r="E177" s="1" t="s">
        <v>185</v>
      </c>
      <c r="F177" s="1" t="s">
        <v>142</v>
      </c>
      <c r="G177" s="1" t="s">
        <v>11</v>
      </c>
      <c r="H177" s="1" t="s">
        <v>8</v>
      </c>
      <c r="I177" s="1">
        <v>1</v>
      </c>
      <c r="J177" s="1" t="s">
        <v>186</v>
      </c>
    </row>
    <row r="178" spans="1:10" ht="30">
      <c r="A178" s="19" t="s">
        <v>283</v>
      </c>
      <c r="B178" s="1">
        <v>30</v>
      </c>
      <c r="C178" s="1">
        <v>50001</v>
      </c>
      <c r="D178" s="1">
        <v>1</v>
      </c>
      <c r="E178" s="1" t="s">
        <v>189</v>
      </c>
      <c r="F178" s="1" t="s">
        <v>142</v>
      </c>
      <c r="G178" s="1" t="s">
        <v>11</v>
      </c>
      <c r="H178" s="1" t="s">
        <v>8</v>
      </c>
      <c r="I178" s="1">
        <v>1</v>
      </c>
      <c r="J178" s="2" t="s">
        <v>190</v>
      </c>
    </row>
    <row r="179" spans="1:10">
      <c r="A179" s="19" t="s">
        <v>283</v>
      </c>
      <c r="B179" s="1">
        <v>31</v>
      </c>
      <c r="C179" s="1">
        <v>50004</v>
      </c>
      <c r="D179" s="1">
        <v>1</v>
      </c>
      <c r="E179" s="1" t="s">
        <v>191</v>
      </c>
      <c r="F179" s="1" t="s">
        <v>142</v>
      </c>
      <c r="G179" s="1" t="s">
        <v>11</v>
      </c>
      <c r="H179" s="1" t="s">
        <v>40</v>
      </c>
      <c r="I179" s="1">
        <v>10</v>
      </c>
    </row>
    <row r="180" spans="1:10">
      <c r="A180" s="19" t="s">
        <v>283</v>
      </c>
      <c r="B180" s="1">
        <v>32</v>
      </c>
      <c r="C180" s="1">
        <v>50005</v>
      </c>
      <c r="D180" s="1">
        <v>1</v>
      </c>
      <c r="E180" s="1" t="s">
        <v>192</v>
      </c>
      <c r="F180" s="1" t="s">
        <v>142</v>
      </c>
      <c r="G180" s="1" t="s">
        <v>11</v>
      </c>
      <c r="H180" s="1" t="s">
        <v>50</v>
      </c>
      <c r="I180" s="1">
        <v>100</v>
      </c>
      <c r="J180" s="1" t="s">
        <v>187</v>
      </c>
    </row>
    <row r="181" spans="1:10" ht="30">
      <c r="A181" s="19" t="s">
        <v>283</v>
      </c>
      <c r="B181" s="1">
        <v>33</v>
      </c>
      <c r="C181" s="1">
        <v>50006</v>
      </c>
      <c r="D181" s="1">
        <v>1</v>
      </c>
      <c r="E181" s="1" t="s">
        <v>193</v>
      </c>
      <c r="F181" s="1" t="s">
        <v>142</v>
      </c>
      <c r="G181" s="1" t="s">
        <v>11</v>
      </c>
      <c r="H181" s="1" t="s">
        <v>8</v>
      </c>
      <c r="I181" s="1">
        <v>1</v>
      </c>
      <c r="J181" s="2" t="s">
        <v>190</v>
      </c>
    </row>
    <row r="182" spans="1:10" ht="30">
      <c r="A182" s="19" t="s">
        <v>283</v>
      </c>
      <c r="B182" s="1">
        <v>34</v>
      </c>
      <c r="C182" s="1">
        <v>50007</v>
      </c>
      <c r="D182" s="1">
        <v>1</v>
      </c>
      <c r="E182" s="1" t="s">
        <v>194</v>
      </c>
      <c r="F182" s="1" t="s">
        <v>142</v>
      </c>
      <c r="G182" s="1" t="s">
        <v>11</v>
      </c>
      <c r="H182" s="1" t="s">
        <v>8</v>
      </c>
      <c r="I182" s="1">
        <v>1</v>
      </c>
      <c r="J182" s="2" t="s">
        <v>190</v>
      </c>
    </row>
    <row r="183" spans="1:10">
      <c r="A183" s="19" t="s">
        <v>283</v>
      </c>
      <c r="B183" s="1">
        <v>35</v>
      </c>
      <c r="C183" s="1">
        <v>50009</v>
      </c>
      <c r="D183" s="1">
        <v>1</v>
      </c>
      <c r="E183" s="1" t="s">
        <v>195</v>
      </c>
      <c r="F183" s="1" t="s">
        <v>142</v>
      </c>
      <c r="G183" s="1" t="s">
        <v>11</v>
      </c>
      <c r="H183" s="1" t="s">
        <v>188</v>
      </c>
      <c r="I183" s="1">
        <v>10</v>
      </c>
    </row>
    <row r="184" spans="1:10" ht="45">
      <c r="A184" s="19" t="s">
        <v>283</v>
      </c>
      <c r="B184" s="1">
        <v>36</v>
      </c>
      <c r="C184" s="1">
        <v>50010</v>
      </c>
      <c r="D184" s="1">
        <v>1</v>
      </c>
      <c r="E184" s="1" t="s">
        <v>196</v>
      </c>
      <c r="F184" s="1" t="s">
        <v>142</v>
      </c>
      <c r="G184" s="1" t="s">
        <v>11</v>
      </c>
      <c r="H184" s="1" t="s">
        <v>8</v>
      </c>
      <c r="I184" s="1">
        <v>1</v>
      </c>
      <c r="J184" s="2" t="s">
        <v>197</v>
      </c>
    </row>
    <row r="185" spans="1:10" ht="75">
      <c r="A185" s="19" t="s">
        <v>283</v>
      </c>
      <c r="B185" s="1">
        <v>37</v>
      </c>
      <c r="C185" s="1">
        <v>50202</v>
      </c>
      <c r="D185" s="1">
        <v>1</v>
      </c>
      <c r="E185" s="1" t="s">
        <v>198</v>
      </c>
      <c r="F185" s="1" t="s">
        <v>142</v>
      </c>
      <c r="G185" s="1" t="s">
        <v>11</v>
      </c>
      <c r="H185" s="1" t="s">
        <v>8</v>
      </c>
      <c r="I185" s="1">
        <v>1</v>
      </c>
      <c r="J185" s="2" t="s">
        <v>199</v>
      </c>
    </row>
    <row r="186" spans="1:10">
      <c r="A186" s="19" t="s">
        <v>283</v>
      </c>
      <c r="B186" s="1">
        <v>38</v>
      </c>
      <c r="C186" s="1">
        <v>50203</v>
      </c>
      <c r="D186" s="1">
        <v>1</v>
      </c>
      <c r="E186" s="1" t="s">
        <v>202</v>
      </c>
      <c r="F186" s="6" t="s">
        <v>142</v>
      </c>
      <c r="G186" s="1" t="s">
        <v>60</v>
      </c>
      <c r="H186" s="1" t="s">
        <v>27</v>
      </c>
      <c r="I186" s="1">
        <v>100</v>
      </c>
      <c r="J186" s="1" t="s">
        <v>203</v>
      </c>
    </row>
    <row r="187" spans="1:10">
      <c r="A187" s="19" t="s">
        <v>283</v>
      </c>
      <c r="B187" s="1">
        <v>39</v>
      </c>
      <c r="C187" s="1">
        <v>50204</v>
      </c>
      <c r="D187" s="1">
        <v>1</v>
      </c>
      <c r="E187" s="1" t="s">
        <v>204</v>
      </c>
      <c r="F187" s="1" t="s">
        <v>142</v>
      </c>
      <c r="G187" s="1" t="s">
        <v>60</v>
      </c>
      <c r="H187" s="1" t="s">
        <v>27</v>
      </c>
      <c r="I187" s="1">
        <v>100</v>
      </c>
      <c r="J187" s="1" t="s">
        <v>204</v>
      </c>
    </row>
    <row r="188" spans="1:10">
      <c r="A188" s="19" t="s">
        <v>283</v>
      </c>
      <c r="B188" s="1">
        <v>40</v>
      </c>
      <c r="C188" s="1">
        <v>50205</v>
      </c>
      <c r="D188" s="1">
        <v>1</v>
      </c>
      <c r="E188" s="1" t="s">
        <v>205</v>
      </c>
      <c r="F188" s="1" t="s">
        <v>142</v>
      </c>
      <c r="G188" s="1" t="s">
        <v>60</v>
      </c>
      <c r="H188" s="1" t="s">
        <v>27</v>
      </c>
      <c r="I188" s="1">
        <v>100</v>
      </c>
      <c r="J188" s="1" t="s">
        <v>205</v>
      </c>
    </row>
    <row r="189" spans="1:10">
      <c r="A189" s="19" t="s">
        <v>283</v>
      </c>
      <c r="B189" s="1">
        <v>41</v>
      </c>
      <c r="C189" s="1">
        <v>50206</v>
      </c>
      <c r="D189" s="1">
        <v>1</v>
      </c>
      <c r="E189" s="1" t="s">
        <v>206</v>
      </c>
      <c r="F189" s="1" t="s">
        <v>142</v>
      </c>
      <c r="G189" s="1" t="s">
        <v>60</v>
      </c>
      <c r="H189" s="1" t="s">
        <v>27</v>
      </c>
      <c r="I189" s="1">
        <v>100</v>
      </c>
      <c r="J189" s="1" t="s">
        <v>206</v>
      </c>
    </row>
    <row r="190" spans="1:10">
      <c r="A190" s="19" t="s">
        <v>283</v>
      </c>
      <c r="B190" s="1">
        <v>42</v>
      </c>
      <c r="C190" s="1">
        <v>50207</v>
      </c>
      <c r="D190" s="1">
        <v>1</v>
      </c>
      <c r="E190" s="1" t="s">
        <v>207</v>
      </c>
      <c r="F190" s="1" t="s">
        <v>142</v>
      </c>
      <c r="G190" s="1" t="s">
        <v>60</v>
      </c>
      <c r="H190" s="1" t="s">
        <v>27</v>
      </c>
      <c r="I190" s="1">
        <v>100</v>
      </c>
    </row>
    <row r="191" spans="1:10">
      <c r="A191" s="19" t="s">
        <v>283</v>
      </c>
      <c r="B191" s="1">
        <v>43</v>
      </c>
      <c r="C191" s="1">
        <v>50208</v>
      </c>
      <c r="D191" s="1">
        <v>1</v>
      </c>
      <c r="E191" s="1" t="s">
        <v>208</v>
      </c>
      <c r="F191" s="1" t="s">
        <v>142</v>
      </c>
      <c r="G191" s="1" t="s">
        <v>60</v>
      </c>
      <c r="H191" s="1" t="s">
        <v>27</v>
      </c>
      <c r="I191" s="1">
        <v>100</v>
      </c>
    </row>
    <row r="192" spans="1:10">
      <c r="A192" s="19" t="s">
        <v>283</v>
      </c>
      <c r="B192" s="1">
        <v>44</v>
      </c>
      <c r="C192" s="1">
        <v>50209</v>
      </c>
      <c r="D192" s="1">
        <v>1</v>
      </c>
      <c r="E192" s="1" t="s">
        <v>209</v>
      </c>
      <c r="F192" s="1" t="s">
        <v>142</v>
      </c>
      <c r="G192" s="1" t="s">
        <v>60</v>
      </c>
      <c r="H192" s="1" t="s">
        <v>27</v>
      </c>
      <c r="I192" s="1">
        <v>100</v>
      </c>
    </row>
    <row r="193" spans="1:12" ht="30">
      <c r="A193" s="19" t="s">
        <v>283</v>
      </c>
      <c r="B193" s="1">
        <v>45</v>
      </c>
      <c r="C193" s="1">
        <v>50210</v>
      </c>
      <c r="D193" s="1">
        <v>1</v>
      </c>
      <c r="E193" s="1" t="s">
        <v>210</v>
      </c>
      <c r="F193" s="1" t="s">
        <v>142</v>
      </c>
      <c r="G193" s="1" t="s">
        <v>11</v>
      </c>
      <c r="H193" s="1" t="s">
        <v>200</v>
      </c>
      <c r="I193" s="1">
        <v>1</v>
      </c>
      <c r="J193" s="2" t="s">
        <v>211</v>
      </c>
    </row>
    <row r="194" spans="1:12">
      <c r="A194" s="19" t="s">
        <v>283</v>
      </c>
      <c r="B194" s="1">
        <v>46</v>
      </c>
      <c r="C194" s="1">
        <v>50211</v>
      </c>
      <c r="D194" s="1">
        <v>1</v>
      </c>
      <c r="E194" s="1" t="s">
        <v>212</v>
      </c>
      <c r="F194" s="1" t="s">
        <v>142</v>
      </c>
      <c r="G194" s="1" t="s">
        <v>11</v>
      </c>
      <c r="H194" s="1" t="s">
        <v>27</v>
      </c>
      <c r="I194" s="1">
        <v>100</v>
      </c>
      <c r="J194" s="1" t="s">
        <v>3</v>
      </c>
    </row>
    <row r="195" spans="1:12">
      <c r="A195" s="19" t="s">
        <v>283</v>
      </c>
      <c r="B195" s="1">
        <v>47</v>
      </c>
      <c r="C195" s="1">
        <v>52500</v>
      </c>
      <c r="D195" s="1">
        <v>1</v>
      </c>
      <c r="E195" s="1" t="s">
        <v>218</v>
      </c>
      <c r="F195" s="1" t="s">
        <v>142</v>
      </c>
      <c r="G195" s="1" t="s">
        <v>11</v>
      </c>
      <c r="H195" s="1" t="s">
        <v>8</v>
      </c>
      <c r="I195" s="1">
        <v>1</v>
      </c>
      <c r="J195" s="1" t="s">
        <v>219</v>
      </c>
    </row>
    <row r="196" spans="1:12">
      <c r="A196" s="19" t="s">
        <v>283</v>
      </c>
      <c r="B196" s="1">
        <v>48</v>
      </c>
      <c r="C196" s="1">
        <v>52501</v>
      </c>
      <c r="D196" s="1">
        <v>1</v>
      </c>
      <c r="E196" s="1" t="s">
        <v>213</v>
      </c>
      <c r="F196" s="1" t="s">
        <v>142</v>
      </c>
      <c r="G196" s="1" t="s">
        <v>11</v>
      </c>
      <c r="H196" s="1" t="s">
        <v>8</v>
      </c>
      <c r="I196" s="1">
        <v>1</v>
      </c>
    </row>
    <row r="197" spans="1:12" ht="30">
      <c r="A197" s="19" t="s">
        <v>283</v>
      </c>
      <c r="B197" s="1">
        <v>49</v>
      </c>
      <c r="C197" s="1">
        <v>52502</v>
      </c>
      <c r="D197" s="1">
        <v>1</v>
      </c>
      <c r="E197" s="1" t="s">
        <v>220</v>
      </c>
      <c r="F197" s="1" t="s">
        <v>142</v>
      </c>
      <c r="G197" s="1" t="s">
        <v>11</v>
      </c>
      <c r="H197" s="1" t="s">
        <v>8</v>
      </c>
      <c r="I197" s="1">
        <v>1</v>
      </c>
      <c r="J197" s="2" t="s">
        <v>190</v>
      </c>
    </row>
    <row r="198" spans="1:12">
      <c r="A198" s="19" t="s">
        <v>283</v>
      </c>
      <c r="B198" s="1">
        <v>50</v>
      </c>
      <c r="C198" s="1">
        <v>52503</v>
      </c>
      <c r="D198" s="1">
        <v>1</v>
      </c>
      <c r="E198" s="1" t="s">
        <v>221</v>
      </c>
      <c r="F198" s="1" t="s">
        <v>142</v>
      </c>
      <c r="G198" s="1" t="s">
        <v>11</v>
      </c>
      <c r="H198" s="1" t="s">
        <v>8</v>
      </c>
      <c r="I198" s="1">
        <v>1000</v>
      </c>
      <c r="J198" s="1" t="s">
        <v>143</v>
      </c>
    </row>
    <row r="199" spans="1:12" ht="30">
      <c r="A199" s="19" t="s">
        <v>283</v>
      </c>
      <c r="B199" s="1">
        <v>51</v>
      </c>
      <c r="C199" s="1">
        <v>52504</v>
      </c>
      <c r="D199" s="1">
        <v>1</v>
      </c>
      <c r="E199" s="1" t="s">
        <v>222</v>
      </c>
      <c r="F199" s="1" t="s">
        <v>142</v>
      </c>
      <c r="G199" s="1" t="s">
        <v>11</v>
      </c>
      <c r="H199" s="1" t="s">
        <v>8</v>
      </c>
      <c r="I199" s="1">
        <v>1</v>
      </c>
      <c r="J199" s="2" t="s">
        <v>223</v>
      </c>
    </row>
    <row r="200" spans="1:12">
      <c r="A200" s="19" t="s">
        <v>283</v>
      </c>
      <c r="B200" s="1">
        <v>52</v>
      </c>
      <c r="C200" s="1">
        <v>52505</v>
      </c>
      <c r="D200" s="1">
        <v>1</v>
      </c>
      <c r="E200" s="1" t="s">
        <v>224</v>
      </c>
      <c r="F200" s="1" t="s">
        <v>142</v>
      </c>
      <c r="G200" s="1" t="s">
        <v>11</v>
      </c>
      <c r="H200" s="1" t="s">
        <v>8</v>
      </c>
      <c r="I200" s="1">
        <v>1000</v>
      </c>
      <c r="J200" s="1" t="s">
        <v>143</v>
      </c>
    </row>
    <row r="201" spans="1:12" ht="60">
      <c r="A201" s="19" t="s">
        <v>283</v>
      </c>
      <c r="B201" s="1">
        <v>53</v>
      </c>
      <c r="C201" s="1">
        <v>53006</v>
      </c>
      <c r="D201" s="1">
        <v>1</v>
      </c>
      <c r="E201" s="1" t="s">
        <v>225</v>
      </c>
      <c r="F201" s="1" t="s">
        <v>142</v>
      </c>
      <c r="G201" s="1" t="s">
        <v>11</v>
      </c>
      <c r="H201" s="1" t="s">
        <v>8</v>
      </c>
      <c r="I201" s="1">
        <v>1</v>
      </c>
      <c r="J201" s="2" t="s">
        <v>226</v>
      </c>
      <c r="L201" s="1">
        <v>1</v>
      </c>
    </row>
    <row r="202" spans="1:12" ht="45">
      <c r="A202" s="19" t="s">
        <v>283</v>
      </c>
      <c r="B202" s="1">
        <v>54</v>
      </c>
      <c r="C202" s="1">
        <v>53007</v>
      </c>
      <c r="D202" s="1">
        <v>1</v>
      </c>
      <c r="E202" s="1" t="s">
        <v>255</v>
      </c>
      <c r="F202" s="1" t="s">
        <v>142</v>
      </c>
      <c r="G202" s="1" t="s">
        <v>11</v>
      </c>
      <c r="H202" s="1" t="s">
        <v>8</v>
      </c>
      <c r="I202" s="1">
        <v>1</v>
      </c>
      <c r="J202" s="2" t="s">
        <v>227</v>
      </c>
    </row>
    <row r="203" spans="1:12" ht="30">
      <c r="A203" s="19" t="s">
        <v>283</v>
      </c>
      <c r="B203" s="1">
        <v>55</v>
      </c>
      <c r="C203" s="1">
        <v>53008</v>
      </c>
      <c r="D203" s="1">
        <v>1</v>
      </c>
      <c r="E203" s="1" t="s">
        <v>228</v>
      </c>
      <c r="F203" s="1" t="s">
        <v>142</v>
      </c>
      <c r="G203" s="1" t="s">
        <v>11</v>
      </c>
      <c r="H203" s="1" t="s">
        <v>8</v>
      </c>
      <c r="I203" s="1">
        <v>1</v>
      </c>
      <c r="J203" s="2" t="s">
        <v>229</v>
      </c>
    </row>
    <row r="204" spans="1:12" ht="30">
      <c r="A204" s="19" t="s">
        <v>283</v>
      </c>
      <c r="B204" s="1">
        <v>56</v>
      </c>
      <c r="C204" s="1">
        <v>53009</v>
      </c>
      <c r="D204" s="1">
        <v>1</v>
      </c>
      <c r="E204" s="1" t="s">
        <v>214</v>
      </c>
      <c r="F204" s="1" t="s">
        <v>142</v>
      </c>
      <c r="G204" s="1" t="s">
        <v>11</v>
      </c>
      <c r="H204" s="1" t="s">
        <v>8</v>
      </c>
      <c r="I204" s="1">
        <v>1</v>
      </c>
      <c r="J204" s="2" t="s">
        <v>230</v>
      </c>
    </row>
    <row r="205" spans="1:12" ht="30">
      <c r="A205" s="19" t="s">
        <v>283</v>
      </c>
      <c r="B205" s="1">
        <v>57</v>
      </c>
      <c r="C205" s="1">
        <v>53010</v>
      </c>
      <c r="D205" s="1">
        <v>1</v>
      </c>
      <c r="E205" s="1" t="s">
        <v>215</v>
      </c>
      <c r="F205" s="1" t="s">
        <v>142</v>
      </c>
      <c r="G205" s="1" t="s">
        <v>11</v>
      </c>
      <c r="H205" s="1" t="s">
        <v>8</v>
      </c>
      <c r="I205" s="1">
        <v>1000</v>
      </c>
      <c r="J205" s="2" t="s">
        <v>231</v>
      </c>
    </row>
    <row r="206" spans="1:12" ht="30">
      <c r="A206" s="19" t="s">
        <v>283</v>
      </c>
      <c r="B206" s="1">
        <v>58</v>
      </c>
      <c r="C206" s="1">
        <v>53011</v>
      </c>
      <c r="D206" s="1">
        <v>1</v>
      </c>
      <c r="E206" s="1" t="s">
        <v>214</v>
      </c>
      <c r="F206" s="1" t="s">
        <v>142</v>
      </c>
      <c r="G206" s="1" t="s">
        <v>11</v>
      </c>
      <c r="H206" s="1" t="s">
        <v>8</v>
      </c>
      <c r="I206" s="1">
        <v>1</v>
      </c>
      <c r="J206" s="2" t="s">
        <v>230</v>
      </c>
    </row>
    <row r="207" spans="1:12">
      <c r="A207" s="19" t="s">
        <v>283</v>
      </c>
      <c r="B207" s="1">
        <v>59</v>
      </c>
      <c r="C207" s="1">
        <v>53012</v>
      </c>
      <c r="D207" s="1">
        <v>1</v>
      </c>
      <c r="E207" s="1" t="s">
        <v>216</v>
      </c>
      <c r="F207" s="1" t="s">
        <v>142</v>
      </c>
      <c r="G207" s="1" t="s">
        <v>11</v>
      </c>
      <c r="H207" s="1" t="s">
        <v>8</v>
      </c>
      <c r="I207" s="1">
        <v>1</v>
      </c>
      <c r="J207" s="21" t="s">
        <v>232</v>
      </c>
    </row>
    <row r="208" spans="1:12">
      <c r="A208" s="19" t="s">
        <v>283</v>
      </c>
      <c r="B208" s="1">
        <v>60</v>
      </c>
      <c r="C208" s="1">
        <v>53013</v>
      </c>
      <c r="D208" s="1">
        <v>1</v>
      </c>
      <c r="E208" s="1" t="s">
        <v>217</v>
      </c>
      <c r="F208" s="1" t="s">
        <v>142</v>
      </c>
      <c r="G208" s="1" t="s">
        <v>11</v>
      </c>
      <c r="H208" s="1" t="s">
        <v>8</v>
      </c>
      <c r="I208" s="1">
        <v>1</v>
      </c>
      <c r="J208" s="21"/>
    </row>
    <row r="209" spans="1:10">
      <c r="A209" s="19" t="s">
        <v>283</v>
      </c>
      <c r="B209" s="1">
        <v>61</v>
      </c>
      <c r="C209" s="1">
        <v>53014</v>
      </c>
      <c r="D209" s="1">
        <v>1</v>
      </c>
      <c r="E209" s="1" t="s">
        <v>233</v>
      </c>
      <c r="F209" s="1" t="s">
        <v>142</v>
      </c>
      <c r="G209" s="1" t="s">
        <v>11</v>
      </c>
      <c r="H209" s="1" t="s">
        <v>8</v>
      </c>
      <c r="I209" s="1">
        <v>1</v>
      </c>
      <c r="J209" s="21" t="s">
        <v>234</v>
      </c>
    </row>
    <row r="210" spans="1:10">
      <c r="A210" s="19" t="s">
        <v>283</v>
      </c>
      <c r="B210" s="1">
        <v>62</v>
      </c>
      <c r="C210" s="1">
        <v>53015</v>
      </c>
      <c r="D210" s="1">
        <v>1</v>
      </c>
      <c r="E210" s="1" t="s">
        <v>228</v>
      </c>
      <c r="F210" s="1" t="s">
        <v>142</v>
      </c>
      <c r="G210" s="1" t="s">
        <v>11</v>
      </c>
      <c r="H210" s="1" t="s">
        <v>8</v>
      </c>
      <c r="I210" s="1">
        <v>1</v>
      </c>
      <c r="J210" s="21"/>
    </row>
    <row r="211" spans="1:10">
      <c r="A211" s="19" t="s">
        <v>283</v>
      </c>
      <c r="B211" s="1">
        <v>63</v>
      </c>
      <c r="C211" s="1">
        <v>53016</v>
      </c>
      <c r="D211" s="1">
        <v>1</v>
      </c>
      <c r="E211" s="1" t="s">
        <v>214</v>
      </c>
      <c r="F211" s="1" t="s">
        <v>142</v>
      </c>
      <c r="G211" s="1" t="s">
        <v>11</v>
      </c>
      <c r="H211" s="1" t="s">
        <v>8</v>
      </c>
      <c r="I211" s="1">
        <v>1</v>
      </c>
      <c r="J211" s="21"/>
    </row>
    <row r="212" spans="1:10">
      <c r="A212" s="19" t="s">
        <v>283</v>
      </c>
      <c r="B212" s="1">
        <v>64</v>
      </c>
      <c r="C212" s="1">
        <v>53017</v>
      </c>
      <c r="D212" s="1">
        <v>1</v>
      </c>
      <c r="E212" s="1" t="s">
        <v>215</v>
      </c>
      <c r="F212" s="1" t="s">
        <v>142</v>
      </c>
      <c r="G212" s="1" t="s">
        <v>11</v>
      </c>
      <c r="H212" s="1" t="s">
        <v>8</v>
      </c>
      <c r="I212" s="1">
        <v>1000</v>
      </c>
      <c r="J212" s="21"/>
    </row>
    <row r="213" spans="1:10">
      <c r="A213" s="19" t="s">
        <v>283</v>
      </c>
      <c r="B213" s="1">
        <v>65</v>
      </c>
      <c r="C213" s="1">
        <v>53018</v>
      </c>
      <c r="D213" s="1">
        <v>1</v>
      </c>
      <c r="E213" s="1" t="s">
        <v>214</v>
      </c>
      <c r="F213" s="1" t="s">
        <v>142</v>
      </c>
      <c r="G213" s="1" t="s">
        <v>11</v>
      </c>
      <c r="H213" s="1" t="s">
        <v>8</v>
      </c>
      <c r="I213" s="1">
        <v>1</v>
      </c>
      <c r="J213" s="21"/>
    </row>
    <row r="214" spans="1:10">
      <c r="A214" s="19" t="s">
        <v>283</v>
      </c>
      <c r="B214" s="1">
        <v>66</v>
      </c>
      <c r="C214" s="1">
        <v>53019</v>
      </c>
      <c r="D214" s="1">
        <v>1</v>
      </c>
      <c r="E214" s="1" t="s">
        <v>216</v>
      </c>
      <c r="F214" s="1" t="s">
        <v>142</v>
      </c>
      <c r="G214" s="1" t="s">
        <v>11</v>
      </c>
      <c r="H214" s="1" t="s">
        <v>8</v>
      </c>
      <c r="I214" s="1">
        <v>1</v>
      </c>
      <c r="J214" s="21"/>
    </row>
    <row r="215" spans="1:10">
      <c r="A215" s="19" t="s">
        <v>283</v>
      </c>
      <c r="B215" s="1">
        <v>67</v>
      </c>
      <c r="C215" s="1">
        <v>53020</v>
      </c>
      <c r="D215" s="1">
        <v>1</v>
      </c>
      <c r="E215" s="1" t="s">
        <v>217</v>
      </c>
      <c r="F215" s="1" t="s">
        <v>142</v>
      </c>
      <c r="G215" s="1" t="s">
        <v>11</v>
      </c>
      <c r="H215" s="1" t="s">
        <v>8</v>
      </c>
      <c r="I215" s="1">
        <v>1</v>
      </c>
      <c r="J215" s="21"/>
    </row>
    <row r="216" spans="1:10">
      <c r="A216" s="19" t="s">
        <v>283</v>
      </c>
      <c r="B216" s="1">
        <v>68</v>
      </c>
      <c r="C216" s="1">
        <v>53021</v>
      </c>
      <c r="D216" s="1">
        <v>1</v>
      </c>
      <c r="E216" s="1" t="s">
        <v>233</v>
      </c>
      <c r="F216" s="1" t="s">
        <v>142</v>
      </c>
      <c r="G216" s="1" t="s">
        <v>11</v>
      </c>
      <c r="H216" s="1" t="s">
        <v>8</v>
      </c>
      <c r="I216" s="1">
        <v>1</v>
      </c>
      <c r="J216" s="21" t="s">
        <v>235</v>
      </c>
    </row>
    <row r="217" spans="1:10">
      <c r="A217" s="19" t="s">
        <v>283</v>
      </c>
      <c r="B217" s="1">
        <v>69</v>
      </c>
      <c r="C217" s="1">
        <v>53022</v>
      </c>
      <c r="D217" s="1">
        <v>1</v>
      </c>
      <c r="E217" s="1" t="s">
        <v>228</v>
      </c>
      <c r="F217" s="1" t="s">
        <v>142</v>
      </c>
      <c r="G217" s="1" t="s">
        <v>11</v>
      </c>
      <c r="H217" s="1" t="s">
        <v>8</v>
      </c>
      <c r="I217" s="1">
        <v>1</v>
      </c>
      <c r="J217" s="21"/>
    </row>
    <row r="218" spans="1:10">
      <c r="A218" s="19" t="s">
        <v>283</v>
      </c>
      <c r="B218" s="1">
        <v>70</v>
      </c>
      <c r="C218" s="1">
        <v>53023</v>
      </c>
      <c r="D218" s="1">
        <v>1</v>
      </c>
      <c r="E218" s="1" t="s">
        <v>214</v>
      </c>
      <c r="F218" s="1" t="s">
        <v>142</v>
      </c>
      <c r="G218" s="1" t="s">
        <v>11</v>
      </c>
      <c r="H218" s="1" t="s">
        <v>8</v>
      </c>
      <c r="I218" s="1">
        <v>1</v>
      </c>
      <c r="J218" s="21"/>
    </row>
    <row r="219" spans="1:10">
      <c r="A219" s="19" t="s">
        <v>283</v>
      </c>
      <c r="B219" s="1">
        <v>71</v>
      </c>
      <c r="C219" s="1">
        <v>53024</v>
      </c>
      <c r="D219" s="1">
        <v>1</v>
      </c>
      <c r="E219" s="1" t="s">
        <v>215</v>
      </c>
      <c r="F219" s="1" t="s">
        <v>142</v>
      </c>
      <c r="G219" s="1" t="s">
        <v>11</v>
      </c>
      <c r="H219" s="1" t="s">
        <v>8</v>
      </c>
      <c r="I219" s="1">
        <v>1000</v>
      </c>
      <c r="J219" s="21"/>
    </row>
    <row r="220" spans="1:10">
      <c r="A220" s="19" t="s">
        <v>283</v>
      </c>
      <c r="B220" s="1">
        <v>72</v>
      </c>
      <c r="C220" s="1">
        <v>53025</v>
      </c>
      <c r="D220" s="1">
        <v>1</v>
      </c>
      <c r="E220" s="1" t="s">
        <v>214</v>
      </c>
      <c r="F220" s="1" t="s">
        <v>142</v>
      </c>
      <c r="G220" s="1" t="s">
        <v>11</v>
      </c>
      <c r="H220" s="1" t="s">
        <v>8</v>
      </c>
      <c r="I220" s="1">
        <v>1</v>
      </c>
      <c r="J220" s="21"/>
    </row>
    <row r="221" spans="1:10">
      <c r="A221" s="19" t="s">
        <v>283</v>
      </c>
      <c r="B221" s="1">
        <v>73</v>
      </c>
      <c r="C221" s="1">
        <v>53026</v>
      </c>
      <c r="D221" s="1">
        <v>1</v>
      </c>
      <c r="E221" s="1" t="s">
        <v>216</v>
      </c>
      <c r="F221" s="1" t="s">
        <v>142</v>
      </c>
      <c r="G221" s="1" t="s">
        <v>11</v>
      </c>
      <c r="H221" s="1" t="s">
        <v>8</v>
      </c>
      <c r="I221" s="1">
        <v>1</v>
      </c>
      <c r="J221" s="21"/>
    </row>
    <row r="222" spans="1:10">
      <c r="A222" s="19" t="s">
        <v>283</v>
      </c>
      <c r="B222" s="1">
        <v>74</v>
      </c>
      <c r="C222" s="1">
        <v>53027</v>
      </c>
      <c r="D222" s="1">
        <v>1</v>
      </c>
      <c r="E222" s="1" t="s">
        <v>217</v>
      </c>
      <c r="F222" s="1" t="s">
        <v>142</v>
      </c>
      <c r="G222" s="1" t="s">
        <v>11</v>
      </c>
      <c r="H222" s="1" t="s">
        <v>8</v>
      </c>
      <c r="I222" s="1">
        <v>1</v>
      </c>
      <c r="J222" s="21"/>
    </row>
    <row r="223" spans="1:10">
      <c r="A223" s="19" t="s">
        <v>283</v>
      </c>
      <c r="B223" s="1">
        <v>75</v>
      </c>
      <c r="C223" s="1">
        <v>53028</v>
      </c>
      <c r="D223" s="1">
        <v>1</v>
      </c>
      <c r="E223" s="1" t="s">
        <v>233</v>
      </c>
      <c r="F223" s="1" t="s">
        <v>142</v>
      </c>
      <c r="G223" s="1" t="s">
        <v>11</v>
      </c>
      <c r="H223" s="1" t="s">
        <v>8</v>
      </c>
      <c r="I223" s="1">
        <v>1</v>
      </c>
      <c r="J223" s="21" t="s">
        <v>236</v>
      </c>
    </row>
    <row r="224" spans="1:10">
      <c r="A224" s="19" t="s">
        <v>283</v>
      </c>
      <c r="B224" s="1">
        <v>76</v>
      </c>
      <c r="C224" s="1">
        <v>53029</v>
      </c>
      <c r="D224" s="1">
        <v>1</v>
      </c>
      <c r="E224" s="1" t="s">
        <v>228</v>
      </c>
      <c r="F224" s="1" t="s">
        <v>142</v>
      </c>
      <c r="G224" s="1" t="s">
        <v>11</v>
      </c>
      <c r="H224" s="1" t="s">
        <v>8</v>
      </c>
      <c r="I224" s="1">
        <v>1</v>
      </c>
      <c r="J224" s="21"/>
    </row>
    <row r="225" spans="1:10">
      <c r="A225" s="19" t="s">
        <v>283</v>
      </c>
      <c r="B225" s="1">
        <v>77</v>
      </c>
      <c r="C225" s="1">
        <v>53030</v>
      </c>
      <c r="D225" s="1">
        <v>1</v>
      </c>
      <c r="E225" s="1" t="s">
        <v>214</v>
      </c>
      <c r="F225" s="1" t="s">
        <v>142</v>
      </c>
      <c r="G225" s="1" t="s">
        <v>11</v>
      </c>
      <c r="H225" s="1" t="s">
        <v>8</v>
      </c>
      <c r="I225" s="1">
        <v>1</v>
      </c>
      <c r="J225" s="21"/>
    </row>
    <row r="226" spans="1:10">
      <c r="A226" s="19" t="s">
        <v>283</v>
      </c>
      <c r="B226" s="1">
        <v>78</v>
      </c>
      <c r="C226" s="1">
        <v>53031</v>
      </c>
      <c r="D226" s="1">
        <v>1</v>
      </c>
      <c r="E226" s="1" t="s">
        <v>215</v>
      </c>
      <c r="F226" s="1" t="s">
        <v>142</v>
      </c>
      <c r="G226" s="1" t="s">
        <v>11</v>
      </c>
      <c r="H226" s="1" t="s">
        <v>8</v>
      </c>
      <c r="I226" s="1">
        <v>1000</v>
      </c>
      <c r="J226" s="21"/>
    </row>
    <row r="227" spans="1:10">
      <c r="A227" s="19" t="s">
        <v>283</v>
      </c>
      <c r="B227" s="1">
        <v>79</v>
      </c>
      <c r="C227" s="1">
        <v>53032</v>
      </c>
      <c r="D227" s="1">
        <v>1</v>
      </c>
      <c r="E227" s="1" t="s">
        <v>214</v>
      </c>
      <c r="F227" s="1" t="s">
        <v>142</v>
      </c>
      <c r="G227" s="1" t="s">
        <v>11</v>
      </c>
      <c r="H227" s="1" t="s">
        <v>8</v>
      </c>
      <c r="I227" s="1">
        <v>1</v>
      </c>
      <c r="J227" s="21"/>
    </row>
    <row r="228" spans="1:10">
      <c r="A228" s="19" t="s">
        <v>283</v>
      </c>
      <c r="B228" s="1">
        <v>80</v>
      </c>
      <c r="C228" s="1">
        <v>53033</v>
      </c>
      <c r="D228" s="1">
        <v>1</v>
      </c>
      <c r="E228" s="1" t="s">
        <v>216</v>
      </c>
      <c r="F228" s="1" t="s">
        <v>142</v>
      </c>
      <c r="G228" s="1" t="s">
        <v>11</v>
      </c>
      <c r="H228" s="1" t="s">
        <v>8</v>
      </c>
      <c r="I228" s="1">
        <v>1</v>
      </c>
      <c r="J228" s="21"/>
    </row>
    <row r="229" spans="1:10">
      <c r="A229" s="19" t="s">
        <v>283</v>
      </c>
      <c r="B229" s="1">
        <v>81</v>
      </c>
      <c r="C229" s="1">
        <v>53034</v>
      </c>
      <c r="D229" s="1">
        <v>1</v>
      </c>
      <c r="E229" s="1" t="s">
        <v>217</v>
      </c>
      <c r="F229" s="1" t="s">
        <v>142</v>
      </c>
      <c r="G229" s="1" t="s">
        <v>11</v>
      </c>
      <c r="H229" s="1" t="s">
        <v>8</v>
      </c>
      <c r="I229" s="1">
        <v>1</v>
      </c>
      <c r="J229" s="21"/>
    </row>
    <row r="230" spans="1:10">
      <c r="A230" s="19" t="s">
        <v>283</v>
      </c>
      <c r="B230" s="1">
        <v>82</v>
      </c>
      <c r="C230" s="1">
        <v>53035</v>
      </c>
      <c r="D230" s="1">
        <v>1</v>
      </c>
      <c r="E230" s="1" t="s">
        <v>233</v>
      </c>
      <c r="F230" s="1" t="s">
        <v>142</v>
      </c>
      <c r="G230" s="1" t="s">
        <v>11</v>
      </c>
      <c r="H230" s="1" t="s">
        <v>8</v>
      </c>
      <c r="I230" s="1">
        <v>1</v>
      </c>
      <c r="J230" s="21" t="s">
        <v>237</v>
      </c>
    </row>
    <row r="231" spans="1:10">
      <c r="A231" s="19" t="s">
        <v>283</v>
      </c>
      <c r="B231" s="1">
        <v>83</v>
      </c>
      <c r="C231" s="1">
        <v>53036</v>
      </c>
      <c r="D231" s="1">
        <v>1</v>
      </c>
      <c r="E231" s="1" t="s">
        <v>228</v>
      </c>
      <c r="F231" s="1" t="s">
        <v>142</v>
      </c>
      <c r="G231" s="1" t="s">
        <v>11</v>
      </c>
      <c r="H231" s="1" t="s">
        <v>8</v>
      </c>
      <c r="I231" s="1">
        <v>1</v>
      </c>
      <c r="J231" s="21"/>
    </row>
    <row r="232" spans="1:10">
      <c r="A232" s="19" t="s">
        <v>283</v>
      </c>
      <c r="B232" s="1">
        <v>84</v>
      </c>
      <c r="C232" s="1">
        <v>53037</v>
      </c>
      <c r="D232" s="1">
        <v>1</v>
      </c>
      <c r="E232" s="1" t="s">
        <v>214</v>
      </c>
      <c r="F232" s="1" t="s">
        <v>142</v>
      </c>
      <c r="G232" s="1" t="s">
        <v>11</v>
      </c>
      <c r="H232" s="1" t="s">
        <v>8</v>
      </c>
      <c r="I232" s="1">
        <v>1</v>
      </c>
      <c r="J232" s="21"/>
    </row>
    <row r="233" spans="1:10">
      <c r="A233" s="19" t="s">
        <v>283</v>
      </c>
      <c r="B233" s="1">
        <v>85</v>
      </c>
      <c r="C233" s="1">
        <v>53038</v>
      </c>
      <c r="D233" s="1">
        <v>1</v>
      </c>
      <c r="E233" s="1" t="s">
        <v>215</v>
      </c>
      <c r="F233" s="1" t="s">
        <v>142</v>
      </c>
      <c r="G233" s="1" t="s">
        <v>11</v>
      </c>
      <c r="H233" s="1" t="s">
        <v>8</v>
      </c>
      <c r="I233" s="1">
        <v>1000</v>
      </c>
      <c r="J233" s="21"/>
    </row>
    <row r="234" spans="1:10">
      <c r="A234" s="19" t="s">
        <v>283</v>
      </c>
      <c r="B234" s="1">
        <v>86</v>
      </c>
      <c r="C234" s="1">
        <v>53039</v>
      </c>
      <c r="D234" s="1">
        <v>1</v>
      </c>
      <c r="E234" s="1" t="s">
        <v>214</v>
      </c>
      <c r="F234" s="1" t="s">
        <v>142</v>
      </c>
      <c r="G234" s="1" t="s">
        <v>11</v>
      </c>
      <c r="H234" s="1" t="s">
        <v>8</v>
      </c>
      <c r="I234" s="1">
        <v>1</v>
      </c>
      <c r="J234" s="21"/>
    </row>
    <row r="235" spans="1:10">
      <c r="A235" s="19" t="s">
        <v>283</v>
      </c>
      <c r="B235" s="1">
        <v>87</v>
      </c>
      <c r="C235" s="1">
        <v>53040</v>
      </c>
      <c r="D235" s="1">
        <v>1</v>
      </c>
      <c r="E235" s="1" t="s">
        <v>216</v>
      </c>
      <c r="F235" s="1" t="s">
        <v>142</v>
      </c>
      <c r="G235" s="1" t="s">
        <v>11</v>
      </c>
      <c r="H235" s="1" t="s">
        <v>8</v>
      </c>
      <c r="I235" s="1">
        <v>1</v>
      </c>
      <c r="J235" s="21"/>
    </row>
    <row r="236" spans="1:10">
      <c r="A236" s="19" t="s">
        <v>283</v>
      </c>
      <c r="B236" s="1">
        <v>88</v>
      </c>
      <c r="C236" s="1">
        <v>53041</v>
      </c>
      <c r="D236" s="1">
        <v>1</v>
      </c>
      <c r="E236" s="1" t="s">
        <v>217</v>
      </c>
      <c r="F236" s="1" t="s">
        <v>142</v>
      </c>
      <c r="G236" s="1" t="s">
        <v>11</v>
      </c>
      <c r="H236" s="1" t="s">
        <v>8</v>
      </c>
      <c r="I236" s="1">
        <v>1</v>
      </c>
      <c r="J236" s="21"/>
    </row>
    <row r="237" spans="1:10">
      <c r="A237" s="19" t="s">
        <v>283</v>
      </c>
      <c r="B237" s="1">
        <v>89</v>
      </c>
      <c r="C237" s="1">
        <v>53042</v>
      </c>
      <c r="D237" s="1">
        <v>1</v>
      </c>
      <c r="E237" s="1" t="s">
        <v>233</v>
      </c>
      <c r="F237" s="1" t="s">
        <v>142</v>
      </c>
      <c r="G237" s="1" t="s">
        <v>11</v>
      </c>
      <c r="H237" s="1" t="s">
        <v>8</v>
      </c>
      <c r="I237" s="1">
        <v>1</v>
      </c>
      <c r="J237" s="21" t="s">
        <v>238</v>
      </c>
    </row>
    <row r="238" spans="1:10">
      <c r="A238" s="19" t="s">
        <v>283</v>
      </c>
      <c r="B238" s="1">
        <v>90</v>
      </c>
      <c r="C238" s="1">
        <v>53043</v>
      </c>
      <c r="D238" s="1">
        <v>1</v>
      </c>
      <c r="E238" s="1" t="s">
        <v>228</v>
      </c>
      <c r="F238" s="1" t="s">
        <v>142</v>
      </c>
      <c r="G238" s="1" t="s">
        <v>11</v>
      </c>
      <c r="H238" s="1" t="s">
        <v>8</v>
      </c>
      <c r="I238" s="1">
        <v>1</v>
      </c>
      <c r="J238" s="21"/>
    </row>
    <row r="239" spans="1:10">
      <c r="A239" s="19" t="s">
        <v>283</v>
      </c>
      <c r="B239" s="1">
        <v>91</v>
      </c>
      <c r="C239" s="1">
        <v>53044</v>
      </c>
      <c r="D239" s="1">
        <v>1</v>
      </c>
      <c r="E239" s="1" t="s">
        <v>214</v>
      </c>
      <c r="F239" s="1" t="s">
        <v>142</v>
      </c>
      <c r="G239" s="1" t="s">
        <v>11</v>
      </c>
      <c r="H239" s="1" t="s">
        <v>8</v>
      </c>
      <c r="I239" s="1">
        <v>1</v>
      </c>
      <c r="J239" s="21"/>
    </row>
    <row r="240" spans="1:10">
      <c r="A240" s="19" t="s">
        <v>283</v>
      </c>
      <c r="B240" s="1">
        <v>92</v>
      </c>
      <c r="C240" s="1">
        <v>53045</v>
      </c>
      <c r="D240" s="1">
        <v>1</v>
      </c>
      <c r="E240" s="1" t="s">
        <v>215</v>
      </c>
      <c r="F240" s="1" t="s">
        <v>142</v>
      </c>
      <c r="G240" s="1" t="s">
        <v>11</v>
      </c>
      <c r="H240" s="1" t="s">
        <v>8</v>
      </c>
      <c r="I240" s="1">
        <v>1000</v>
      </c>
      <c r="J240" s="21"/>
    </row>
    <row r="241" spans="1:10">
      <c r="A241" s="19" t="s">
        <v>283</v>
      </c>
      <c r="B241" s="1">
        <v>93</v>
      </c>
      <c r="C241" s="1">
        <v>53046</v>
      </c>
      <c r="D241" s="1">
        <v>1</v>
      </c>
      <c r="E241" s="1" t="s">
        <v>214</v>
      </c>
      <c r="F241" s="1" t="s">
        <v>142</v>
      </c>
      <c r="G241" s="1" t="s">
        <v>11</v>
      </c>
      <c r="H241" s="1" t="s">
        <v>8</v>
      </c>
      <c r="I241" s="1">
        <v>1</v>
      </c>
      <c r="J241" s="21"/>
    </row>
    <row r="242" spans="1:10">
      <c r="A242" s="19" t="s">
        <v>283</v>
      </c>
      <c r="B242" s="1">
        <v>94</v>
      </c>
      <c r="C242" s="1">
        <v>53047</v>
      </c>
      <c r="D242" s="1">
        <v>1</v>
      </c>
      <c r="E242" s="1" t="s">
        <v>216</v>
      </c>
      <c r="F242" s="1" t="s">
        <v>142</v>
      </c>
      <c r="G242" s="1" t="s">
        <v>11</v>
      </c>
      <c r="H242" s="1" t="s">
        <v>8</v>
      </c>
      <c r="I242" s="1">
        <v>1</v>
      </c>
      <c r="J242" s="21"/>
    </row>
    <row r="243" spans="1:10">
      <c r="A243" s="19" t="s">
        <v>283</v>
      </c>
      <c r="B243" s="1">
        <v>95</v>
      </c>
      <c r="C243" s="1">
        <v>53048</v>
      </c>
      <c r="D243" s="1">
        <v>1</v>
      </c>
      <c r="E243" s="1" t="s">
        <v>217</v>
      </c>
      <c r="F243" s="1" t="s">
        <v>142</v>
      </c>
      <c r="G243" s="1" t="s">
        <v>11</v>
      </c>
      <c r="H243" s="1" t="s">
        <v>8</v>
      </c>
      <c r="I243" s="1">
        <v>1</v>
      </c>
      <c r="J243" s="21"/>
    </row>
    <row r="244" spans="1:10">
      <c r="A244" s="19" t="s">
        <v>283</v>
      </c>
      <c r="B244" s="1">
        <v>96</v>
      </c>
      <c r="C244" s="1">
        <v>53500</v>
      </c>
      <c r="D244" s="1">
        <v>8</v>
      </c>
      <c r="E244" s="1" t="s">
        <v>239</v>
      </c>
      <c r="F244" s="1" t="s">
        <v>157</v>
      </c>
      <c r="G244" s="1" t="s">
        <v>7</v>
      </c>
      <c r="H244" s="1" t="s">
        <v>8</v>
      </c>
      <c r="I244" s="1">
        <v>1</v>
      </c>
      <c r="J244" s="1" t="s">
        <v>249</v>
      </c>
    </row>
    <row r="245" spans="1:10" ht="30">
      <c r="A245" s="19" t="s">
        <v>283</v>
      </c>
      <c r="B245" s="1">
        <v>97</v>
      </c>
      <c r="C245" s="1">
        <v>53508</v>
      </c>
      <c r="D245" s="1">
        <v>1</v>
      </c>
      <c r="E245" s="1" t="s">
        <v>127</v>
      </c>
      <c r="F245" s="1" t="s">
        <v>157</v>
      </c>
      <c r="G245" s="1" t="s">
        <v>11</v>
      </c>
      <c r="H245" s="1" t="s">
        <v>8</v>
      </c>
      <c r="I245" s="1">
        <v>1</v>
      </c>
      <c r="J245" s="2" t="s">
        <v>250</v>
      </c>
    </row>
    <row r="246" spans="1:10">
      <c r="A246" s="19" t="s">
        <v>283</v>
      </c>
      <c r="B246" s="1">
        <v>98</v>
      </c>
      <c r="C246" s="1">
        <v>53509</v>
      </c>
      <c r="D246" s="1">
        <v>2</v>
      </c>
      <c r="E246" s="1" t="s">
        <v>240</v>
      </c>
      <c r="F246" s="1" t="s">
        <v>157</v>
      </c>
      <c r="G246" s="1" t="s">
        <v>14</v>
      </c>
      <c r="H246" s="1" t="s">
        <v>8</v>
      </c>
      <c r="I246" s="1">
        <v>1</v>
      </c>
      <c r="J246" s="21" t="s">
        <v>251</v>
      </c>
    </row>
    <row r="247" spans="1:10">
      <c r="A247" s="19" t="s">
        <v>283</v>
      </c>
      <c r="B247" s="1">
        <v>99</v>
      </c>
      <c r="C247" s="1">
        <v>53511</v>
      </c>
      <c r="D247" s="1">
        <v>2</v>
      </c>
      <c r="E247" s="1" t="s">
        <v>244</v>
      </c>
      <c r="F247" s="1" t="s">
        <v>157</v>
      </c>
      <c r="G247" s="1" t="s">
        <v>14</v>
      </c>
      <c r="H247" s="1" t="s">
        <v>8</v>
      </c>
      <c r="I247" s="1">
        <v>1</v>
      </c>
      <c r="J247" s="21"/>
    </row>
    <row r="248" spans="1:10">
      <c r="A248" s="19" t="s">
        <v>283</v>
      </c>
      <c r="B248" s="1">
        <v>100</v>
      </c>
      <c r="C248" s="1">
        <v>53513</v>
      </c>
      <c r="D248" s="1">
        <v>2</v>
      </c>
      <c r="E248" s="1" t="s">
        <v>241</v>
      </c>
      <c r="F248" s="1" t="s">
        <v>157</v>
      </c>
      <c r="G248" s="1" t="s">
        <v>14</v>
      </c>
      <c r="H248" s="1" t="s">
        <v>8</v>
      </c>
      <c r="I248" s="1">
        <v>1</v>
      </c>
      <c r="J248" s="21"/>
    </row>
    <row r="249" spans="1:10">
      <c r="A249" s="19" t="s">
        <v>283</v>
      </c>
      <c r="B249" s="1">
        <v>101</v>
      </c>
      <c r="C249" s="1">
        <v>53515</v>
      </c>
      <c r="D249" s="1">
        <v>1</v>
      </c>
      <c r="E249" s="1" t="s">
        <v>245</v>
      </c>
      <c r="F249" s="1" t="s">
        <v>157</v>
      </c>
      <c r="G249" s="1" t="s">
        <v>11</v>
      </c>
      <c r="H249" s="1" t="s">
        <v>40</v>
      </c>
      <c r="I249" s="1">
        <v>10</v>
      </c>
      <c r="J249" s="22" t="s">
        <v>249</v>
      </c>
    </row>
    <row r="250" spans="1:10">
      <c r="A250" s="19" t="s">
        <v>283</v>
      </c>
      <c r="B250" s="1">
        <v>102</v>
      </c>
      <c r="C250" s="1">
        <v>53516</v>
      </c>
      <c r="D250" s="1">
        <v>1</v>
      </c>
      <c r="E250" s="1" t="s">
        <v>246</v>
      </c>
      <c r="F250" s="1" t="s">
        <v>157</v>
      </c>
      <c r="G250" s="1" t="s">
        <v>11</v>
      </c>
      <c r="H250" s="1" t="s">
        <v>25</v>
      </c>
      <c r="I250" s="1">
        <v>10</v>
      </c>
      <c r="J250" s="22"/>
    </row>
    <row r="251" spans="1:10">
      <c r="A251" s="19" t="s">
        <v>283</v>
      </c>
      <c r="B251" s="1">
        <v>103</v>
      </c>
      <c r="C251" s="1">
        <v>53517</v>
      </c>
      <c r="D251" s="1">
        <v>1</v>
      </c>
      <c r="E251" s="1" t="s">
        <v>247</v>
      </c>
      <c r="F251" s="1" t="s">
        <v>157</v>
      </c>
      <c r="G251" s="1" t="s">
        <v>11</v>
      </c>
      <c r="H251" s="1" t="s">
        <v>40</v>
      </c>
      <c r="I251" s="1">
        <v>10</v>
      </c>
      <c r="J251" s="22" t="s">
        <v>249</v>
      </c>
    </row>
    <row r="252" spans="1:10">
      <c r="A252" s="19" t="s">
        <v>283</v>
      </c>
      <c r="B252" s="1">
        <v>104</v>
      </c>
      <c r="C252" s="1">
        <v>53518</v>
      </c>
      <c r="D252" s="1">
        <v>1</v>
      </c>
      <c r="E252" s="1" t="s">
        <v>248</v>
      </c>
      <c r="F252" s="1" t="s">
        <v>157</v>
      </c>
      <c r="G252" s="1" t="s">
        <v>11</v>
      </c>
      <c r="H252" s="1" t="s">
        <v>25</v>
      </c>
      <c r="I252" s="1">
        <v>10</v>
      </c>
      <c r="J252" s="22"/>
    </row>
    <row r="253" spans="1:10">
      <c r="A253" s="19" t="s">
        <v>283</v>
      </c>
      <c r="B253" s="1">
        <v>105</v>
      </c>
      <c r="C253" s="1">
        <v>53519</v>
      </c>
      <c r="D253" s="1">
        <v>1</v>
      </c>
      <c r="E253" s="1" t="s">
        <v>242</v>
      </c>
      <c r="F253" s="1" t="s">
        <v>157</v>
      </c>
      <c r="G253" s="1" t="s">
        <v>11</v>
      </c>
      <c r="H253" s="1" t="s">
        <v>125</v>
      </c>
      <c r="I253" s="1">
        <v>100</v>
      </c>
      <c r="J253" s="22"/>
    </row>
    <row r="254" spans="1:10">
      <c r="A254" s="19" t="s">
        <v>283</v>
      </c>
      <c r="B254" s="1">
        <v>106</v>
      </c>
      <c r="C254" s="1">
        <v>53520</v>
      </c>
      <c r="D254" s="1">
        <v>1</v>
      </c>
      <c r="E254" s="1" t="s">
        <v>243</v>
      </c>
      <c r="F254" s="1" t="s">
        <v>157</v>
      </c>
      <c r="G254" s="1" t="s">
        <v>11</v>
      </c>
      <c r="H254" s="1" t="s">
        <v>125</v>
      </c>
      <c r="I254" s="1">
        <v>100</v>
      </c>
      <c r="J254" s="22"/>
    </row>
    <row r="255" spans="1:10">
      <c r="A255" s="19" t="s">
        <v>283</v>
      </c>
      <c r="B255" s="1">
        <v>107</v>
      </c>
      <c r="C255" s="1">
        <v>53521</v>
      </c>
      <c r="D255" s="1">
        <v>1</v>
      </c>
      <c r="E255" s="1" t="s">
        <v>253</v>
      </c>
      <c r="F255" s="1" t="s">
        <v>157</v>
      </c>
      <c r="G255" s="1" t="s">
        <v>11</v>
      </c>
      <c r="H255" s="1" t="s">
        <v>40</v>
      </c>
      <c r="I255" s="1">
        <v>10</v>
      </c>
      <c r="J255" s="22"/>
    </row>
    <row r="256" spans="1:10">
      <c r="A256" s="19" t="s">
        <v>283</v>
      </c>
      <c r="B256" s="1">
        <v>108</v>
      </c>
      <c r="C256" s="1">
        <v>53522</v>
      </c>
      <c r="D256" s="1">
        <v>1</v>
      </c>
      <c r="E256" s="1" t="s">
        <v>254</v>
      </c>
      <c r="F256" s="1" t="s">
        <v>157</v>
      </c>
      <c r="G256" s="1" t="s">
        <v>60</v>
      </c>
      <c r="H256" s="1" t="s">
        <v>25</v>
      </c>
      <c r="I256" s="1">
        <v>10</v>
      </c>
      <c r="J256" s="22"/>
    </row>
    <row r="257" spans="1:10">
      <c r="A257" s="19" t="s">
        <v>283</v>
      </c>
      <c r="B257" s="1">
        <v>109</v>
      </c>
      <c r="C257" s="1">
        <v>53523</v>
      </c>
      <c r="D257" s="1">
        <v>1</v>
      </c>
      <c r="E257" s="1" t="s">
        <v>252</v>
      </c>
      <c r="F257" s="1" t="s">
        <v>157</v>
      </c>
      <c r="G257" s="1" t="s">
        <v>60</v>
      </c>
      <c r="H257" s="1" t="s">
        <v>88</v>
      </c>
      <c r="I257" s="1">
        <v>10</v>
      </c>
      <c r="J257" s="22"/>
    </row>
    <row r="258" spans="1:10" ht="30">
      <c r="A258" s="19" t="s">
        <v>284</v>
      </c>
      <c r="B258" s="1">
        <v>1</v>
      </c>
      <c r="C258" s="1">
        <v>50200</v>
      </c>
      <c r="D258" s="1">
        <v>1</v>
      </c>
      <c r="E258" s="1" t="s">
        <v>285</v>
      </c>
      <c r="F258" s="1" t="s">
        <v>157</v>
      </c>
      <c r="G258" s="1" t="s">
        <v>11</v>
      </c>
      <c r="H258" s="1" t="s">
        <v>8</v>
      </c>
      <c r="I258" s="1">
        <v>1</v>
      </c>
      <c r="J258" s="2" t="s">
        <v>154</v>
      </c>
    </row>
    <row r="259" spans="1:10">
      <c r="A259" s="19" t="s">
        <v>284</v>
      </c>
      <c r="B259" s="1">
        <v>2</v>
      </c>
      <c r="C259" s="1">
        <v>50201</v>
      </c>
      <c r="D259" s="1">
        <v>1</v>
      </c>
      <c r="E259" s="1" t="s">
        <v>286</v>
      </c>
      <c r="F259" s="1" t="s">
        <v>157</v>
      </c>
      <c r="G259" s="1" t="s">
        <v>11</v>
      </c>
      <c r="H259" s="1" t="s">
        <v>8</v>
      </c>
      <c r="I259" s="1">
        <v>1</v>
      </c>
      <c r="J259" s="1" t="s">
        <v>287</v>
      </c>
    </row>
  </sheetData>
  <mergeCells count="15">
    <mergeCell ref="J13:J15"/>
    <mergeCell ref="J18:J24"/>
    <mergeCell ref="J68:J69"/>
    <mergeCell ref="E149:E151"/>
    <mergeCell ref="F149:F151"/>
    <mergeCell ref="G149:G151"/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</mergeCells>
  <conditionalFormatting sqref="F149:F259">
    <cfRule type="containsText" dxfId="1" priority="1" operator="containsText" text="WO">
      <formula>NOT(ISERROR(SEARCH("WO",F149)))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AF1B-023C-446A-B789-2FD4896CC850}">
  <dimension ref="A1:L110"/>
  <sheetViews>
    <sheetView workbookViewId="0">
      <pane ySplit="1" topLeftCell="A110" activePane="bottomLeft" state="frozenSplit"/>
      <selection pane="bottomLeft" activeCell="A2" sqref="A2:I110"/>
    </sheetView>
  </sheetViews>
  <sheetFormatPr baseColWidth="10" defaultRowHeight="15"/>
  <cols>
    <col min="1" max="1" width="5.140625" style="1" customWidth="1"/>
    <col min="2" max="2" width="8.85546875" style="1" customWidth="1"/>
    <col min="3" max="3" width="7.7109375" style="1" customWidth="1"/>
    <col min="4" max="4" width="45.140625" style="1" bestFit="1" customWidth="1"/>
    <col min="5" max="5" width="6.42578125" style="1" customWidth="1"/>
    <col min="6" max="6" width="7.7109375" style="1" customWidth="1"/>
    <col min="7" max="7" width="7.42578125" style="1" customWidth="1"/>
    <col min="8" max="8" width="9.7109375" style="1" customWidth="1"/>
    <col min="9" max="9" width="31.85546875" style="1" bestFit="1" customWidth="1"/>
    <col min="10" max="16384" width="11.42578125" style="1"/>
  </cols>
  <sheetData>
    <row r="1" spans="1:12">
      <c r="A1" s="4" t="s">
        <v>4</v>
      </c>
      <c r="B1" s="4" t="s">
        <v>141</v>
      </c>
      <c r="C1" s="4" t="s">
        <v>30</v>
      </c>
      <c r="D1" s="4" t="s">
        <v>145</v>
      </c>
      <c r="E1" s="4" t="s">
        <v>28</v>
      </c>
      <c r="F1" s="4" t="s">
        <v>0</v>
      </c>
      <c r="G1" s="4" t="s">
        <v>1</v>
      </c>
      <c r="H1" s="4" t="s">
        <v>29</v>
      </c>
      <c r="I1" s="4" t="s">
        <v>2</v>
      </c>
    </row>
    <row r="2" spans="1:12" ht="30">
      <c r="A2" s="7">
        <v>1</v>
      </c>
      <c r="B2" s="1">
        <v>20000</v>
      </c>
      <c r="C2" s="1">
        <v>1</v>
      </c>
      <c r="D2" s="23" t="s">
        <v>146</v>
      </c>
      <c r="E2" s="23" t="s">
        <v>142</v>
      </c>
      <c r="F2" s="23" t="s">
        <v>11</v>
      </c>
      <c r="G2" s="1" t="s">
        <v>8</v>
      </c>
      <c r="H2" s="1">
        <v>1</v>
      </c>
      <c r="I2" s="2" t="s">
        <v>147</v>
      </c>
      <c r="L2" s="1" t="str">
        <f>"Thing data do0"&amp;A2&amp;" """&amp;D2&amp;""" [ readValue="""&amp;VLOOKUP(F2,'Data Types'!$B$2:$C$5,2,FALSE)&amp;""", readStart="&amp;B2&amp;", writeValueType="""&amp;VLOOKUP(F2,'Data Types'!$B$2:$C$5,2,FALSE)&amp;""", writeStart="&amp;B2&amp;", writeType=""holding"" ] // unit="""&amp;G2&amp;""""</f>
        <v>Thing data do01 "Inverter RTC date and time (Continuous read in)" [ readValue="uint16", readStart=20000, writeValueType="uint16", writeStart=20000, writeType="holding" ] // unit="N/A "</v>
      </c>
    </row>
    <row r="3" spans="1:12" ht="30">
      <c r="A3" s="7">
        <v>2</v>
      </c>
      <c r="B3" s="1">
        <v>20001</v>
      </c>
      <c r="C3" s="1">
        <v>1</v>
      </c>
      <c r="D3" s="23"/>
      <c r="E3" s="23"/>
      <c r="F3" s="23"/>
      <c r="G3" s="1" t="s">
        <v>8</v>
      </c>
      <c r="H3" s="1">
        <v>1</v>
      </c>
      <c r="I3" s="2" t="s">
        <v>148</v>
      </c>
      <c r="L3" s="1" t="e">
        <f>"Thing data do0"&amp;A3&amp;" """&amp;D3&amp;""" [ readValue="""&amp;VLOOKUP(F3,'Data Types'!$B$2:$C$5,2,FALSE)&amp;""", readStart="&amp;B3&amp;", writeValueType="""&amp;VLOOKUP(F3,'Data Types'!$B$2:$C$5,2,FALSE)&amp;""", writeStart="&amp;B3&amp;", writeType=""holding"" ] // unit="""&amp;G3&amp;""""</f>
        <v>#N/A</v>
      </c>
    </row>
    <row r="4" spans="1:12" ht="30">
      <c r="A4" s="7">
        <v>3</v>
      </c>
      <c r="B4" s="1">
        <v>20002</v>
      </c>
      <c r="C4" s="1">
        <v>1</v>
      </c>
      <c r="D4" s="23"/>
      <c r="E4" s="23"/>
      <c r="F4" s="23"/>
      <c r="G4" s="1" t="s">
        <v>8</v>
      </c>
      <c r="H4" s="1">
        <v>1</v>
      </c>
      <c r="I4" s="2" t="s">
        <v>149</v>
      </c>
      <c r="L4" s="1" t="e">
        <f>"Thing data do0"&amp;A4&amp;" """&amp;D4&amp;""" [ readValue="""&amp;VLOOKUP(F4,'Data Types'!$B$2:$C$5,2,FALSE)&amp;""", readStart="&amp;B4&amp;", writeValueType="""&amp;VLOOKUP(F4,'Data Types'!$B$2:$C$5,2,FALSE)&amp;""", writeStart="&amp;B4&amp;", writeType=""holding"" ] // unit="""&amp;G4&amp;""""</f>
        <v>#N/A</v>
      </c>
    </row>
    <row r="5" spans="1:12">
      <c r="A5" s="7">
        <v>4</v>
      </c>
      <c r="B5" s="1">
        <v>25000</v>
      </c>
      <c r="C5" s="1">
        <v>1</v>
      </c>
      <c r="D5" s="1" t="s">
        <v>20</v>
      </c>
      <c r="E5" s="1" t="s">
        <v>142</v>
      </c>
      <c r="F5" s="1" t="s">
        <v>11</v>
      </c>
      <c r="G5" s="1" t="s">
        <v>8</v>
      </c>
      <c r="H5" s="1">
        <v>1</v>
      </c>
      <c r="I5" s="5" t="s">
        <v>150</v>
      </c>
      <c r="L5" s="1" t="str">
        <f>"Thing data do0"&amp;A5&amp;" """&amp;D5&amp;""" [ readValue="""&amp;VLOOKUP(F5,'Data Types'!$B$2:$C$5,2,FALSE)&amp;""", readStart="&amp;B5&amp;", writeValueType="""&amp;VLOOKUP(F5,'Data Types'!$B$2:$C$5,2,FALSE)&amp;""", writeStart="&amp;B5&amp;", writeType=""holding"" ] // unit="""&amp;G5&amp;""""</f>
        <v>Thing data do04 "Safety Code " [ readValue="uint16", readStart=25000, writeValueType="uint16", writeStart=25000, writeType="holding" ] // unit="N/A "</v>
      </c>
    </row>
    <row r="6" spans="1:12" ht="45">
      <c r="A6" s="7">
        <v>5</v>
      </c>
      <c r="B6" s="1">
        <v>25015</v>
      </c>
      <c r="C6" s="1">
        <v>1</v>
      </c>
      <c r="D6" s="1" t="s">
        <v>151</v>
      </c>
      <c r="E6" s="1" t="s">
        <v>142</v>
      </c>
      <c r="F6" s="3" t="s">
        <v>11</v>
      </c>
      <c r="G6" s="1" t="s">
        <v>8</v>
      </c>
      <c r="H6" s="1">
        <v>1</v>
      </c>
      <c r="I6" s="2" t="s">
        <v>152</v>
      </c>
      <c r="L6" s="1" t="str">
        <f>"Thing data do0"&amp;A6&amp;" """&amp;D6&amp;""" [ readValue="""&amp;VLOOKUP(F6,'Data Types'!$B$2:$C$5,2,FALSE)&amp;""", readStart="&amp;B6&amp;", writeValueType="""&amp;VLOOKUP(F6,'Data Types'!$B$2:$C$5,2,FALSE)&amp;""", writeStart="&amp;B6&amp;", writeType=""holding"" ] // unit="""&amp;G6&amp;""""</f>
        <v>Thing data do05 "Overload Method Setting" [ readValue="uint16", readStart=25015, writeValueType="uint16", writeStart=25015, writeType="holding" ] // unit="N/A "</v>
      </c>
    </row>
    <row r="7" spans="1:12" ht="30">
      <c r="A7" s="7">
        <v>6</v>
      </c>
      <c r="B7" s="1">
        <v>25100</v>
      </c>
      <c r="C7" s="1">
        <v>1</v>
      </c>
      <c r="D7" s="1" t="s">
        <v>153</v>
      </c>
      <c r="E7" s="1" t="s">
        <v>142</v>
      </c>
      <c r="F7" s="1" t="s">
        <v>11</v>
      </c>
      <c r="G7" s="1" t="s">
        <v>8</v>
      </c>
      <c r="H7" s="1">
        <v>1</v>
      </c>
      <c r="I7" s="2" t="s">
        <v>154</v>
      </c>
      <c r="L7" s="1" t="str">
        <f>"Thing data do0"&amp;A7&amp;" """&amp;D7&amp;""" [ readValue="""&amp;VLOOKUP(F7,'Data Types'!$B$2:$C$5,2,FALSE)&amp;""", readStart="&amp;B7&amp;", writeValueType="""&amp;VLOOKUP(F7,'Data Types'!$B$2:$C$5,2,FALSE)&amp;""", writeStart="&amp;B7&amp;", writeType=""holding"" ] // unit="""&amp;G7&amp;""""</f>
        <v>Thing data do06 "Grid Injection Power Limit Switch" [ readValue="uint16", readStart=25100, writeValueType="uint16", writeStart=25100, writeType="holding" ] // unit="N/A "</v>
      </c>
    </row>
    <row r="8" spans="1:12">
      <c r="A8" s="7">
        <v>7</v>
      </c>
      <c r="B8" s="1">
        <v>25103</v>
      </c>
      <c r="C8" s="1">
        <v>1</v>
      </c>
      <c r="D8" s="1" t="s">
        <v>155</v>
      </c>
      <c r="E8" s="1" t="s">
        <v>142</v>
      </c>
      <c r="F8" s="1" t="s">
        <v>11</v>
      </c>
      <c r="G8" s="1" t="s">
        <v>8</v>
      </c>
      <c r="H8" s="1">
        <v>1000</v>
      </c>
      <c r="I8" s="1" t="s">
        <v>143</v>
      </c>
      <c r="L8" s="1" t="str">
        <f>"Thing data do0"&amp;A8&amp;" """&amp;D8&amp;""" [ readValue="""&amp;VLOOKUP(F8,'Data Types'!$B$2:$C$5,2,FALSE)&amp;""", readStart="&amp;B8&amp;", writeValueType="""&amp;VLOOKUP(F8,'Data Types'!$B$2:$C$5,2,FALSE)&amp;""", writeStart="&amp;B8&amp;", writeType=""holding"" ] // unit="""&amp;G8&amp;""""</f>
        <v>Thing data do07 "Grid Injection Power Limit % Setting " [ readValue="uint16", readStart=25103, writeValueType="uint16", writeStart=25103, writeType="holding" ] // unit="N/A "</v>
      </c>
    </row>
    <row r="9" spans="1:12" ht="30">
      <c r="A9" s="7">
        <v>8</v>
      </c>
      <c r="B9" s="1">
        <v>25104</v>
      </c>
      <c r="C9" s="1">
        <v>1</v>
      </c>
      <c r="D9" s="1" t="s">
        <v>156</v>
      </c>
      <c r="E9" s="1" t="s">
        <v>157</v>
      </c>
      <c r="F9" s="1" t="s">
        <v>11</v>
      </c>
      <c r="G9" s="1" t="s">
        <v>8</v>
      </c>
      <c r="H9" s="1">
        <v>1</v>
      </c>
      <c r="I9" s="2" t="s">
        <v>158</v>
      </c>
      <c r="L9" s="1" t="str">
        <f>"Thing data do0"&amp;A9&amp;" """&amp;D9&amp;""" [ readValue="""&amp;VLOOKUP(F9,'Data Types'!$B$2:$C$5,2,FALSE)&amp;""", readStart="&amp;B9&amp;", writeValueType="""&amp;VLOOKUP(F9,'Data Types'!$B$2:$C$5,2,FALSE)&amp;""", writeStart="&amp;B9&amp;", writeType=""holding"" ] // unit="""&amp;G9&amp;""""</f>
        <v>Thing data do08 "Smart Meter COM Status" [ readValue="uint16", readStart=25104, writeValueType="uint16", writeStart=25104, writeType="holding" ] // unit="N/A "</v>
      </c>
    </row>
    <row r="10" spans="1:12">
      <c r="A10" s="7">
        <v>9</v>
      </c>
      <c r="B10" s="1">
        <v>25105</v>
      </c>
      <c r="C10" s="1">
        <v>2</v>
      </c>
      <c r="D10" s="1" t="s">
        <v>159</v>
      </c>
      <c r="E10" s="1" t="s">
        <v>157</v>
      </c>
      <c r="F10" s="1" t="s">
        <v>26</v>
      </c>
      <c r="G10" s="1" t="s">
        <v>144</v>
      </c>
      <c r="H10" s="1">
        <v>1</v>
      </c>
      <c r="L10" s="1" t="str">
        <f>"Thing data do0"&amp;A10&amp;" """&amp;D10&amp;""" [ readValue="""&amp;VLOOKUP(F10,'Data Types'!$B$2:$C$5,2,FALSE)&amp;""", readStart="&amp;B10&amp;", writeValueType="""&amp;VLOOKUP(F10,'Data Types'!$B$2:$C$5,2,FALSE)&amp;""", writeStart="&amp;B10&amp;", writeType=""holding"" ] // unit="""&amp;G10&amp;""""</f>
        <v>Thing data do09 "Pmeter on Phase A" [ readValue="int32", readStart=25105, writeValueType="int32", writeStart=25105, writeType="holding" ] // unit="W "</v>
      </c>
    </row>
    <row r="11" spans="1:12">
      <c r="A11" s="7">
        <v>10</v>
      </c>
      <c r="B11" s="1">
        <v>25107</v>
      </c>
      <c r="C11" s="1">
        <v>2</v>
      </c>
      <c r="D11" s="1" t="s">
        <v>160</v>
      </c>
      <c r="E11" s="1" t="s">
        <v>157</v>
      </c>
      <c r="F11" s="1" t="s">
        <v>26</v>
      </c>
      <c r="G11" s="1" t="s">
        <v>144</v>
      </c>
      <c r="H11" s="1">
        <v>1</v>
      </c>
      <c r="L11" s="1" t="str">
        <f>"Thing data do0"&amp;A11&amp;" """&amp;D11&amp;""" [ readValue="""&amp;VLOOKUP(F11,'Data Types'!$B$2:$C$5,2,FALSE)&amp;""", readStart="&amp;B11&amp;", writeValueType="""&amp;VLOOKUP(F11,'Data Types'!$B$2:$C$5,2,FALSE)&amp;""", writeStart="&amp;B11&amp;", writeType=""holding"" ] // unit="""&amp;G11&amp;""""</f>
        <v>Thing data do010 "Pmeter on Phase B" [ readValue="int32", readStart=25107, writeValueType="int32", writeStart=25107, writeType="holding" ] // unit="W "</v>
      </c>
    </row>
    <row r="12" spans="1:12">
      <c r="A12" s="7">
        <v>11</v>
      </c>
      <c r="B12" s="1">
        <v>25109</v>
      </c>
      <c r="C12" s="1">
        <v>2</v>
      </c>
      <c r="D12" s="1" t="s">
        <v>161</v>
      </c>
      <c r="E12" s="1" t="s">
        <v>157</v>
      </c>
      <c r="F12" s="1" t="s">
        <v>26</v>
      </c>
      <c r="G12" s="1" t="s">
        <v>144</v>
      </c>
      <c r="H12" s="1">
        <v>1</v>
      </c>
      <c r="L12" s="1" t="str">
        <f>"Thing data do0"&amp;A12&amp;" """&amp;D12&amp;""" [ readValue="""&amp;VLOOKUP(F12,'Data Types'!$B$2:$C$5,2,FALSE)&amp;""", readStart="&amp;B12&amp;", writeValueType="""&amp;VLOOKUP(F12,'Data Types'!$B$2:$C$5,2,FALSE)&amp;""", writeStart="&amp;B12&amp;", writeType=""holding"" ] // unit="""&amp;G12&amp;""""</f>
        <v>Thing data do011 "Pmeter on Phase C" [ readValue="int32", readStart=25109, writeValueType="int32", writeStart=25109, writeType="holding" ] // unit="W "</v>
      </c>
    </row>
    <row r="13" spans="1:12" ht="30">
      <c r="A13" s="7">
        <v>12</v>
      </c>
      <c r="B13" s="1">
        <v>25118</v>
      </c>
      <c r="C13" s="1">
        <v>1</v>
      </c>
      <c r="D13" s="1" t="s">
        <v>163</v>
      </c>
      <c r="E13" s="1" t="s">
        <v>142</v>
      </c>
      <c r="F13" s="1" t="s">
        <v>60</v>
      </c>
      <c r="G13" s="1" t="s">
        <v>8</v>
      </c>
      <c r="H13" s="1">
        <v>1000</v>
      </c>
      <c r="I13" s="2" t="s">
        <v>162</v>
      </c>
      <c r="L13" s="1" t="str">
        <f>"Thing data do0"&amp;A13&amp;" """&amp;D13&amp;""" [ readValue="""&amp;VLOOKUP(F13,'Data Types'!$B$2:$C$5,2,FALSE)&amp;""", readStart="&amp;B13&amp;", writeValueType="""&amp;VLOOKUP(F13,'Data Types'!$B$2:$C$5,2,FALSE)&amp;""", writeStart="&amp;B13&amp;", writeType=""holding"" ] // unit="""&amp;G13&amp;""""</f>
        <v>Thing data do012 "Reactive power limit percentage" [ readValue="int16", readStart=25118, writeValueType="int16", writeStart=25118, writeType="holding" ] // unit="N/A "</v>
      </c>
    </row>
    <row r="14" spans="1:12">
      <c r="A14" s="7">
        <v>13</v>
      </c>
      <c r="B14" s="1">
        <v>25120</v>
      </c>
      <c r="C14" s="1">
        <v>1</v>
      </c>
      <c r="D14" s="1" t="s">
        <v>164</v>
      </c>
      <c r="E14" s="1" t="s">
        <v>142</v>
      </c>
      <c r="F14" s="1" t="s">
        <v>60</v>
      </c>
      <c r="G14" s="1" t="s">
        <v>8</v>
      </c>
      <c r="H14" s="1">
        <v>1000</v>
      </c>
      <c r="I14" s="1" t="s">
        <v>165</v>
      </c>
      <c r="L14" s="1" t="str">
        <f>"Thing data do0"&amp;A14&amp;" """&amp;D14&amp;""" [ readValue="""&amp;VLOOKUP(F14,'Data Types'!$B$2:$C$5,2,FALSE)&amp;""", readStart="&amp;B14&amp;", writeValueType="""&amp;VLOOKUP(F14,'Data Types'!$B$2:$C$5,2,FALSE)&amp;""", writeStart="&amp;B14&amp;", writeType=""holding"" ] // unit="""&amp;G14&amp;""""</f>
        <v>Thing data do013 "PF Setting " [ readValue="int16", readStart=25120, writeValueType="int16", writeStart=25120, writeType="holding" ] // unit="N/A "</v>
      </c>
    </row>
    <row r="15" spans="1:12" ht="75">
      <c r="A15" s="7">
        <v>14</v>
      </c>
      <c r="B15" s="1">
        <v>25121</v>
      </c>
      <c r="C15" s="1">
        <v>1</v>
      </c>
      <c r="D15" s="1" t="s">
        <v>166</v>
      </c>
      <c r="E15" s="1" t="s">
        <v>142</v>
      </c>
      <c r="F15" s="1" t="s">
        <v>11</v>
      </c>
      <c r="G15" s="1" t="s">
        <v>8</v>
      </c>
      <c r="H15" s="1">
        <v>1</v>
      </c>
      <c r="I15" s="2" t="s">
        <v>167</v>
      </c>
      <c r="L15" s="1" t="str">
        <f>"Thing data do0"&amp;A15&amp;" """&amp;D15&amp;""" [ readValue="""&amp;VLOOKUP(F15,'Data Types'!$B$2:$C$5,2,FALSE)&amp;""", readStart="&amp;B15&amp;", writeValueType="""&amp;VLOOKUP(F15,'Data Types'!$B$2:$C$5,2,FALSE)&amp;""", writeStart="&amp;B15&amp;", writeType=""holding"" ] // unit="""&amp;G15&amp;""""</f>
        <v>Thing data do014 "Reactive power Control Mode " [ readValue="uint16", readStart=25121, writeValueType="uint16", writeStart=25121, writeType="holding" ] // unit="N/A "</v>
      </c>
    </row>
    <row r="16" spans="1:12">
      <c r="A16" s="7">
        <v>15</v>
      </c>
      <c r="B16" s="1">
        <v>28000</v>
      </c>
      <c r="C16" s="1">
        <v>1</v>
      </c>
      <c r="D16" s="1" t="s">
        <v>174</v>
      </c>
      <c r="E16" s="1" t="s">
        <v>142</v>
      </c>
      <c r="F16" s="1" t="s">
        <v>11</v>
      </c>
      <c r="G16" s="1" t="s">
        <v>40</v>
      </c>
      <c r="H16" s="1">
        <v>10</v>
      </c>
      <c r="I16" s="1" t="s">
        <v>168</v>
      </c>
      <c r="L16" s="1" t="str">
        <f>"Thing data do0"&amp;A16&amp;" """&amp;D16&amp;""" [ readValue="""&amp;VLOOKUP(F16,'Data Types'!$B$2:$C$5,2,FALSE)&amp;""", readStart="&amp;B16&amp;", writeValueType="""&amp;VLOOKUP(F16,'Data Types'!$B$2:$C$5,2,FALSE)&amp;""", writeStart="&amp;B16&amp;", writeType=""holding"" ] // unit="""&amp;G16&amp;""""</f>
        <v>Thing data do015 "Fault recovery voltage lower limit" [ readValue="uint16", readStart=28000, writeValueType="uint16", writeStart=28000, writeType="holding" ] // unit="V "</v>
      </c>
    </row>
    <row r="17" spans="1:12">
      <c r="A17" s="7">
        <v>16</v>
      </c>
      <c r="B17" s="1">
        <v>28001</v>
      </c>
      <c r="C17" s="1">
        <v>1</v>
      </c>
      <c r="D17" s="1" t="s">
        <v>175</v>
      </c>
      <c r="E17" s="1" t="s">
        <v>142</v>
      </c>
      <c r="F17" s="1" t="s">
        <v>11</v>
      </c>
      <c r="G17" s="1" t="s">
        <v>40</v>
      </c>
      <c r="H17" s="1">
        <v>10</v>
      </c>
      <c r="I17" s="1" t="s">
        <v>169</v>
      </c>
      <c r="L17" s="1" t="str">
        <f>"Thing data do0"&amp;A17&amp;" """&amp;D17&amp;""" [ readValue="""&amp;VLOOKUP(F17,'Data Types'!$B$2:$C$5,2,FALSE)&amp;""", readStart="&amp;B17&amp;", writeValueType="""&amp;VLOOKUP(F17,'Data Types'!$B$2:$C$5,2,FALSE)&amp;""", writeStart="&amp;B17&amp;", writeType=""holding"" ] // unit="""&amp;G17&amp;""""</f>
        <v>Thing data do016 "Fault recovery voltage upper limit" [ readValue="uint16", readStart=28001, writeValueType="uint16", writeStart=28001, writeType="holding" ] // unit="V "</v>
      </c>
    </row>
    <row r="18" spans="1:12">
      <c r="A18" s="7">
        <v>17</v>
      </c>
      <c r="B18" s="1">
        <v>28002</v>
      </c>
      <c r="C18" s="1">
        <v>1</v>
      </c>
      <c r="D18" s="1" t="s">
        <v>170</v>
      </c>
      <c r="E18" s="1" t="s">
        <v>142</v>
      </c>
      <c r="F18" s="1" t="s">
        <v>11</v>
      </c>
      <c r="G18" s="1" t="s">
        <v>50</v>
      </c>
      <c r="H18" s="1">
        <v>100</v>
      </c>
      <c r="I18" s="1" t="s">
        <v>171</v>
      </c>
      <c r="L18" s="1" t="str">
        <f>"Thing data do0"&amp;A18&amp;" """&amp;D18&amp;""" [ readValue="""&amp;VLOOKUP(F18,'Data Types'!$B$2:$C$5,2,FALSE)&amp;""", readStart="&amp;B18&amp;", writeValueType="""&amp;VLOOKUP(F18,'Data Types'!$B$2:$C$5,2,FALSE)&amp;""", writeStart="&amp;B18&amp;", writeType=""holding"" ] // unit="""&amp;G18&amp;""""</f>
        <v>Thing data do017 "Fault recovery frequency lower limit " [ readValue="uint16", readStart=28002, writeValueType="uint16", writeStart=28002, writeType="holding" ] // unit="Hz "</v>
      </c>
    </row>
    <row r="19" spans="1:12">
      <c r="A19" s="7">
        <v>18</v>
      </c>
      <c r="B19" s="1">
        <v>28003</v>
      </c>
      <c r="C19" s="1">
        <v>1</v>
      </c>
      <c r="D19" s="1" t="s">
        <v>172</v>
      </c>
      <c r="E19" s="1" t="s">
        <v>142</v>
      </c>
      <c r="F19" s="1" t="s">
        <v>11</v>
      </c>
      <c r="G19" s="1" t="s">
        <v>50</v>
      </c>
      <c r="H19" s="1">
        <v>100</v>
      </c>
      <c r="I19" s="1" t="s">
        <v>171</v>
      </c>
      <c r="L19" s="1" t="str">
        <f>"Thing data do0"&amp;A19&amp;" """&amp;D19&amp;""" [ readValue="""&amp;VLOOKUP(F19,'Data Types'!$B$2:$C$5,2,FALSE)&amp;""", readStart="&amp;B19&amp;", writeValueType="""&amp;VLOOKUP(F19,'Data Types'!$B$2:$C$5,2,FALSE)&amp;""", writeStart="&amp;B19&amp;", writeType=""holding"" ] // unit="""&amp;G19&amp;""""</f>
        <v>Thing data do018 "Fault recovery frequency upper limit " [ readValue="uint16", readStart=28003, writeValueType="uint16", writeStart=28003, writeType="holding" ] // unit="Hz "</v>
      </c>
    </row>
    <row r="20" spans="1:12">
      <c r="A20" s="7">
        <v>19</v>
      </c>
      <c r="B20" s="1">
        <v>28004</v>
      </c>
      <c r="C20" s="1">
        <v>1</v>
      </c>
      <c r="D20" s="1" t="s">
        <v>173</v>
      </c>
      <c r="E20" s="1" t="s">
        <v>142</v>
      </c>
      <c r="F20" s="1" t="s">
        <v>11</v>
      </c>
      <c r="G20" s="1" t="s">
        <v>40</v>
      </c>
      <c r="H20" s="1">
        <v>10</v>
      </c>
      <c r="I20" s="1" t="s">
        <v>168</v>
      </c>
      <c r="L20" s="1" t="str">
        <f>"Thing data do0"&amp;A20&amp;" """&amp;D20&amp;""" [ readValue="""&amp;VLOOKUP(F20,'Data Types'!$B$2:$C$5,2,FALSE)&amp;""", readStart="&amp;B20&amp;", writeValueType="""&amp;VLOOKUP(F20,'Data Types'!$B$2:$C$5,2,FALSE)&amp;""", writeStart="&amp;B20&amp;", writeType=""holding"" ] // unit="""&amp;G20&amp;""""</f>
        <v>Thing data do019 "Level-1 undervoltage protection threshold " [ readValue="uint16", readStart=28004, writeValueType="uint16", writeStart=28004, writeType="holding" ] // unit="V "</v>
      </c>
    </row>
    <row r="21" spans="1:12">
      <c r="A21" s="7">
        <v>20</v>
      </c>
      <c r="B21" s="1">
        <v>28005</v>
      </c>
      <c r="C21" s="1">
        <v>1</v>
      </c>
      <c r="D21" s="1" t="s">
        <v>176</v>
      </c>
      <c r="E21" s="1" t="s">
        <v>142</v>
      </c>
      <c r="F21" s="1" t="s">
        <v>11</v>
      </c>
      <c r="G21" s="1" t="s">
        <v>177</v>
      </c>
      <c r="H21" s="1">
        <v>1</v>
      </c>
      <c r="I21" s="1" t="s">
        <v>178</v>
      </c>
      <c r="L21" s="1" t="str">
        <f>"Thing data do0"&amp;A21&amp;" """&amp;D21&amp;""" [ readValue="""&amp;VLOOKUP(F21,'Data Types'!$B$2:$C$5,2,FALSE)&amp;""", readStart="&amp;B21&amp;", writeValueType="""&amp;VLOOKUP(F21,'Data Types'!$B$2:$C$5,2,FALSE)&amp;""", writeStart="&amp;B21&amp;", writeType=""holding"" ] // unit="""&amp;G21&amp;""""</f>
        <v>Thing data do020 "Level-1 undervoltage protection duration " [ readValue="uint16", readStart=28005, writeValueType="uint16", writeStart=28005, writeType="holding" ] // unit="Prd "</v>
      </c>
    </row>
    <row r="22" spans="1:12">
      <c r="A22" s="7">
        <v>21</v>
      </c>
      <c r="B22" s="1">
        <v>28006</v>
      </c>
      <c r="C22" s="1">
        <v>1</v>
      </c>
      <c r="D22" s="1" t="s">
        <v>179</v>
      </c>
      <c r="E22" s="1" t="s">
        <v>142</v>
      </c>
      <c r="F22" s="1" t="s">
        <v>11</v>
      </c>
      <c r="G22" s="1" t="s">
        <v>40</v>
      </c>
      <c r="H22" s="1">
        <v>10</v>
      </c>
      <c r="I22" s="1" t="s">
        <v>169</v>
      </c>
      <c r="L22" s="1" t="str">
        <f>"Thing data do0"&amp;A22&amp;" """&amp;D22&amp;""" [ readValue="""&amp;VLOOKUP(F22,'Data Types'!$B$2:$C$5,2,FALSE)&amp;""", readStart="&amp;B22&amp;", writeValueType="""&amp;VLOOKUP(F22,'Data Types'!$B$2:$C$5,2,FALSE)&amp;""", writeStart="&amp;B22&amp;", writeType=""holding"" ] // unit="""&amp;G22&amp;""""</f>
        <v>Thing data do021 "Level-1 overvoltage protection threshold " [ readValue="uint16", readStart=28006, writeValueType="uint16", writeStart=28006, writeType="holding" ] // unit="V "</v>
      </c>
    </row>
    <row r="23" spans="1:12">
      <c r="A23" s="7">
        <v>22</v>
      </c>
      <c r="B23" s="1">
        <v>28007</v>
      </c>
      <c r="C23" s="1">
        <v>1</v>
      </c>
      <c r="D23" s="1" t="s">
        <v>180</v>
      </c>
      <c r="E23" s="1" t="s">
        <v>142</v>
      </c>
      <c r="F23" s="1" t="s">
        <v>11</v>
      </c>
      <c r="G23" s="1" t="s">
        <v>177</v>
      </c>
      <c r="H23" s="1">
        <v>1</v>
      </c>
      <c r="I23" s="1" t="s">
        <v>178</v>
      </c>
      <c r="L23" s="1" t="str">
        <f>"Thing data do0"&amp;A23&amp;" """&amp;D23&amp;""" [ readValue="""&amp;VLOOKUP(F23,'Data Types'!$B$2:$C$5,2,FALSE)&amp;""", readStart="&amp;B23&amp;", writeValueType="""&amp;VLOOKUP(F23,'Data Types'!$B$2:$C$5,2,FALSE)&amp;""", writeStart="&amp;B23&amp;", writeType=""holding"" ] // unit="""&amp;G23&amp;""""</f>
        <v>Thing data do022 "Level-1 overvoltage protection duration " [ readValue="uint16", readStart=28007, writeValueType="uint16", writeStart=28007, writeType="holding" ] // unit="Prd "</v>
      </c>
    </row>
    <row r="24" spans="1:12">
      <c r="A24" s="7">
        <v>23</v>
      </c>
      <c r="B24" s="1">
        <v>28012</v>
      </c>
      <c r="C24" s="1">
        <v>1</v>
      </c>
      <c r="D24" s="1" t="s">
        <v>183</v>
      </c>
      <c r="E24" s="1" t="s">
        <v>142</v>
      </c>
      <c r="F24" s="1" t="s">
        <v>11</v>
      </c>
      <c r="G24" s="1" t="s">
        <v>50</v>
      </c>
      <c r="H24" s="1">
        <v>100</v>
      </c>
      <c r="I24" s="1" t="s">
        <v>171</v>
      </c>
      <c r="L24" s="1" t="str">
        <f>"Thing data do0"&amp;A24&amp;" """&amp;D24&amp;""" [ readValue="""&amp;VLOOKUP(F24,'Data Types'!$B$2:$C$5,2,FALSE)&amp;""", readStart="&amp;B24&amp;", writeValueType="""&amp;VLOOKUP(F24,'Data Types'!$B$2:$C$5,2,FALSE)&amp;""", writeStart="&amp;B24&amp;", writeType=""holding"" ] // unit="""&amp;G24&amp;""""</f>
        <v>Thing data do023 "Level-1 underfrequency protection threshold" [ readValue="uint16", readStart=28012, writeValueType="uint16", writeStart=28012, writeType="holding" ] // unit="Hz "</v>
      </c>
    </row>
    <row r="25" spans="1:12">
      <c r="A25" s="7">
        <v>24</v>
      </c>
      <c r="B25" s="1">
        <v>28013</v>
      </c>
      <c r="C25" s="1">
        <v>1</v>
      </c>
      <c r="D25" s="1" t="s">
        <v>184</v>
      </c>
      <c r="E25" s="1" t="s">
        <v>142</v>
      </c>
      <c r="F25" s="1" t="s">
        <v>11</v>
      </c>
      <c r="G25" s="1" t="s">
        <v>177</v>
      </c>
      <c r="H25" s="1">
        <v>1</v>
      </c>
      <c r="I25" s="1" t="s">
        <v>178</v>
      </c>
      <c r="L25" s="1" t="str">
        <f>"Thing data do0"&amp;A25&amp;" """&amp;D25&amp;""" [ readValue="""&amp;VLOOKUP(F25,'Data Types'!$B$2:$C$5,2,FALSE)&amp;""", readStart="&amp;B25&amp;", writeValueType="""&amp;VLOOKUP(F25,'Data Types'!$B$2:$C$5,2,FALSE)&amp;""", writeStart="&amp;B25&amp;", writeType=""holding"" ] // unit="""&amp;G25&amp;""""</f>
        <v>Thing data do024 "Level-1 underfrequency protection duration" [ readValue="uint16", readStart=28013, writeValueType="uint16", writeStart=28013, writeType="holding" ] // unit="Prd "</v>
      </c>
    </row>
    <row r="26" spans="1:12">
      <c r="A26" s="7">
        <v>25</v>
      </c>
      <c r="B26" s="1">
        <v>28014</v>
      </c>
      <c r="C26" s="1">
        <v>1</v>
      </c>
      <c r="D26" s="1" t="s">
        <v>181</v>
      </c>
      <c r="E26" s="1" t="s">
        <v>142</v>
      </c>
      <c r="F26" s="1" t="s">
        <v>11</v>
      </c>
      <c r="G26" s="1" t="s">
        <v>50</v>
      </c>
      <c r="H26" s="1">
        <v>100</v>
      </c>
      <c r="I26" s="1" t="s">
        <v>171</v>
      </c>
      <c r="L26" s="1" t="str">
        <f>"Thing data do0"&amp;A26&amp;" """&amp;D26&amp;""" [ readValue="""&amp;VLOOKUP(F26,'Data Types'!$B$2:$C$5,2,FALSE)&amp;""", readStart="&amp;B26&amp;", writeValueType="""&amp;VLOOKUP(F26,'Data Types'!$B$2:$C$5,2,FALSE)&amp;""", writeStart="&amp;B26&amp;", writeType=""holding"" ] // unit="""&amp;G26&amp;""""</f>
        <v>Thing data do025 "Level-1 overfrequency protection threshold " [ readValue="uint16", readStart=28014, writeValueType="uint16", writeStart=28014, writeType="holding" ] // unit="Hz "</v>
      </c>
    </row>
    <row r="27" spans="1:12">
      <c r="A27" s="7">
        <v>26</v>
      </c>
      <c r="B27" s="1">
        <v>28015</v>
      </c>
      <c r="C27" s="1">
        <v>1</v>
      </c>
      <c r="D27" s="1" t="s">
        <v>182</v>
      </c>
      <c r="E27" s="1" t="s">
        <v>142</v>
      </c>
      <c r="F27" s="1" t="s">
        <v>11</v>
      </c>
      <c r="G27" s="1" t="s">
        <v>177</v>
      </c>
      <c r="H27" s="1">
        <v>1</v>
      </c>
      <c r="I27" s="1" t="s">
        <v>178</v>
      </c>
      <c r="L27" s="1" t="str">
        <f>"Thing data do0"&amp;A27&amp;" """&amp;D27&amp;""" [ readValue="""&amp;VLOOKUP(F27,'Data Types'!$B$2:$C$5,2,FALSE)&amp;""", readStart="&amp;B27&amp;", writeValueType="""&amp;VLOOKUP(F27,'Data Types'!$B$2:$C$5,2,FALSE)&amp;""", writeStart="&amp;B27&amp;", writeType=""holding"" ] // unit="""&amp;G27&amp;""""</f>
        <v>Thing data do026 "Level-1 overfrequency protection duration " [ readValue="uint16", readStart=28015, writeValueType="uint16", writeStart=28015, writeType="holding" ] // unit="Prd "</v>
      </c>
    </row>
    <row r="28" spans="1:12" ht="30">
      <c r="A28" s="15"/>
      <c r="B28" s="1">
        <v>28101</v>
      </c>
      <c r="C28" s="1">
        <v>1</v>
      </c>
      <c r="D28" s="1" t="s">
        <v>276</v>
      </c>
      <c r="E28" s="1" t="s">
        <v>142</v>
      </c>
      <c r="F28" s="1" t="s">
        <v>11</v>
      </c>
      <c r="G28" s="1" t="s">
        <v>8</v>
      </c>
      <c r="H28" s="1">
        <v>1</v>
      </c>
      <c r="I28" s="2" t="s">
        <v>190</v>
      </c>
    </row>
    <row r="29" spans="1:12">
      <c r="A29" s="15"/>
      <c r="B29" s="1">
        <v>28102</v>
      </c>
      <c r="C29" s="1">
        <v>1</v>
      </c>
      <c r="D29" s="1" t="s">
        <v>277</v>
      </c>
      <c r="E29" s="1" t="s">
        <v>142</v>
      </c>
      <c r="F29" s="1" t="s">
        <v>11</v>
      </c>
      <c r="G29" s="1" t="s">
        <v>40</v>
      </c>
      <c r="H29" s="1">
        <v>10</v>
      </c>
      <c r="I29" s="1" t="s">
        <v>278</v>
      </c>
    </row>
    <row r="30" spans="1:12">
      <c r="A30" s="7">
        <v>27</v>
      </c>
      <c r="B30" s="1">
        <v>50000</v>
      </c>
      <c r="C30" s="1">
        <v>1</v>
      </c>
      <c r="D30" s="1" t="s">
        <v>185</v>
      </c>
      <c r="E30" s="1" t="s">
        <v>142</v>
      </c>
      <c r="F30" s="1" t="s">
        <v>11</v>
      </c>
      <c r="G30" s="1" t="s">
        <v>8</v>
      </c>
      <c r="H30" s="1">
        <v>1</v>
      </c>
      <c r="I30" s="1" t="s">
        <v>186</v>
      </c>
      <c r="L30" s="1" t="str">
        <f>"Thing data do0"&amp;A30&amp;" """&amp;D30&amp;""" [ readValue="""&amp;VLOOKUP(F30,'Data Types'!$B$2:$C$5,2,FALSE)&amp;""", readStart="&amp;B30&amp;", writeValueType="""&amp;VLOOKUP(F30,'Data Types'!$B$2:$C$5,2,FALSE)&amp;""", writeStart="&amp;B30&amp;", writeType=""holding"" ] // unit="""&amp;G30&amp;""""</f>
        <v>Thing data do027 "Hybrid Inverter Working Mode Setting " [ readValue="uint16", readStart=50000, writeValueType="uint16", writeStart=50000, writeType="holding" ] // unit="N/A "</v>
      </c>
    </row>
    <row r="31" spans="1:12" ht="30">
      <c r="A31" s="7">
        <v>28</v>
      </c>
      <c r="B31" s="1">
        <v>50001</v>
      </c>
      <c r="C31" s="1">
        <v>1</v>
      </c>
      <c r="D31" s="1" t="s">
        <v>189</v>
      </c>
      <c r="E31" s="1" t="s">
        <v>142</v>
      </c>
      <c r="F31" s="1" t="s">
        <v>11</v>
      </c>
      <c r="G31" s="1" t="s">
        <v>8</v>
      </c>
      <c r="H31" s="1">
        <v>1</v>
      </c>
      <c r="I31" s="2" t="s">
        <v>190</v>
      </c>
      <c r="L31" s="1" t="str">
        <f>"Thing data do0"&amp;A31&amp;" """&amp;D31&amp;""" [ readValue="""&amp;VLOOKUP(F31,'Data Types'!$B$2:$C$5,2,FALSE)&amp;""", readStart="&amp;B31&amp;", writeValueType="""&amp;VLOOKUP(F31,'Data Types'!$B$2:$C$5,2,FALSE)&amp;""", writeStart="&amp;B31&amp;", writeType=""holding"" ] // unit="""&amp;G31&amp;""""</f>
        <v>Thing data do028 "Enable UPS Function Switch" [ readValue="uint16", readStart=50001, writeValueType="uint16", writeStart=50001, writeType="holding" ] // unit="N/A "</v>
      </c>
    </row>
    <row r="32" spans="1:12">
      <c r="A32" s="7">
        <v>29</v>
      </c>
      <c r="B32" s="1">
        <v>50004</v>
      </c>
      <c r="C32" s="1">
        <v>1</v>
      </c>
      <c r="D32" s="1" t="s">
        <v>191</v>
      </c>
      <c r="E32" s="1" t="s">
        <v>142</v>
      </c>
      <c r="F32" s="1" t="s">
        <v>11</v>
      </c>
      <c r="G32" s="1" t="s">
        <v>40</v>
      </c>
      <c r="H32" s="1">
        <v>10</v>
      </c>
      <c r="L32" s="1" t="str">
        <f>"Thing data do0"&amp;A32&amp;" """&amp;D32&amp;""" [ readValue="""&amp;VLOOKUP(F32,'Data Types'!$B$2:$C$5,2,FALSE)&amp;""", readStart="&amp;B32&amp;", writeValueType="""&amp;VLOOKUP(F32,'Data Types'!$B$2:$C$5,2,FALSE)&amp;""", writeStart="&amp;B32&amp;", writeType=""holding"" ] // unit="""&amp;G32&amp;""""</f>
        <v>Thing data do029 "Off-grid Voltage Setting " [ readValue="uint16", readStart=50004, writeValueType="uint16", writeStart=50004, writeType="holding" ] // unit="V "</v>
      </c>
    </row>
    <row r="33" spans="1:12">
      <c r="A33" s="7">
        <v>30</v>
      </c>
      <c r="B33" s="1">
        <v>50005</v>
      </c>
      <c r="C33" s="1">
        <v>1</v>
      </c>
      <c r="D33" s="1" t="s">
        <v>192</v>
      </c>
      <c r="E33" s="1" t="s">
        <v>142</v>
      </c>
      <c r="F33" s="1" t="s">
        <v>11</v>
      </c>
      <c r="G33" s="1" t="s">
        <v>50</v>
      </c>
      <c r="H33" s="1">
        <v>100</v>
      </c>
      <c r="I33" s="1" t="s">
        <v>187</v>
      </c>
      <c r="L33" s="1" t="str">
        <f>"Thing data do0"&amp;A33&amp;" """&amp;D33&amp;""" [ readValue="""&amp;VLOOKUP(F33,'Data Types'!$B$2:$C$5,2,FALSE)&amp;""", readStart="&amp;B33&amp;", writeValueType="""&amp;VLOOKUP(F33,'Data Types'!$B$2:$C$5,2,FALSE)&amp;""", writeStart="&amp;B33&amp;", writeType=""holding"" ] // unit="""&amp;G33&amp;""""</f>
        <v>Thing data do030 "Off-grid Frequency Setting " [ readValue="uint16", readStart=50005, writeValueType="uint16", writeStart=50005, writeType="holding" ] // unit="Hz "</v>
      </c>
    </row>
    <row r="34" spans="1:12" ht="30">
      <c r="A34" s="7">
        <v>31</v>
      </c>
      <c r="B34" s="1">
        <v>50006</v>
      </c>
      <c r="C34" s="1">
        <v>1</v>
      </c>
      <c r="D34" s="1" t="s">
        <v>193</v>
      </c>
      <c r="E34" s="1" t="s">
        <v>142</v>
      </c>
      <c r="F34" s="1" t="s">
        <v>11</v>
      </c>
      <c r="G34" s="1" t="s">
        <v>8</v>
      </c>
      <c r="H34" s="1">
        <v>1</v>
      </c>
      <c r="I34" s="2" t="s">
        <v>190</v>
      </c>
      <c r="L34" s="1" t="str">
        <f>"Thing data do0"&amp;A34&amp;" """&amp;D34&amp;""" [ readValue="""&amp;VLOOKUP(F34,'Data Types'!$B$2:$C$5,2,FALSE)&amp;""", readStart="&amp;B34&amp;", writeValueType="""&amp;VLOOKUP(F34,'Data Types'!$B$2:$C$5,2,FALSE)&amp;""", writeStart="&amp;B34&amp;", writeType=""holding"" ] // unit="""&amp;G34&amp;""""</f>
        <v>Thing data do031 "On-Grid Unbalanced Output Switch " [ readValue="uint16", readStart=50006, writeValueType="uint16", writeStart=50006, writeType="holding" ] // unit="N/A "</v>
      </c>
    </row>
    <row r="35" spans="1:12" ht="30">
      <c r="A35" s="7">
        <v>32</v>
      </c>
      <c r="B35" s="1">
        <v>50007</v>
      </c>
      <c r="C35" s="1">
        <v>1</v>
      </c>
      <c r="D35" s="1" t="s">
        <v>194</v>
      </c>
      <c r="E35" s="1" t="s">
        <v>142</v>
      </c>
      <c r="F35" s="1" t="s">
        <v>11</v>
      </c>
      <c r="G35" s="1" t="s">
        <v>8</v>
      </c>
      <c r="H35" s="1">
        <v>1</v>
      </c>
      <c r="I35" s="2" t="s">
        <v>190</v>
      </c>
      <c r="L35" s="1" t="str">
        <f>"Thing data do0"&amp;A35&amp;" """&amp;D35&amp;""" [ readValue="""&amp;VLOOKUP(F35,'Data Types'!$B$2:$C$5,2,FALSE)&amp;""", readStart="&amp;B35&amp;", writeValueType="""&amp;VLOOKUP(F35,'Data Types'!$B$2:$C$5,2,FALSE)&amp;""", writeStart="&amp;B35&amp;", writeType=""holding"" ] // unit="""&amp;G35&amp;""""</f>
        <v>Thing data do032 "Peak Load Shifting Switch " [ readValue="uint16", readStart=50007, writeValueType="uint16", writeStart=50007, writeType="holding" ] // unit="N/A "</v>
      </c>
    </row>
    <row r="36" spans="1:12">
      <c r="A36" s="7">
        <v>33</v>
      </c>
      <c r="B36" s="1">
        <v>50009</v>
      </c>
      <c r="C36" s="1">
        <v>1</v>
      </c>
      <c r="D36" s="1" t="s">
        <v>195</v>
      </c>
      <c r="E36" s="1" t="s">
        <v>142</v>
      </c>
      <c r="F36" s="1" t="s">
        <v>11</v>
      </c>
      <c r="G36" s="1" t="s">
        <v>188</v>
      </c>
      <c r="H36" s="1">
        <v>10</v>
      </c>
      <c r="L36" s="1" t="str">
        <f>"Thing data do0"&amp;A36&amp;" """&amp;D36&amp;""" [ readValue="""&amp;VLOOKUP(F36,'Data Types'!$B$2:$C$5,2,FALSE)&amp;""", readStart="&amp;B36&amp;", writeValueType="""&amp;VLOOKUP(F36,'Data Types'!$B$2:$C$5,2,FALSE)&amp;""", writeStart="&amp;B36&amp;", writeType=""holding"" ] // unit="""&amp;G36&amp;""""</f>
        <v>Thing data do033 "Max. Grid Power Value Setting " [ readValue="uint16", readStart=50009, writeValueType="uint16", writeStart=50009, writeType="holding" ] // unit="kVA "</v>
      </c>
    </row>
    <row r="37" spans="1:12" ht="45">
      <c r="A37" s="7">
        <v>34</v>
      </c>
      <c r="B37" s="1">
        <v>50010</v>
      </c>
      <c r="C37" s="1">
        <v>1</v>
      </c>
      <c r="D37" s="1" t="s">
        <v>196</v>
      </c>
      <c r="E37" s="1" t="s">
        <v>142</v>
      </c>
      <c r="F37" s="1" t="s">
        <v>11</v>
      </c>
      <c r="G37" s="1" t="s">
        <v>8</v>
      </c>
      <c r="H37" s="1">
        <v>1</v>
      </c>
      <c r="I37" s="2" t="s">
        <v>197</v>
      </c>
      <c r="J37" s="6"/>
      <c r="L37" s="1" t="str">
        <f>"Thing data do0"&amp;A37&amp;" """&amp;D37&amp;""" [ readValue="""&amp;VLOOKUP(F37,'Data Types'!$B$2:$C$5,2,FALSE)&amp;""", readStart="&amp;B37&amp;", writeValueType="""&amp;VLOOKUP(F37,'Data Types'!$B$2:$C$5,2,FALSE)&amp;""", writeStart="&amp;B37&amp;", writeType=""holding"" ] // unit="""&amp;G37&amp;""""</f>
        <v>Thing data do034 "Parallel Master-Slave Sign " [ readValue="uint16", readStart=50010, writeValueType="uint16", writeStart=50010, writeType="holding" ] // unit="N/A "</v>
      </c>
    </row>
    <row r="38" spans="1:12" ht="75">
      <c r="A38" s="7">
        <v>35</v>
      </c>
      <c r="B38" s="1">
        <v>50202</v>
      </c>
      <c r="C38" s="1">
        <v>1</v>
      </c>
      <c r="D38" s="1" t="s">
        <v>198</v>
      </c>
      <c r="E38" s="1" t="s">
        <v>142</v>
      </c>
      <c r="F38" s="1" t="s">
        <v>11</v>
      </c>
      <c r="G38" s="1" t="s">
        <v>8</v>
      </c>
      <c r="H38" s="1">
        <v>1</v>
      </c>
      <c r="I38" s="2" t="s">
        <v>199</v>
      </c>
      <c r="L38" s="1" t="str">
        <f>"Thing data do0"&amp;A38&amp;" """&amp;D38&amp;""" [ readValue="""&amp;VLOOKUP(F38,'Data Types'!$B$2:$C$5,2,FALSE)&amp;""", readStart="&amp;B38&amp;", writeValueType="""&amp;VLOOKUP(F38,'Data Types'!$B$2:$C$5,2,FALSE)&amp;""", writeStart="&amp;B38&amp;", writeType=""holding"" ] // unit="""&amp;G38&amp;""""</f>
        <v>Thing data do035 "AC Power Scheduling Mode Setting" [ readValue="uint16", readStart=50202, writeValueType="uint16", writeStart=50202, writeType="holding" ] // unit="N/A "</v>
      </c>
    </row>
    <row r="39" spans="1:12">
      <c r="A39" s="7">
        <v>36</v>
      </c>
      <c r="B39" s="1">
        <v>50203</v>
      </c>
      <c r="C39" s="1">
        <v>1</v>
      </c>
      <c r="D39" s="1" t="s">
        <v>202</v>
      </c>
      <c r="E39" s="6" t="s">
        <v>142</v>
      </c>
      <c r="F39" s="1" t="s">
        <v>60</v>
      </c>
      <c r="G39" s="1" t="s">
        <v>27</v>
      </c>
      <c r="H39" s="1">
        <v>100</v>
      </c>
      <c r="I39" s="1" t="s">
        <v>203</v>
      </c>
      <c r="L39" s="1" t="str">
        <f>"Thing data do0"&amp;A39&amp;" """&amp;D39&amp;""" [ readValue="""&amp;VLOOKUP(F39,'Data Types'!$B$2:$C$5,2,FALSE)&amp;""", readStart="&amp;B39&amp;", writeValueType="""&amp;VLOOKUP(F39,'Data Types'!$B$2:$C$5,2,FALSE)&amp;""", writeStart="&amp;B39&amp;", writeType=""holding"" ] // unit="""&amp;G39&amp;""""</f>
        <v>Thing data do036 "Total AC Power Scheduling Setting " [ readValue="int16", readStart=50203, writeValueType="int16", writeStart=50203, writeType="holding" ] // unit="kW "</v>
      </c>
    </row>
    <row r="40" spans="1:12">
      <c r="A40" s="7">
        <v>37</v>
      </c>
      <c r="B40" s="1">
        <v>50204</v>
      </c>
      <c r="C40" s="1">
        <v>1</v>
      </c>
      <c r="D40" s="1" t="s">
        <v>204</v>
      </c>
      <c r="E40" s="1" t="s">
        <v>142</v>
      </c>
      <c r="F40" s="1" t="s">
        <v>60</v>
      </c>
      <c r="G40" s="1" t="s">
        <v>27</v>
      </c>
      <c r="H40" s="1">
        <v>100</v>
      </c>
      <c r="I40" s="1" t="s">
        <v>204</v>
      </c>
      <c r="L40" s="1" t="str">
        <f>"Thing data do0"&amp;A40&amp;" """&amp;D40&amp;""" [ readValue="""&amp;VLOOKUP(F40,'Data Types'!$B$2:$C$5,2,FALSE)&amp;""", readStart="&amp;B40&amp;", writeValueType="""&amp;VLOOKUP(F40,'Data Types'!$B$2:$C$5,2,FALSE)&amp;""", writeStart="&amp;B40&amp;", writeType=""holding"" ] // unit="""&amp;G40&amp;""""</f>
        <v>Thing data do037 "Phase A Power Scheduling Setting" [ readValue="int16", readStart=50204, writeValueType="int16", writeStart=50204, writeType="holding" ] // unit="kW "</v>
      </c>
    </row>
    <row r="41" spans="1:12">
      <c r="A41" s="7">
        <v>38</v>
      </c>
      <c r="B41" s="1">
        <v>50205</v>
      </c>
      <c r="C41" s="1">
        <v>1</v>
      </c>
      <c r="D41" s="1" t="s">
        <v>205</v>
      </c>
      <c r="E41" s="1" t="s">
        <v>142</v>
      </c>
      <c r="F41" s="1" t="s">
        <v>60</v>
      </c>
      <c r="G41" s="1" t="s">
        <v>27</v>
      </c>
      <c r="H41" s="1">
        <v>100</v>
      </c>
      <c r="I41" s="1" t="s">
        <v>205</v>
      </c>
      <c r="L41" s="1" t="str">
        <f>"Thing data do0"&amp;A41&amp;" """&amp;D41&amp;""" [ readValue="""&amp;VLOOKUP(F41,'Data Types'!$B$2:$C$5,2,FALSE)&amp;""", readStart="&amp;B41&amp;", writeValueType="""&amp;VLOOKUP(F41,'Data Types'!$B$2:$C$5,2,FALSE)&amp;""", writeStart="&amp;B41&amp;", writeType=""holding"" ] // unit="""&amp;G41&amp;""""</f>
        <v>Thing data do038 "Phase B Power Scheduling Setting" [ readValue="int16", readStart=50205, writeValueType="int16", writeStart=50205, writeType="holding" ] // unit="kW "</v>
      </c>
    </row>
    <row r="42" spans="1:12">
      <c r="A42" s="7">
        <v>39</v>
      </c>
      <c r="B42" s="1">
        <v>50206</v>
      </c>
      <c r="C42" s="1">
        <v>1</v>
      </c>
      <c r="D42" s="1" t="s">
        <v>206</v>
      </c>
      <c r="E42" s="1" t="s">
        <v>142</v>
      </c>
      <c r="F42" s="1" t="s">
        <v>60</v>
      </c>
      <c r="G42" s="1" t="s">
        <v>27</v>
      </c>
      <c r="H42" s="1">
        <v>100</v>
      </c>
      <c r="I42" s="1" t="s">
        <v>206</v>
      </c>
      <c r="L42" s="1" t="str">
        <f>"Thing data do0"&amp;A42&amp;" """&amp;D42&amp;""" [ readValue="""&amp;VLOOKUP(F42,'Data Types'!$B$2:$C$5,2,FALSE)&amp;""", readStart="&amp;B42&amp;", writeValueType="""&amp;VLOOKUP(F42,'Data Types'!$B$2:$C$5,2,FALSE)&amp;""", writeStart="&amp;B42&amp;", writeType=""holding"" ] // unit="""&amp;G42&amp;""""</f>
        <v>Thing data do039 "Phase C Power Scheduling Setting" [ readValue="int16", readStart=50206, writeValueType="int16", writeStart=50206, writeType="holding" ] // unit="kW "</v>
      </c>
    </row>
    <row r="43" spans="1:12">
      <c r="A43" s="7">
        <v>40</v>
      </c>
      <c r="B43" s="1">
        <v>50207</v>
      </c>
      <c r="C43" s="1">
        <v>1</v>
      </c>
      <c r="D43" s="1" t="s">
        <v>207</v>
      </c>
      <c r="E43" s="1" t="s">
        <v>142</v>
      </c>
      <c r="F43" s="1" t="s">
        <v>60</v>
      </c>
      <c r="G43" s="1" t="s">
        <v>27</v>
      </c>
      <c r="H43" s="1">
        <v>100</v>
      </c>
      <c r="L43" s="1" t="str">
        <f>"Thing data do0"&amp;A43&amp;" """&amp;D43&amp;""" [ readValue="""&amp;VLOOKUP(F43,'Data Types'!$B$2:$C$5,2,FALSE)&amp;""", readStart="&amp;B43&amp;", writeValueType="""&amp;VLOOKUP(F43,'Data Types'!$B$2:$C$5,2,FALSE)&amp;""", writeStart="&amp;B43&amp;", writeType=""holding"" ] // unit="""&amp;G43&amp;""""</f>
        <v>Thing data do040 "Battery Power Scheduling Setting" [ readValue="int16", readStart=50207, writeValueType="int16", writeStart=50207, writeType="holding" ] // unit="kW "</v>
      </c>
    </row>
    <row r="44" spans="1:12">
      <c r="A44" s="7">
        <v>41</v>
      </c>
      <c r="B44" s="1">
        <v>50208</v>
      </c>
      <c r="C44" s="1">
        <v>1</v>
      </c>
      <c r="D44" s="1" t="s">
        <v>208</v>
      </c>
      <c r="E44" s="1" t="s">
        <v>142</v>
      </c>
      <c r="F44" s="1" t="s">
        <v>60</v>
      </c>
      <c r="G44" s="1" t="s">
        <v>27</v>
      </c>
      <c r="H44" s="1">
        <v>100</v>
      </c>
      <c r="L44" s="1" t="str">
        <f>"Thing data do0"&amp;A44&amp;" """&amp;D44&amp;""" [ readValue="""&amp;VLOOKUP(F44,'Data Types'!$B$2:$C$5,2,FALSE)&amp;""", readStart="&amp;B44&amp;", writeValueType="""&amp;VLOOKUP(F44,'Data Types'!$B$2:$C$5,2,FALSE)&amp;""", writeStart="&amp;B44&amp;", writeType=""holding"" ] // unit="""&amp;G44&amp;""""</f>
        <v>Thing data do041 "Max. AC Power Limit Setting" [ readValue="int16", readStart=50208, writeValueType="int16", writeStart=50208, writeType="holding" ] // unit="kW "</v>
      </c>
    </row>
    <row r="45" spans="1:12">
      <c r="A45" s="7">
        <v>42</v>
      </c>
      <c r="B45" s="1">
        <v>50209</v>
      </c>
      <c r="C45" s="1">
        <v>1</v>
      </c>
      <c r="D45" s="1" t="s">
        <v>209</v>
      </c>
      <c r="E45" s="1" t="s">
        <v>142</v>
      </c>
      <c r="F45" s="1" t="s">
        <v>60</v>
      </c>
      <c r="G45" s="1" t="s">
        <v>27</v>
      </c>
      <c r="H45" s="1">
        <v>100</v>
      </c>
      <c r="L45" s="1" t="str">
        <f>"Thing data do0"&amp;A45&amp;" """&amp;D45&amp;""" [ readValue="""&amp;VLOOKUP(F45,'Data Types'!$B$2:$C$5,2,FALSE)&amp;""", readStart="&amp;B45&amp;", writeValueType="""&amp;VLOOKUP(F45,'Data Types'!$B$2:$C$5,2,FALSE)&amp;""", writeStart="&amp;B45&amp;", writeType=""holding"" ] // unit="""&amp;G45&amp;""""</f>
        <v>Thing data do042 "Min. AC Power Limit Setting " [ readValue="int16", readStart=50209, writeValueType="int16", writeStart=50209, writeType="holding" ] // unit="kW "</v>
      </c>
    </row>
    <row r="46" spans="1:12" ht="30">
      <c r="A46" s="7">
        <v>43</v>
      </c>
      <c r="B46" s="1">
        <v>50210</v>
      </c>
      <c r="C46" s="1">
        <v>1</v>
      </c>
      <c r="D46" s="1" t="s">
        <v>210</v>
      </c>
      <c r="E46" s="1" t="s">
        <v>142</v>
      </c>
      <c r="F46" s="1" t="s">
        <v>11</v>
      </c>
      <c r="G46" s="1" t="s">
        <v>200</v>
      </c>
      <c r="H46" s="1">
        <v>1</v>
      </c>
      <c r="I46" s="2" t="s">
        <v>211</v>
      </c>
      <c r="L46" s="1" t="str">
        <f>"Thing data do0"&amp;A46&amp;" """&amp;D46&amp;""" [ readValue="""&amp;VLOOKUP(F46,'Data Types'!$B$2:$C$5,2,FALSE)&amp;""", readStart="&amp;B46&amp;", writeValueType="""&amp;VLOOKUP(F46,'Data Types'!$B$2:$C$5,2,FALSE)&amp;""", writeStart="&amp;B46&amp;", writeType=""holding"" ] // unit="""&amp;G46&amp;""""</f>
        <v>Thing data do043 "Priority of Power Output Setting " [ readValue="uint16", readStart=50210, writeValueType="uint16", writeStart=50210, writeType="holding" ] // unit="NA "</v>
      </c>
    </row>
    <row r="47" spans="1:12">
      <c r="A47" s="7">
        <v>44</v>
      </c>
      <c r="B47" s="1">
        <v>50211</v>
      </c>
      <c r="C47" s="1">
        <v>1</v>
      </c>
      <c r="D47" s="1" t="s">
        <v>212</v>
      </c>
      <c r="E47" s="1" t="s">
        <v>142</v>
      </c>
      <c r="F47" s="1" t="s">
        <v>11</v>
      </c>
      <c r="G47" s="1" t="s">
        <v>27</v>
      </c>
      <c r="H47" s="1">
        <v>100</v>
      </c>
      <c r="I47" s="1" t="s">
        <v>3</v>
      </c>
      <c r="L47" s="1" t="str">
        <f>"Thing data do0"&amp;A47&amp;" """&amp;D47&amp;""" [ readValue="""&amp;VLOOKUP(F47,'Data Types'!$B$2:$C$5,2,FALSE)&amp;""", readStart="&amp;B47&amp;", writeValueType="""&amp;VLOOKUP(F47,'Data Types'!$B$2:$C$5,2,FALSE)&amp;""", writeStart="&amp;B47&amp;", writeType=""holding"" ] // unit="""&amp;G47&amp;""""</f>
        <v>Thing data do044 "PV Power Scheduling Setting" [ readValue="uint16", readStart=50211, writeValueType="uint16", writeStart=50211, writeType="holding" ] // unit="kW "</v>
      </c>
    </row>
    <row r="48" spans="1:12">
      <c r="A48" s="7">
        <v>45</v>
      </c>
      <c r="B48" s="1">
        <v>52500</v>
      </c>
      <c r="C48" s="1">
        <v>1</v>
      </c>
      <c r="D48" s="1" t="s">
        <v>218</v>
      </c>
      <c r="E48" s="1" t="s">
        <v>142</v>
      </c>
      <c r="F48" s="1" t="s">
        <v>11</v>
      </c>
      <c r="G48" s="1" t="s">
        <v>8</v>
      </c>
      <c r="H48" s="1">
        <v>1</v>
      </c>
      <c r="I48" s="1" t="s">
        <v>219</v>
      </c>
      <c r="L48" s="1" t="str">
        <f>"Thing data do0"&amp;A48&amp;" """&amp;D48&amp;""" [ readValue="""&amp;VLOOKUP(F48,'Data Types'!$B$2:$C$5,2,FALSE)&amp;""", readStart="&amp;B48&amp;", writeValueType="""&amp;VLOOKUP(F48,'Data Types'!$B$2:$C$5,2,FALSE)&amp;""", writeStart="&amp;B48&amp;", writeType=""holding"" ] // unit="""&amp;G48&amp;""""</f>
        <v>Thing data do045 "Battery Configuration " [ readValue="uint16", readStart=52500, writeValueType="uint16", writeStart=52500, writeType="holding" ] // unit="N/A "</v>
      </c>
    </row>
    <row r="49" spans="1:12">
      <c r="A49" s="7">
        <v>46</v>
      </c>
      <c r="B49" s="1">
        <v>52501</v>
      </c>
      <c r="C49" s="1">
        <v>1</v>
      </c>
      <c r="D49" s="1" t="s">
        <v>213</v>
      </c>
      <c r="E49" s="1" t="s">
        <v>142</v>
      </c>
      <c r="F49" s="1" t="s">
        <v>11</v>
      </c>
      <c r="G49" s="1" t="s">
        <v>8</v>
      </c>
      <c r="H49" s="1">
        <v>1</v>
      </c>
      <c r="L49" s="1" t="str">
        <f>"Thing data do0"&amp;A49&amp;" """&amp;D49&amp;""" [ readValue="""&amp;VLOOKUP(F49,'Data Types'!$B$2:$C$5,2,FALSE)&amp;""", readStart="&amp;B49&amp;", writeValueType="""&amp;VLOOKUP(F49,'Data Types'!$B$2:$C$5,2,FALSE)&amp;""", writeStart="&amp;B49&amp;", writeType=""holding"" ] // unit="""&amp;G49&amp;""""</f>
        <v>Thing data do046 "Battery Protocol configuration " [ readValue="uint16", readStart=52501, writeValueType="uint16", writeStart=52501, writeType="holding" ] // unit="N/A "</v>
      </c>
    </row>
    <row r="50" spans="1:12" ht="30">
      <c r="A50" s="7">
        <v>47</v>
      </c>
      <c r="B50" s="1">
        <v>52502</v>
      </c>
      <c r="C50" s="1">
        <v>1</v>
      </c>
      <c r="D50" s="1" t="s">
        <v>220</v>
      </c>
      <c r="E50" s="1" t="s">
        <v>142</v>
      </c>
      <c r="F50" s="1" t="s">
        <v>11</v>
      </c>
      <c r="G50" s="1" t="s">
        <v>8</v>
      </c>
      <c r="H50" s="1">
        <v>1</v>
      </c>
      <c r="I50" s="2" t="s">
        <v>190</v>
      </c>
      <c r="L50" s="1" t="str">
        <f>"Thing data do0"&amp;A50&amp;" """&amp;D50&amp;""" [ readValue="""&amp;VLOOKUP(F50,'Data Types'!$B$2:$C$5,2,FALSE)&amp;""", readStart="&amp;B50&amp;", writeValueType="""&amp;VLOOKUP(F50,'Data Types'!$B$2:$C$5,2,FALSE)&amp;""", writeStart="&amp;B50&amp;", writeType=""holding"" ] // unit="""&amp;G50&amp;""""</f>
        <v>Thing data do047 "On-grid SOC Protection" [ readValue="uint16", readStart=52502, writeValueType="uint16", writeStart=52502, writeType="holding" ] // unit="N/A "</v>
      </c>
    </row>
    <row r="51" spans="1:12">
      <c r="A51" s="7">
        <v>48</v>
      </c>
      <c r="B51" s="1">
        <v>52503</v>
      </c>
      <c r="C51" s="1">
        <v>1</v>
      </c>
      <c r="D51" s="1" t="s">
        <v>221</v>
      </c>
      <c r="E51" s="1" t="s">
        <v>142</v>
      </c>
      <c r="F51" s="1" t="s">
        <v>11</v>
      </c>
      <c r="G51" s="1" t="s">
        <v>8</v>
      </c>
      <c r="H51" s="1">
        <v>1000</v>
      </c>
      <c r="I51" s="1" t="s">
        <v>143</v>
      </c>
      <c r="L51" s="1" t="str">
        <f>"Thing data do0"&amp;A51&amp;" """&amp;D51&amp;""" [ readValue="""&amp;VLOOKUP(F51,'Data Types'!$B$2:$C$5,2,FALSE)&amp;""", readStart="&amp;B51&amp;", writeValueType="""&amp;VLOOKUP(F51,'Data Types'!$B$2:$C$5,2,FALSE)&amp;""", writeStart="&amp;B51&amp;", writeType=""holding"" ] // unit="""&amp;G51&amp;""""</f>
        <v>Thing data do048 "On-grid Battery End SOC" [ readValue="uint16", readStart=52503, writeValueType="uint16", writeStart=52503, writeType="holding" ] // unit="N/A "</v>
      </c>
    </row>
    <row r="52" spans="1:12" ht="30">
      <c r="A52" s="7">
        <v>49</v>
      </c>
      <c r="B52" s="1">
        <v>52504</v>
      </c>
      <c r="C52" s="1">
        <v>1</v>
      </c>
      <c r="D52" s="1" t="s">
        <v>222</v>
      </c>
      <c r="E52" s="1" t="s">
        <v>142</v>
      </c>
      <c r="F52" s="1" t="s">
        <v>11</v>
      </c>
      <c r="G52" s="1" t="s">
        <v>8</v>
      </c>
      <c r="H52" s="1">
        <v>1</v>
      </c>
      <c r="I52" s="2" t="s">
        <v>223</v>
      </c>
      <c r="L52" s="1" t="str">
        <f>"Thing data do0"&amp;A52&amp;" """&amp;D52&amp;""" [ readValue="""&amp;VLOOKUP(F52,'Data Types'!$B$2:$C$5,2,FALSE)&amp;""", readStart="&amp;B52&amp;", writeValueType="""&amp;VLOOKUP(F52,'Data Types'!$B$2:$C$5,2,FALSE)&amp;""", writeStart="&amp;B52&amp;", writeType=""holding"" ] // unit="""&amp;G52&amp;""""</f>
        <v>Thing data do049 "Off-grid SOC Protection" [ readValue="uint16", readStart=52504, writeValueType="uint16", writeStart=52504, writeType="holding" ] // unit="N/A "</v>
      </c>
    </row>
    <row r="53" spans="1:12">
      <c r="A53" s="7">
        <v>50</v>
      </c>
      <c r="B53" s="1">
        <v>52505</v>
      </c>
      <c r="C53" s="1">
        <v>1</v>
      </c>
      <c r="D53" s="1" t="s">
        <v>224</v>
      </c>
      <c r="E53" s="1" t="s">
        <v>142</v>
      </c>
      <c r="F53" s="1" t="s">
        <v>11</v>
      </c>
      <c r="G53" s="1" t="s">
        <v>8</v>
      </c>
      <c r="H53" s="1">
        <v>1000</v>
      </c>
      <c r="I53" s="1" t="s">
        <v>143</v>
      </c>
      <c r="L53" s="1" t="str">
        <f>"Thing data do0"&amp;A53&amp;" """&amp;D53&amp;""" [ readValue="""&amp;VLOOKUP(F53,'Data Types'!$B$2:$C$5,2,FALSE)&amp;""", readStart="&amp;B53&amp;", writeValueType="""&amp;VLOOKUP(F53,'Data Types'!$B$2:$C$5,2,FALSE)&amp;""", writeStart="&amp;B53&amp;", writeType=""holding"" ] // unit="""&amp;G53&amp;""""</f>
        <v>Thing data do050 "Off-grid  Battery End SOC" [ readValue="uint16", readStart=52505, writeValueType="uint16", writeStart=52505, writeType="holding" ] // unit="N/A "</v>
      </c>
    </row>
    <row r="54" spans="1:12" ht="60">
      <c r="A54" s="7">
        <v>51</v>
      </c>
      <c r="B54" s="1">
        <v>53006</v>
      </c>
      <c r="C54" s="1">
        <v>1</v>
      </c>
      <c r="D54" s="1" t="s">
        <v>225</v>
      </c>
      <c r="E54" s="1" t="s">
        <v>142</v>
      </c>
      <c r="F54" s="1" t="s">
        <v>11</v>
      </c>
      <c r="G54" s="1" t="s">
        <v>8</v>
      </c>
      <c r="H54" s="1">
        <v>1</v>
      </c>
      <c r="I54" s="2" t="s">
        <v>226</v>
      </c>
      <c r="L54" s="1" t="str">
        <f>"Thing data do0"&amp;A54&amp;" """&amp;D54&amp;""" [ readValue="""&amp;VLOOKUP(F54,'Data Types'!$B$2:$C$5,2,FALSE)&amp;""", readStart="&amp;B54&amp;", writeValueType="""&amp;VLOOKUP(F54,'Data Types'!$B$2:$C$5,2,FALSE)&amp;""", writeStart="&amp;B54&amp;", writeType=""holding"" ] // unit="""&amp;G54&amp;""""</f>
        <v>Thing data do051 "Period Enable Flag " [ readValue="uint16", readStart=53006, writeValueType="uint16", writeStart=53006, writeType="holding" ] // unit="N/A "</v>
      </c>
    </row>
    <row r="55" spans="1:12" ht="45">
      <c r="A55" s="7">
        <v>52</v>
      </c>
      <c r="B55" s="1">
        <v>53007</v>
      </c>
      <c r="C55" s="1">
        <v>1</v>
      </c>
      <c r="D55" s="1" t="s">
        <v>255</v>
      </c>
      <c r="E55" s="1" t="s">
        <v>142</v>
      </c>
      <c r="F55" s="1" t="s">
        <v>11</v>
      </c>
      <c r="G55" s="1" t="s">
        <v>8</v>
      </c>
      <c r="H55" s="1">
        <v>1</v>
      </c>
      <c r="I55" s="2" t="s">
        <v>227</v>
      </c>
      <c r="L55" s="1" t="str">
        <f>"Thing data do0"&amp;A55&amp;" """&amp;D55&amp;""" [ readValue="""&amp;VLOOKUP(F55,'Data Types'!$B$2:$C$5,2,FALSE)&amp;""", readStart="&amp;B55&amp;", writeValueType="""&amp;VLOOKUP(F55,'Data Types'!$B$2:$C$5,2,FALSE)&amp;""", writeStart="&amp;B55&amp;", writeType=""holding"" ] // unit="""&amp;G55&amp;""""</f>
        <v>Thing data do052 "Charge/Discharge Setting " [ readValue="uint16", readStart=53007, writeValueType="uint16", writeStart=53007, writeType="holding" ] // unit="N/A "</v>
      </c>
    </row>
    <row r="56" spans="1:12" ht="30">
      <c r="A56" s="7">
        <v>53</v>
      </c>
      <c r="B56" s="1">
        <v>53008</v>
      </c>
      <c r="C56" s="1">
        <v>1</v>
      </c>
      <c r="D56" s="1" t="s">
        <v>228</v>
      </c>
      <c r="E56" s="1" t="s">
        <v>142</v>
      </c>
      <c r="F56" s="1" t="s">
        <v>11</v>
      </c>
      <c r="G56" s="1" t="s">
        <v>8</v>
      </c>
      <c r="H56" s="1">
        <v>1</v>
      </c>
      <c r="I56" s="2" t="s">
        <v>229</v>
      </c>
      <c r="L56" s="1" t="str">
        <f>"Thing data do0"&amp;A56&amp;" """&amp;D56&amp;""" [ readValue="""&amp;VLOOKUP(F56,'Data Types'!$B$2:$C$5,2,FALSE)&amp;""", readStart="&amp;B56&amp;", writeValueType="""&amp;VLOOKUP(F56,'Data Types'!$B$2:$C$5,2,FALSE)&amp;""", writeStart="&amp;B56&amp;", writeType=""holding"" ] // unit="""&amp;G56&amp;""""</f>
        <v>Thing data do053 "Battery Charge By " [ readValue="uint16", readStart=53008, writeValueType="uint16", writeStart=53008, writeType="holding" ] // unit="N/A "</v>
      </c>
    </row>
    <row r="57" spans="1:12" ht="30">
      <c r="A57" s="7">
        <v>54</v>
      </c>
      <c r="B57" s="1">
        <v>53009</v>
      </c>
      <c r="C57" s="1">
        <v>1</v>
      </c>
      <c r="D57" s="1" t="s">
        <v>214</v>
      </c>
      <c r="E57" s="1" t="s">
        <v>142</v>
      </c>
      <c r="F57" s="1" t="s">
        <v>11</v>
      </c>
      <c r="G57" s="1" t="s">
        <v>8</v>
      </c>
      <c r="H57" s="1">
        <v>1</v>
      </c>
      <c r="I57" s="2" t="s">
        <v>230</v>
      </c>
      <c r="L57" s="1" t="str">
        <f>"Thing data do0"&amp;A57&amp;" """&amp;D57&amp;""" [ readValue="""&amp;VLOOKUP(F57,'Data Types'!$B$2:$C$5,2,FALSE)&amp;""", readStart="&amp;B57&amp;", writeValueType="""&amp;VLOOKUP(F57,'Data Types'!$B$2:$C$5,2,FALSE)&amp;""", writeStart="&amp;B57&amp;", writeType=""holding"" ] // unit="""&amp;G57&amp;""""</f>
        <v>Thing data do054 "rsved " [ readValue="uint16", readStart=53009, writeValueType="uint16", writeStart=53009, writeType="holding" ] // unit="N/A "</v>
      </c>
    </row>
    <row r="58" spans="1:12" ht="30">
      <c r="A58" s="7">
        <v>55</v>
      </c>
      <c r="B58" s="1">
        <v>53010</v>
      </c>
      <c r="C58" s="1">
        <v>1</v>
      </c>
      <c r="D58" s="1" t="s">
        <v>215</v>
      </c>
      <c r="E58" s="1" t="s">
        <v>142</v>
      </c>
      <c r="F58" s="1" t="s">
        <v>11</v>
      </c>
      <c r="G58" s="1" t="s">
        <v>8</v>
      </c>
      <c r="H58" s="1">
        <v>1000</v>
      </c>
      <c r="I58" s="2" t="s">
        <v>231</v>
      </c>
      <c r="L58" s="1" t="str">
        <f>"Thing data do0"&amp;A58&amp;" """&amp;D58&amp;""" [ readValue="""&amp;VLOOKUP(F58,'Data Types'!$B$2:$C$5,2,FALSE)&amp;""", readStart="&amp;B58&amp;", writeValueType="""&amp;VLOOKUP(F58,'Data Types'!$B$2:$C$5,2,FALSE)&amp;""", writeStart="&amp;B58&amp;", writeType=""holding"" ] // unit="""&amp;G58&amp;""""</f>
        <v>Thing data do055 "Power Limit " [ readValue="uint16", readStart=53010, writeValueType="uint16", writeStart=53010, writeType="holding" ] // unit="N/A "</v>
      </c>
    </row>
    <row r="59" spans="1:12" ht="30">
      <c r="A59" s="7">
        <v>56</v>
      </c>
      <c r="B59" s="1">
        <v>53011</v>
      </c>
      <c r="C59" s="1">
        <v>1</v>
      </c>
      <c r="D59" s="1" t="s">
        <v>214</v>
      </c>
      <c r="E59" s="1" t="s">
        <v>142</v>
      </c>
      <c r="F59" s="1" t="s">
        <v>11</v>
      </c>
      <c r="G59" s="1" t="s">
        <v>8</v>
      </c>
      <c r="H59" s="1">
        <v>1</v>
      </c>
      <c r="I59" s="2" t="s">
        <v>230</v>
      </c>
      <c r="L59" s="1" t="str">
        <f>"Thing data do0"&amp;A59&amp;" """&amp;D59&amp;""" [ readValue="""&amp;VLOOKUP(F59,'Data Types'!$B$2:$C$5,2,FALSE)&amp;""", readStart="&amp;B59&amp;", writeValueType="""&amp;VLOOKUP(F59,'Data Types'!$B$2:$C$5,2,FALSE)&amp;""", writeStart="&amp;B59&amp;", writeType=""holding"" ] // unit="""&amp;G59&amp;""""</f>
        <v>Thing data do056 "rsved " [ readValue="uint16", readStart=53011, writeValueType="uint16", writeStart=53011, writeType="holding" ] // unit="N/A "</v>
      </c>
    </row>
    <row r="60" spans="1:12" ht="24" customHeight="1">
      <c r="A60" s="7">
        <v>57</v>
      </c>
      <c r="B60" s="1">
        <v>53012</v>
      </c>
      <c r="C60" s="1">
        <v>1</v>
      </c>
      <c r="D60" s="1" t="s">
        <v>216</v>
      </c>
      <c r="E60" s="1" t="s">
        <v>142</v>
      </c>
      <c r="F60" s="1" t="s">
        <v>11</v>
      </c>
      <c r="G60" s="1" t="s">
        <v>8</v>
      </c>
      <c r="H60" s="1">
        <v>1</v>
      </c>
      <c r="I60" s="21" t="s">
        <v>232</v>
      </c>
      <c r="L60" s="1" t="str">
        <f>"Thing data do0"&amp;A60&amp;" """&amp;D60&amp;""" [ readValue="""&amp;VLOOKUP(F60,'Data Types'!$B$2:$C$5,2,FALSE)&amp;""", readStart="&amp;B60&amp;", writeValueType="""&amp;VLOOKUP(F60,'Data Types'!$B$2:$C$5,2,FALSE)&amp;""", writeStart="&amp;B60&amp;", writeType=""holding"" ] // unit="""&amp;G60&amp;""""</f>
        <v>Thing data do057 "Start Time " [ readValue="uint16", readStart=53012, writeValueType="uint16", writeStart=53012, writeType="holding" ] // unit="N/A "</v>
      </c>
    </row>
    <row r="61" spans="1:12" ht="24" customHeight="1">
      <c r="A61" s="7">
        <v>58</v>
      </c>
      <c r="B61" s="1">
        <v>53013</v>
      </c>
      <c r="C61" s="1">
        <v>1</v>
      </c>
      <c r="D61" s="1" t="s">
        <v>217</v>
      </c>
      <c r="E61" s="1" t="s">
        <v>142</v>
      </c>
      <c r="F61" s="1" t="s">
        <v>11</v>
      </c>
      <c r="G61" s="1" t="s">
        <v>8</v>
      </c>
      <c r="H61" s="1">
        <v>1</v>
      </c>
      <c r="I61" s="21"/>
      <c r="L61" s="1" t="str">
        <f>"Thing data do0"&amp;A61&amp;" """&amp;D61&amp;""" [ readValue="""&amp;VLOOKUP(F61,'Data Types'!$B$2:$C$5,2,FALSE)&amp;""", readStart="&amp;B61&amp;", writeValueType="""&amp;VLOOKUP(F61,'Data Types'!$B$2:$C$5,2,FALSE)&amp;""", writeStart="&amp;B61&amp;", writeType=""holding"" ] // unit="""&amp;G61&amp;""""</f>
        <v>Thing data do058 "Stop Time " [ readValue="uint16", readStart=53013, writeValueType="uint16", writeStart=53013, writeType="holding" ] // unit="N/A "</v>
      </c>
    </row>
    <row r="62" spans="1:12" ht="30" customHeight="1">
      <c r="A62" s="7">
        <v>59</v>
      </c>
      <c r="B62" s="1">
        <v>53014</v>
      </c>
      <c r="C62" s="1">
        <v>1</v>
      </c>
      <c r="D62" s="1" t="s">
        <v>233</v>
      </c>
      <c r="E62" s="1" t="s">
        <v>142</v>
      </c>
      <c r="F62" s="1" t="s">
        <v>11</v>
      </c>
      <c r="G62" s="1" t="s">
        <v>8</v>
      </c>
      <c r="H62" s="1">
        <v>1</v>
      </c>
      <c r="I62" s="21" t="s">
        <v>234</v>
      </c>
      <c r="L62" s="1" t="str">
        <f>"Thing data do0"&amp;A62&amp;" """&amp;D62&amp;""" [ readValue="""&amp;VLOOKUP(F62,'Data Types'!$B$2:$C$5,2,FALSE)&amp;""", readStart="&amp;B62&amp;", writeValueType="""&amp;VLOOKUP(F62,'Data Types'!$B$2:$C$5,2,FALSE)&amp;""", writeStart="&amp;B62&amp;", writeType=""holding"" ] // unit="""&amp;G62&amp;""""</f>
        <v>Thing data do059 "Charge/Discharge " [ readValue="uint16", readStart=53014, writeValueType="uint16", writeStart=53014, writeType="holding" ] // unit="N/A "</v>
      </c>
    </row>
    <row r="63" spans="1:12">
      <c r="A63" s="7">
        <v>60</v>
      </c>
      <c r="B63" s="1">
        <v>53015</v>
      </c>
      <c r="C63" s="1">
        <v>1</v>
      </c>
      <c r="D63" s="1" t="s">
        <v>228</v>
      </c>
      <c r="E63" s="1" t="s">
        <v>142</v>
      </c>
      <c r="F63" s="1" t="s">
        <v>11</v>
      </c>
      <c r="G63" s="1" t="s">
        <v>8</v>
      </c>
      <c r="H63" s="1">
        <v>1</v>
      </c>
      <c r="I63" s="21"/>
      <c r="L63" s="1" t="str">
        <f>"Thing data do0"&amp;A63&amp;" """&amp;D63&amp;""" [ readValue="""&amp;VLOOKUP(F63,'Data Types'!$B$2:$C$5,2,FALSE)&amp;""", readStart="&amp;B63&amp;", writeValueType="""&amp;VLOOKUP(F63,'Data Types'!$B$2:$C$5,2,FALSE)&amp;""", writeStart="&amp;B63&amp;", writeType=""holding"" ] // unit="""&amp;G63&amp;""""</f>
        <v>Thing data do060 "Battery Charge By " [ readValue="uint16", readStart=53015, writeValueType="uint16", writeStart=53015, writeType="holding" ] // unit="N/A "</v>
      </c>
    </row>
    <row r="64" spans="1:12">
      <c r="A64" s="7">
        <v>61</v>
      </c>
      <c r="B64" s="1">
        <v>53016</v>
      </c>
      <c r="C64" s="1">
        <v>1</v>
      </c>
      <c r="D64" s="1" t="s">
        <v>214</v>
      </c>
      <c r="E64" s="1" t="s">
        <v>142</v>
      </c>
      <c r="F64" s="1" t="s">
        <v>11</v>
      </c>
      <c r="G64" s="1" t="s">
        <v>8</v>
      </c>
      <c r="H64" s="1">
        <v>1</v>
      </c>
      <c r="I64" s="21"/>
      <c r="L64" s="1" t="str">
        <f>"Thing data do0"&amp;A64&amp;" """&amp;D64&amp;""" [ readValue="""&amp;VLOOKUP(F64,'Data Types'!$B$2:$C$5,2,FALSE)&amp;""", readStart="&amp;B64&amp;", writeValueType="""&amp;VLOOKUP(F64,'Data Types'!$B$2:$C$5,2,FALSE)&amp;""", writeStart="&amp;B64&amp;", writeType=""holding"" ] // unit="""&amp;G64&amp;""""</f>
        <v>Thing data do061 "rsved " [ readValue="uint16", readStart=53016, writeValueType="uint16", writeStart=53016, writeType="holding" ] // unit="N/A "</v>
      </c>
    </row>
    <row r="65" spans="1:12">
      <c r="A65" s="7">
        <v>62</v>
      </c>
      <c r="B65" s="1">
        <v>53017</v>
      </c>
      <c r="C65" s="1">
        <v>1</v>
      </c>
      <c r="D65" s="1" t="s">
        <v>215</v>
      </c>
      <c r="E65" s="1" t="s">
        <v>142</v>
      </c>
      <c r="F65" s="1" t="s">
        <v>11</v>
      </c>
      <c r="G65" s="1" t="s">
        <v>8</v>
      </c>
      <c r="H65" s="1">
        <v>1000</v>
      </c>
      <c r="I65" s="21"/>
      <c r="L65" s="1" t="str">
        <f>"Thing data do0"&amp;A65&amp;" """&amp;D65&amp;""" [ readValue="""&amp;VLOOKUP(F65,'Data Types'!$B$2:$C$5,2,FALSE)&amp;""", readStart="&amp;B65&amp;", writeValueType="""&amp;VLOOKUP(F65,'Data Types'!$B$2:$C$5,2,FALSE)&amp;""", writeStart="&amp;B65&amp;", writeType=""holding"" ] // unit="""&amp;G65&amp;""""</f>
        <v>Thing data do062 "Power Limit " [ readValue="uint16", readStart=53017, writeValueType="uint16", writeStart=53017, writeType="holding" ] // unit="N/A "</v>
      </c>
    </row>
    <row r="66" spans="1:12">
      <c r="A66" s="7">
        <v>63</v>
      </c>
      <c r="B66" s="1">
        <v>53018</v>
      </c>
      <c r="C66" s="1">
        <v>1</v>
      </c>
      <c r="D66" s="1" t="s">
        <v>214</v>
      </c>
      <c r="E66" s="1" t="s">
        <v>142</v>
      </c>
      <c r="F66" s="1" t="s">
        <v>11</v>
      </c>
      <c r="G66" s="1" t="s">
        <v>8</v>
      </c>
      <c r="H66" s="1">
        <v>1</v>
      </c>
      <c r="I66" s="21"/>
      <c r="L66" s="1" t="str">
        <f>"Thing data do0"&amp;A66&amp;" """&amp;D66&amp;""" [ readValue="""&amp;VLOOKUP(F66,'Data Types'!$B$2:$C$5,2,FALSE)&amp;""", readStart="&amp;B66&amp;", writeValueType="""&amp;VLOOKUP(F66,'Data Types'!$B$2:$C$5,2,FALSE)&amp;""", writeStart="&amp;B66&amp;", writeType=""holding"" ] // unit="""&amp;G66&amp;""""</f>
        <v>Thing data do063 "rsved " [ readValue="uint16", readStart=53018, writeValueType="uint16", writeStart=53018, writeType="holding" ] // unit="N/A "</v>
      </c>
    </row>
    <row r="67" spans="1:12">
      <c r="A67" s="7">
        <v>64</v>
      </c>
      <c r="B67" s="1">
        <v>53019</v>
      </c>
      <c r="C67" s="1">
        <v>1</v>
      </c>
      <c r="D67" s="1" t="s">
        <v>216</v>
      </c>
      <c r="E67" s="1" t="s">
        <v>142</v>
      </c>
      <c r="F67" s="1" t="s">
        <v>11</v>
      </c>
      <c r="G67" s="1" t="s">
        <v>8</v>
      </c>
      <c r="H67" s="1">
        <v>1</v>
      </c>
      <c r="I67" s="21"/>
      <c r="L67" s="1" t="str">
        <f>"Thing data do0"&amp;A67&amp;" """&amp;D67&amp;""" [ readValue="""&amp;VLOOKUP(F67,'Data Types'!$B$2:$C$5,2,FALSE)&amp;""", readStart="&amp;B67&amp;", writeValueType="""&amp;VLOOKUP(F67,'Data Types'!$B$2:$C$5,2,FALSE)&amp;""", writeStart="&amp;B67&amp;", writeType=""holding"" ] // unit="""&amp;G67&amp;""""</f>
        <v>Thing data do064 "Start Time " [ readValue="uint16", readStart=53019, writeValueType="uint16", writeStart=53019, writeType="holding" ] // unit="N/A "</v>
      </c>
    </row>
    <row r="68" spans="1:12">
      <c r="A68" s="7">
        <v>65</v>
      </c>
      <c r="B68" s="1">
        <v>53020</v>
      </c>
      <c r="C68" s="1">
        <v>1</v>
      </c>
      <c r="D68" s="1" t="s">
        <v>217</v>
      </c>
      <c r="E68" s="1" t="s">
        <v>142</v>
      </c>
      <c r="F68" s="1" t="s">
        <v>11</v>
      </c>
      <c r="G68" s="1" t="s">
        <v>8</v>
      </c>
      <c r="H68" s="1">
        <v>1</v>
      </c>
      <c r="I68" s="21"/>
      <c r="L68" s="1" t="str">
        <f>"Thing data do0"&amp;A68&amp;" """&amp;D68&amp;""" [ readValue="""&amp;VLOOKUP(F68,'Data Types'!$B$2:$C$5,2,FALSE)&amp;""", readStart="&amp;B68&amp;", writeValueType="""&amp;VLOOKUP(F68,'Data Types'!$B$2:$C$5,2,FALSE)&amp;""", writeStart="&amp;B68&amp;", writeType=""holding"" ] // unit="""&amp;G68&amp;""""</f>
        <v>Thing data do065 "Stop Time " [ readValue="uint16", readStart=53020, writeValueType="uint16", writeStart=53020, writeType="holding" ] // unit="N/A "</v>
      </c>
    </row>
    <row r="69" spans="1:12">
      <c r="A69" s="7">
        <v>66</v>
      </c>
      <c r="B69" s="1">
        <v>53021</v>
      </c>
      <c r="C69" s="1">
        <v>1</v>
      </c>
      <c r="D69" s="1" t="s">
        <v>233</v>
      </c>
      <c r="E69" s="1" t="s">
        <v>142</v>
      </c>
      <c r="F69" s="1" t="s">
        <v>11</v>
      </c>
      <c r="G69" s="1" t="s">
        <v>8</v>
      </c>
      <c r="H69" s="1">
        <v>1</v>
      </c>
      <c r="I69" s="21" t="s">
        <v>235</v>
      </c>
      <c r="L69" s="1" t="str">
        <f>"Thing data do0"&amp;A69&amp;" """&amp;D69&amp;""" [ readValue="""&amp;VLOOKUP(F69,'Data Types'!$B$2:$C$5,2,FALSE)&amp;""", readStart="&amp;B69&amp;", writeValueType="""&amp;VLOOKUP(F69,'Data Types'!$B$2:$C$5,2,FALSE)&amp;""", writeStart="&amp;B69&amp;", writeType=""holding"" ] // unit="""&amp;G69&amp;""""</f>
        <v>Thing data do066 "Charge/Discharge " [ readValue="uint16", readStart=53021, writeValueType="uint16", writeStart=53021, writeType="holding" ] // unit="N/A "</v>
      </c>
    </row>
    <row r="70" spans="1:12">
      <c r="A70" s="7">
        <v>67</v>
      </c>
      <c r="B70" s="1">
        <v>53022</v>
      </c>
      <c r="C70" s="1">
        <v>1</v>
      </c>
      <c r="D70" s="1" t="s">
        <v>228</v>
      </c>
      <c r="E70" s="1" t="s">
        <v>142</v>
      </c>
      <c r="F70" s="1" t="s">
        <v>11</v>
      </c>
      <c r="G70" s="1" t="s">
        <v>8</v>
      </c>
      <c r="H70" s="1">
        <v>1</v>
      </c>
      <c r="I70" s="21"/>
      <c r="L70" s="1" t="str">
        <f>"Thing data do0"&amp;A70&amp;" """&amp;D70&amp;""" [ readValue="""&amp;VLOOKUP(F70,'Data Types'!$B$2:$C$5,2,FALSE)&amp;""", readStart="&amp;B70&amp;", writeValueType="""&amp;VLOOKUP(F70,'Data Types'!$B$2:$C$5,2,FALSE)&amp;""", writeStart="&amp;B70&amp;", writeType=""holding"" ] // unit="""&amp;G70&amp;""""</f>
        <v>Thing data do067 "Battery Charge By " [ readValue="uint16", readStart=53022, writeValueType="uint16", writeStart=53022, writeType="holding" ] // unit="N/A "</v>
      </c>
    </row>
    <row r="71" spans="1:12">
      <c r="A71" s="7">
        <v>68</v>
      </c>
      <c r="B71" s="1">
        <v>53023</v>
      </c>
      <c r="C71" s="1">
        <v>1</v>
      </c>
      <c r="D71" s="1" t="s">
        <v>214</v>
      </c>
      <c r="E71" s="1" t="s">
        <v>142</v>
      </c>
      <c r="F71" s="1" t="s">
        <v>11</v>
      </c>
      <c r="G71" s="1" t="s">
        <v>8</v>
      </c>
      <c r="H71" s="1">
        <v>1</v>
      </c>
      <c r="I71" s="21"/>
      <c r="L71" s="1" t="str">
        <f>"Thing data do0"&amp;A71&amp;" """&amp;D71&amp;""" [ readValue="""&amp;VLOOKUP(F71,'Data Types'!$B$2:$C$5,2,FALSE)&amp;""", readStart="&amp;B71&amp;", writeValueType="""&amp;VLOOKUP(F71,'Data Types'!$B$2:$C$5,2,FALSE)&amp;""", writeStart="&amp;B71&amp;", writeType=""holding"" ] // unit="""&amp;G71&amp;""""</f>
        <v>Thing data do068 "rsved " [ readValue="uint16", readStart=53023, writeValueType="uint16", writeStart=53023, writeType="holding" ] // unit="N/A "</v>
      </c>
    </row>
    <row r="72" spans="1:12">
      <c r="A72" s="7">
        <v>69</v>
      </c>
      <c r="B72" s="1">
        <v>53024</v>
      </c>
      <c r="C72" s="1">
        <v>1</v>
      </c>
      <c r="D72" s="1" t="s">
        <v>215</v>
      </c>
      <c r="E72" s="1" t="s">
        <v>142</v>
      </c>
      <c r="F72" s="1" t="s">
        <v>11</v>
      </c>
      <c r="G72" s="1" t="s">
        <v>8</v>
      </c>
      <c r="H72" s="1">
        <v>1000</v>
      </c>
      <c r="I72" s="21"/>
      <c r="L72" s="1" t="str">
        <f>"Thing data do0"&amp;A72&amp;" """&amp;D72&amp;""" [ readValue="""&amp;VLOOKUP(F72,'Data Types'!$B$2:$C$5,2,FALSE)&amp;""", readStart="&amp;B72&amp;", writeValueType="""&amp;VLOOKUP(F72,'Data Types'!$B$2:$C$5,2,FALSE)&amp;""", writeStart="&amp;B72&amp;", writeType=""holding"" ] // unit="""&amp;G72&amp;""""</f>
        <v>Thing data do069 "Power Limit " [ readValue="uint16", readStart=53024, writeValueType="uint16", writeStart=53024, writeType="holding" ] // unit="N/A "</v>
      </c>
    </row>
    <row r="73" spans="1:12">
      <c r="A73" s="7">
        <v>70</v>
      </c>
      <c r="B73" s="1">
        <v>53025</v>
      </c>
      <c r="C73" s="1">
        <v>1</v>
      </c>
      <c r="D73" s="1" t="s">
        <v>214</v>
      </c>
      <c r="E73" s="1" t="s">
        <v>142</v>
      </c>
      <c r="F73" s="1" t="s">
        <v>11</v>
      </c>
      <c r="G73" s="1" t="s">
        <v>8</v>
      </c>
      <c r="H73" s="1">
        <v>1</v>
      </c>
      <c r="I73" s="21"/>
      <c r="L73" s="1" t="str">
        <f>"Thing data do0"&amp;A73&amp;" """&amp;D73&amp;""" [ readValue="""&amp;VLOOKUP(F73,'Data Types'!$B$2:$C$5,2,FALSE)&amp;""", readStart="&amp;B73&amp;", writeValueType="""&amp;VLOOKUP(F73,'Data Types'!$B$2:$C$5,2,FALSE)&amp;""", writeStart="&amp;B73&amp;", writeType=""holding"" ] // unit="""&amp;G73&amp;""""</f>
        <v>Thing data do070 "rsved " [ readValue="uint16", readStart=53025, writeValueType="uint16", writeStart=53025, writeType="holding" ] // unit="N/A "</v>
      </c>
    </row>
    <row r="74" spans="1:12">
      <c r="A74" s="7">
        <v>71</v>
      </c>
      <c r="B74" s="1">
        <v>53026</v>
      </c>
      <c r="C74" s="1">
        <v>1</v>
      </c>
      <c r="D74" s="1" t="s">
        <v>216</v>
      </c>
      <c r="E74" s="1" t="s">
        <v>142</v>
      </c>
      <c r="F74" s="1" t="s">
        <v>11</v>
      </c>
      <c r="G74" s="1" t="s">
        <v>8</v>
      </c>
      <c r="H74" s="1">
        <v>1</v>
      </c>
      <c r="I74" s="21"/>
      <c r="L74" s="1" t="str">
        <f>"Thing data do0"&amp;A74&amp;" """&amp;D74&amp;""" [ readValue="""&amp;VLOOKUP(F74,'Data Types'!$B$2:$C$5,2,FALSE)&amp;""", readStart="&amp;B74&amp;", writeValueType="""&amp;VLOOKUP(F74,'Data Types'!$B$2:$C$5,2,FALSE)&amp;""", writeStart="&amp;B74&amp;", writeType=""holding"" ] // unit="""&amp;G74&amp;""""</f>
        <v>Thing data do071 "Start Time " [ readValue="uint16", readStart=53026, writeValueType="uint16", writeStart=53026, writeType="holding" ] // unit="N/A "</v>
      </c>
    </row>
    <row r="75" spans="1:12">
      <c r="A75" s="7">
        <v>72</v>
      </c>
      <c r="B75" s="1">
        <v>53027</v>
      </c>
      <c r="C75" s="1">
        <v>1</v>
      </c>
      <c r="D75" s="1" t="s">
        <v>217</v>
      </c>
      <c r="E75" s="1" t="s">
        <v>142</v>
      </c>
      <c r="F75" s="1" t="s">
        <v>11</v>
      </c>
      <c r="G75" s="1" t="s">
        <v>8</v>
      </c>
      <c r="H75" s="1">
        <v>1</v>
      </c>
      <c r="I75" s="21"/>
      <c r="L75" s="1" t="str">
        <f>"Thing data do0"&amp;A75&amp;" """&amp;D75&amp;""" [ readValue="""&amp;VLOOKUP(F75,'Data Types'!$B$2:$C$5,2,FALSE)&amp;""", readStart="&amp;B75&amp;", writeValueType="""&amp;VLOOKUP(F75,'Data Types'!$B$2:$C$5,2,FALSE)&amp;""", writeStart="&amp;B75&amp;", writeType=""holding"" ] // unit="""&amp;G75&amp;""""</f>
        <v>Thing data do072 "Stop Time " [ readValue="uint16", readStart=53027, writeValueType="uint16", writeStart=53027, writeType="holding" ] // unit="N/A "</v>
      </c>
    </row>
    <row r="76" spans="1:12">
      <c r="A76" s="7">
        <v>73</v>
      </c>
      <c r="B76" s="1">
        <v>53028</v>
      </c>
      <c r="C76" s="1">
        <v>1</v>
      </c>
      <c r="D76" s="1" t="s">
        <v>233</v>
      </c>
      <c r="E76" s="1" t="s">
        <v>142</v>
      </c>
      <c r="F76" s="1" t="s">
        <v>11</v>
      </c>
      <c r="G76" s="1" t="s">
        <v>8</v>
      </c>
      <c r="H76" s="1">
        <v>1</v>
      </c>
      <c r="I76" s="21" t="s">
        <v>236</v>
      </c>
      <c r="L76" s="1" t="str">
        <f>"Thing data do0"&amp;A76&amp;" """&amp;D76&amp;""" [ readValue="""&amp;VLOOKUP(F76,'Data Types'!$B$2:$C$5,2,FALSE)&amp;""", readStart="&amp;B76&amp;", writeValueType="""&amp;VLOOKUP(F76,'Data Types'!$B$2:$C$5,2,FALSE)&amp;""", writeStart="&amp;B76&amp;", writeType=""holding"" ] // unit="""&amp;G76&amp;""""</f>
        <v>Thing data do073 "Charge/Discharge " [ readValue="uint16", readStart=53028, writeValueType="uint16", writeStart=53028, writeType="holding" ] // unit="N/A "</v>
      </c>
    </row>
    <row r="77" spans="1:12">
      <c r="A77" s="7">
        <v>74</v>
      </c>
      <c r="B77" s="1">
        <v>53029</v>
      </c>
      <c r="C77" s="1">
        <v>1</v>
      </c>
      <c r="D77" s="1" t="s">
        <v>228</v>
      </c>
      <c r="E77" s="1" t="s">
        <v>142</v>
      </c>
      <c r="F77" s="1" t="s">
        <v>11</v>
      </c>
      <c r="G77" s="1" t="s">
        <v>8</v>
      </c>
      <c r="H77" s="1">
        <v>1</v>
      </c>
      <c r="I77" s="21"/>
      <c r="L77" s="1" t="str">
        <f>"Thing data do0"&amp;A77&amp;" """&amp;D77&amp;""" [ readValue="""&amp;VLOOKUP(F77,'Data Types'!$B$2:$C$5,2,FALSE)&amp;""", readStart="&amp;B77&amp;", writeValueType="""&amp;VLOOKUP(F77,'Data Types'!$B$2:$C$5,2,FALSE)&amp;""", writeStart="&amp;B77&amp;", writeType=""holding"" ] // unit="""&amp;G77&amp;""""</f>
        <v>Thing data do074 "Battery Charge By " [ readValue="uint16", readStart=53029, writeValueType="uint16", writeStart=53029, writeType="holding" ] // unit="N/A "</v>
      </c>
    </row>
    <row r="78" spans="1:12">
      <c r="A78" s="7">
        <v>75</v>
      </c>
      <c r="B78" s="1">
        <v>53030</v>
      </c>
      <c r="C78" s="1">
        <v>1</v>
      </c>
      <c r="D78" s="1" t="s">
        <v>214</v>
      </c>
      <c r="E78" s="1" t="s">
        <v>142</v>
      </c>
      <c r="F78" s="1" t="s">
        <v>11</v>
      </c>
      <c r="G78" s="1" t="s">
        <v>8</v>
      </c>
      <c r="H78" s="1">
        <v>1</v>
      </c>
      <c r="I78" s="21"/>
      <c r="L78" s="1" t="str">
        <f>"Thing data do0"&amp;A78&amp;" """&amp;D78&amp;""" [ readValue="""&amp;VLOOKUP(F78,'Data Types'!$B$2:$C$5,2,FALSE)&amp;""", readStart="&amp;B78&amp;", writeValueType="""&amp;VLOOKUP(F78,'Data Types'!$B$2:$C$5,2,FALSE)&amp;""", writeStart="&amp;B78&amp;", writeType=""holding"" ] // unit="""&amp;G78&amp;""""</f>
        <v>Thing data do075 "rsved " [ readValue="uint16", readStart=53030, writeValueType="uint16", writeStart=53030, writeType="holding" ] // unit="N/A "</v>
      </c>
    </row>
    <row r="79" spans="1:12">
      <c r="A79" s="7">
        <v>76</v>
      </c>
      <c r="B79" s="1">
        <v>53031</v>
      </c>
      <c r="C79" s="1">
        <v>1</v>
      </c>
      <c r="D79" s="1" t="s">
        <v>215</v>
      </c>
      <c r="E79" s="1" t="s">
        <v>142</v>
      </c>
      <c r="F79" s="1" t="s">
        <v>11</v>
      </c>
      <c r="G79" s="1" t="s">
        <v>8</v>
      </c>
      <c r="H79" s="1">
        <v>1000</v>
      </c>
      <c r="I79" s="21"/>
      <c r="L79" s="1" t="str">
        <f>"Thing data do0"&amp;A79&amp;" """&amp;D79&amp;""" [ readValue="""&amp;VLOOKUP(F79,'Data Types'!$B$2:$C$5,2,FALSE)&amp;""", readStart="&amp;B79&amp;", writeValueType="""&amp;VLOOKUP(F79,'Data Types'!$B$2:$C$5,2,FALSE)&amp;""", writeStart="&amp;B79&amp;", writeType=""holding"" ] // unit="""&amp;G79&amp;""""</f>
        <v>Thing data do076 "Power Limit " [ readValue="uint16", readStart=53031, writeValueType="uint16", writeStart=53031, writeType="holding" ] // unit="N/A "</v>
      </c>
    </row>
    <row r="80" spans="1:12">
      <c r="A80" s="7">
        <v>77</v>
      </c>
      <c r="B80" s="1">
        <v>53032</v>
      </c>
      <c r="C80" s="1">
        <v>1</v>
      </c>
      <c r="D80" s="1" t="s">
        <v>214</v>
      </c>
      <c r="E80" s="1" t="s">
        <v>142</v>
      </c>
      <c r="F80" s="1" t="s">
        <v>11</v>
      </c>
      <c r="G80" s="1" t="s">
        <v>8</v>
      </c>
      <c r="H80" s="1">
        <v>1</v>
      </c>
      <c r="I80" s="21"/>
      <c r="L80" s="1" t="str">
        <f>"Thing data do0"&amp;A80&amp;" """&amp;D80&amp;""" [ readValue="""&amp;VLOOKUP(F80,'Data Types'!$B$2:$C$5,2,FALSE)&amp;""", readStart="&amp;B80&amp;", writeValueType="""&amp;VLOOKUP(F80,'Data Types'!$B$2:$C$5,2,FALSE)&amp;""", writeStart="&amp;B80&amp;", writeType=""holding"" ] // unit="""&amp;G80&amp;""""</f>
        <v>Thing data do077 "rsved " [ readValue="uint16", readStart=53032, writeValueType="uint16", writeStart=53032, writeType="holding" ] // unit="N/A "</v>
      </c>
    </row>
    <row r="81" spans="1:12">
      <c r="A81" s="7">
        <v>78</v>
      </c>
      <c r="B81" s="1">
        <v>53033</v>
      </c>
      <c r="C81" s="1">
        <v>1</v>
      </c>
      <c r="D81" s="1" t="s">
        <v>216</v>
      </c>
      <c r="E81" s="1" t="s">
        <v>142</v>
      </c>
      <c r="F81" s="1" t="s">
        <v>11</v>
      </c>
      <c r="G81" s="1" t="s">
        <v>8</v>
      </c>
      <c r="H81" s="1">
        <v>1</v>
      </c>
      <c r="I81" s="21"/>
      <c r="L81" s="1" t="str">
        <f>"Thing data do0"&amp;A81&amp;" """&amp;D81&amp;""" [ readValue="""&amp;VLOOKUP(F81,'Data Types'!$B$2:$C$5,2,FALSE)&amp;""", readStart="&amp;B81&amp;", writeValueType="""&amp;VLOOKUP(F81,'Data Types'!$B$2:$C$5,2,FALSE)&amp;""", writeStart="&amp;B81&amp;", writeType=""holding"" ] // unit="""&amp;G81&amp;""""</f>
        <v>Thing data do078 "Start Time " [ readValue="uint16", readStart=53033, writeValueType="uint16", writeStart=53033, writeType="holding" ] // unit="N/A "</v>
      </c>
    </row>
    <row r="82" spans="1:12">
      <c r="A82" s="7">
        <v>79</v>
      </c>
      <c r="B82" s="1">
        <v>53034</v>
      </c>
      <c r="C82" s="1">
        <v>1</v>
      </c>
      <c r="D82" s="1" t="s">
        <v>217</v>
      </c>
      <c r="E82" s="1" t="s">
        <v>142</v>
      </c>
      <c r="F82" s="1" t="s">
        <v>11</v>
      </c>
      <c r="G82" s="1" t="s">
        <v>8</v>
      </c>
      <c r="H82" s="1">
        <v>1</v>
      </c>
      <c r="I82" s="21"/>
      <c r="L82" s="1" t="str">
        <f>"Thing data do0"&amp;A82&amp;" """&amp;D82&amp;""" [ readValue="""&amp;VLOOKUP(F82,'Data Types'!$B$2:$C$5,2,FALSE)&amp;""", readStart="&amp;B82&amp;", writeValueType="""&amp;VLOOKUP(F82,'Data Types'!$B$2:$C$5,2,FALSE)&amp;""", writeStart="&amp;B82&amp;", writeType=""holding"" ] // unit="""&amp;G82&amp;""""</f>
        <v>Thing data do079 "Stop Time " [ readValue="uint16", readStart=53034, writeValueType="uint16", writeStart=53034, writeType="holding" ] // unit="N/A "</v>
      </c>
    </row>
    <row r="83" spans="1:12">
      <c r="A83" s="7">
        <v>80</v>
      </c>
      <c r="B83" s="1">
        <v>53035</v>
      </c>
      <c r="C83" s="1">
        <v>1</v>
      </c>
      <c r="D83" s="1" t="s">
        <v>233</v>
      </c>
      <c r="E83" s="1" t="s">
        <v>142</v>
      </c>
      <c r="F83" s="1" t="s">
        <v>11</v>
      </c>
      <c r="G83" s="1" t="s">
        <v>8</v>
      </c>
      <c r="H83" s="1">
        <v>1</v>
      </c>
      <c r="I83" s="21" t="s">
        <v>237</v>
      </c>
      <c r="L83" s="1" t="str">
        <f>"Thing data do0"&amp;A83&amp;" """&amp;D83&amp;""" [ readValue="""&amp;VLOOKUP(F83,'Data Types'!$B$2:$C$5,2,FALSE)&amp;""", readStart="&amp;B83&amp;", writeValueType="""&amp;VLOOKUP(F83,'Data Types'!$B$2:$C$5,2,FALSE)&amp;""", writeStart="&amp;B83&amp;", writeType=""holding"" ] // unit="""&amp;G83&amp;""""</f>
        <v>Thing data do080 "Charge/Discharge " [ readValue="uint16", readStart=53035, writeValueType="uint16", writeStart=53035, writeType="holding" ] // unit="N/A "</v>
      </c>
    </row>
    <row r="84" spans="1:12">
      <c r="A84" s="7">
        <v>81</v>
      </c>
      <c r="B84" s="1">
        <v>53036</v>
      </c>
      <c r="C84" s="1">
        <v>1</v>
      </c>
      <c r="D84" s="1" t="s">
        <v>228</v>
      </c>
      <c r="E84" s="1" t="s">
        <v>142</v>
      </c>
      <c r="F84" s="1" t="s">
        <v>11</v>
      </c>
      <c r="G84" s="1" t="s">
        <v>8</v>
      </c>
      <c r="H84" s="1">
        <v>1</v>
      </c>
      <c r="I84" s="21"/>
      <c r="L84" s="1" t="str">
        <f>"Thing data do0"&amp;A84&amp;" """&amp;D84&amp;""" [ readValue="""&amp;VLOOKUP(F84,'Data Types'!$B$2:$C$5,2,FALSE)&amp;""", readStart="&amp;B84&amp;", writeValueType="""&amp;VLOOKUP(F84,'Data Types'!$B$2:$C$5,2,FALSE)&amp;""", writeStart="&amp;B84&amp;", writeType=""holding"" ] // unit="""&amp;G84&amp;""""</f>
        <v>Thing data do081 "Battery Charge By " [ readValue="uint16", readStart=53036, writeValueType="uint16", writeStart=53036, writeType="holding" ] // unit="N/A "</v>
      </c>
    </row>
    <row r="85" spans="1:12">
      <c r="A85" s="7">
        <v>82</v>
      </c>
      <c r="B85" s="1">
        <v>53037</v>
      </c>
      <c r="C85" s="1">
        <v>1</v>
      </c>
      <c r="D85" s="1" t="s">
        <v>214</v>
      </c>
      <c r="E85" s="1" t="s">
        <v>142</v>
      </c>
      <c r="F85" s="1" t="s">
        <v>11</v>
      </c>
      <c r="G85" s="1" t="s">
        <v>8</v>
      </c>
      <c r="H85" s="1">
        <v>1</v>
      </c>
      <c r="I85" s="21"/>
      <c r="L85" s="1" t="str">
        <f>"Thing data do0"&amp;A85&amp;" """&amp;D85&amp;""" [ readValue="""&amp;VLOOKUP(F85,'Data Types'!$B$2:$C$5,2,FALSE)&amp;""", readStart="&amp;B85&amp;", writeValueType="""&amp;VLOOKUP(F85,'Data Types'!$B$2:$C$5,2,FALSE)&amp;""", writeStart="&amp;B85&amp;", writeType=""holding"" ] // unit="""&amp;G85&amp;""""</f>
        <v>Thing data do082 "rsved " [ readValue="uint16", readStart=53037, writeValueType="uint16", writeStart=53037, writeType="holding" ] // unit="N/A "</v>
      </c>
    </row>
    <row r="86" spans="1:12">
      <c r="A86" s="7">
        <v>83</v>
      </c>
      <c r="B86" s="1">
        <v>53038</v>
      </c>
      <c r="C86" s="1">
        <v>1</v>
      </c>
      <c r="D86" s="1" t="s">
        <v>215</v>
      </c>
      <c r="E86" s="1" t="s">
        <v>142</v>
      </c>
      <c r="F86" s="1" t="s">
        <v>11</v>
      </c>
      <c r="G86" s="1" t="s">
        <v>8</v>
      </c>
      <c r="H86" s="1">
        <v>1000</v>
      </c>
      <c r="I86" s="21"/>
      <c r="L86" s="1" t="str">
        <f>"Thing data do0"&amp;A86&amp;" """&amp;D86&amp;""" [ readValue="""&amp;VLOOKUP(F86,'Data Types'!$B$2:$C$5,2,FALSE)&amp;""", readStart="&amp;B86&amp;", writeValueType="""&amp;VLOOKUP(F86,'Data Types'!$B$2:$C$5,2,FALSE)&amp;""", writeStart="&amp;B86&amp;", writeType=""holding"" ] // unit="""&amp;G86&amp;""""</f>
        <v>Thing data do083 "Power Limit " [ readValue="uint16", readStart=53038, writeValueType="uint16", writeStart=53038, writeType="holding" ] // unit="N/A "</v>
      </c>
    </row>
    <row r="87" spans="1:12">
      <c r="A87" s="7">
        <v>84</v>
      </c>
      <c r="B87" s="1">
        <v>53039</v>
      </c>
      <c r="C87" s="1">
        <v>1</v>
      </c>
      <c r="D87" s="1" t="s">
        <v>214</v>
      </c>
      <c r="E87" s="1" t="s">
        <v>142</v>
      </c>
      <c r="F87" s="1" t="s">
        <v>11</v>
      </c>
      <c r="G87" s="1" t="s">
        <v>8</v>
      </c>
      <c r="H87" s="1">
        <v>1</v>
      </c>
      <c r="I87" s="21"/>
      <c r="L87" s="1" t="str">
        <f>"Thing data do0"&amp;A87&amp;" """&amp;D87&amp;""" [ readValue="""&amp;VLOOKUP(F87,'Data Types'!$B$2:$C$5,2,FALSE)&amp;""", readStart="&amp;B87&amp;", writeValueType="""&amp;VLOOKUP(F87,'Data Types'!$B$2:$C$5,2,FALSE)&amp;""", writeStart="&amp;B87&amp;", writeType=""holding"" ] // unit="""&amp;G87&amp;""""</f>
        <v>Thing data do084 "rsved " [ readValue="uint16", readStart=53039, writeValueType="uint16", writeStart=53039, writeType="holding" ] // unit="N/A "</v>
      </c>
    </row>
    <row r="88" spans="1:12">
      <c r="A88" s="7">
        <v>85</v>
      </c>
      <c r="B88" s="1">
        <v>53040</v>
      </c>
      <c r="C88" s="1">
        <v>1</v>
      </c>
      <c r="D88" s="1" t="s">
        <v>216</v>
      </c>
      <c r="E88" s="1" t="s">
        <v>142</v>
      </c>
      <c r="F88" s="1" t="s">
        <v>11</v>
      </c>
      <c r="G88" s="1" t="s">
        <v>8</v>
      </c>
      <c r="H88" s="1">
        <v>1</v>
      </c>
      <c r="I88" s="21"/>
      <c r="L88" s="1" t="str">
        <f>"Thing data do0"&amp;A88&amp;" """&amp;D88&amp;""" [ readValue="""&amp;VLOOKUP(F88,'Data Types'!$B$2:$C$5,2,FALSE)&amp;""", readStart="&amp;B88&amp;", writeValueType="""&amp;VLOOKUP(F88,'Data Types'!$B$2:$C$5,2,FALSE)&amp;""", writeStart="&amp;B88&amp;", writeType=""holding"" ] // unit="""&amp;G88&amp;""""</f>
        <v>Thing data do085 "Start Time " [ readValue="uint16", readStart=53040, writeValueType="uint16", writeStart=53040, writeType="holding" ] // unit="N/A "</v>
      </c>
    </row>
    <row r="89" spans="1:12">
      <c r="A89" s="7">
        <v>86</v>
      </c>
      <c r="B89" s="1">
        <v>53041</v>
      </c>
      <c r="C89" s="1">
        <v>1</v>
      </c>
      <c r="D89" s="1" t="s">
        <v>217</v>
      </c>
      <c r="E89" s="1" t="s">
        <v>142</v>
      </c>
      <c r="F89" s="1" t="s">
        <v>11</v>
      </c>
      <c r="G89" s="1" t="s">
        <v>8</v>
      </c>
      <c r="H89" s="1">
        <v>1</v>
      </c>
      <c r="I89" s="21"/>
      <c r="L89" s="1" t="str">
        <f>"Thing data do0"&amp;A89&amp;" """&amp;D89&amp;""" [ readValue="""&amp;VLOOKUP(F89,'Data Types'!$B$2:$C$5,2,FALSE)&amp;""", readStart="&amp;B89&amp;", writeValueType="""&amp;VLOOKUP(F89,'Data Types'!$B$2:$C$5,2,FALSE)&amp;""", writeStart="&amp;B89&amp;", writeType=""holding"" ] // unit="""&amp;G89&amp;""""</f>
        <v>Thing data do086 "Stop Time " [ readValue="uint16", readStart=53041, writeValueType="uint16", writeStart=53041, writeType="holding" ] // unit="N/A "</v>
      </c>
    </row>
    <row r="90" spans="1:12">
      <c r="A90" s="7">
        <v>87</v>
      </c>
      <c r="B90" s="1">
        <v>53042</v>
      </c>
      <c r="C90" s="1">
        <v>1</v>
      </c>
      <c r="D90" s="1" t="s">
        <v>233</v>
      </c>
      <c r="E90" s="1" t="s">
        <v>142</v>
      </c>
      <c r="F90" s="1" t="s">
        <v>11</v>
      </c>
      <c r="G90" s="1" t="s">
        <v>8</v>
      </c>
      <c r="H90" s="1">
        <v>1</v>
      </c>
      <c r="I90" s="21" t="s">
        <v>238</v>
      </c>
      <c r="L90" s="1" t="str">
        <f>"Thing data do0"&amp;A90&amp;" """&amp;D90&amp;""" [ readValue="""&amp;VLOOKUP(F90,'Data Types'!$B$2:$C$5,2,FALSE)&amp;""", readStart="&amp;B90&amp;", writeValueType="""&amp;VLOOKUP(F90,'Data Types'!$B$2:$C$5,2,FALSE)&amp;""", writeStart="&amp;B90&amp;", writeType=""holding"" ] // unit="""&amp;G90&amp;""""</f>
        <v>Thing data do087 "Charge/Discharge " [ readValue="uint16", readStart=53042, writeValueType="uint16", writeStart=53042, writeType="holding" ] // unit="N/A "</v>
      </c>
    </row>
    <row r="91" spans="1:12">
      <c r="A91" s="7">
        <v>88</v>
      </c>
      <c r="B91" s="1">
        <v>53043</v>
      </c>
      <c r="C91" s="1">
        <v>1</v>
      </c>
      <c r="D91" s="1" t="s">
        <v>228</v>
      </c>
      <c r="E91" s="1" t="s">
        <v>142</v>
      </c>
      <c r="F91" s="1" t="s">
        <v>11</v>
      </c>
      <c r="G91" s="1" t="s">
        <v>8</v>
      </c>
      <c r="H91" s="1">
        <v>1</v>
      </c>
      <c r="I91" s="21"/>
      <c r="L91" s="1" t="str">
        <f>"Thing data do0"&amp;A91&amp;" """&amp;D91&amp;""" [ readValue="""&amp;VLOOKUP(F91,'Data Types'!$B$2:$C$5,2,FALSE)&amp;""", readStart="&amp;B91&amp;", writeValueType="""&amp;VLOOKUP(F91,'Data Types'!$B$2:$C$5,2,FALSE)&amp;""", writeStart="&amp;B91&amp;", writeType=""holding"" ] // unit="""&amp;G91&amp;""""</f>
        <v>Thing data do088 "Battery Charge By " [ readValue="uint16", readStart=53043, writeValueType="uint16", writeStart=53043, writeType="holding" ] // unit="N/A "</v>
      </c>
    </row>
    <row r="92" spans="1:12">
      <c r="A92" s="7">
        <v>89</v>
      </c>
      <c r="B92" s="1">
        <v>53044</v>
      </c>
      <c r="C92" s="1">
        <v>1</v>
      </c>
      <c r="D92" s="1" t="s">
        <v>214</v>
      </c>
      <c r="E92" s="1" t="s">
        <v>142</v>
      </c>
      <c r="F92" s="1" t="s">
        <v>11</v>
      </c>
      <c r="G92" s="1" t="s">
        <v>8</v>
      </c>
      <c r="H92" s="1">
        <v>1</v>
      </c>
      <c r="I92" s="21"/>
      <c r="L92" s="1" t="str">
        <f>"Thing data do0"&amp;A92&amp;" """&amp;D92&amp;""" [ readValue="""&amp;VLOOKUP(F92,'Data Types'!$B$2:$C$5,2,FALSE)&amp;""", readStart="&amp;B92&amp;", writeValueType="""&amp;VLOOKUP(F92,'Data Types'!$B$2:$C$5,2,FALSE)&amp;""", writeStart="&amp;B92&amp;", writeType=""holding"" ] // unit="""&amp;G92&amp;""""</f>
        <v>Thing data do089 "rsved " [ readValue="uint16", readStart=53044, writeValueType="uint16", writeStart=53044, writeType="holding" ] // unit="N/A "</v>
      </c>
    </row>
    <row r="93" spans="1:12">
      <c r="A93" s="7">
        <v>90</v>
      </c>
      <c r="B93" s="1">
        <v>53045</v>
      </c>
      <c r="C93" s="1">
        <v>1</v>
      </c>
      <c r="D93" s="1" t="s">
        <v>215</v>
      </c>
      <c r="E93" s="1" t="s">
        <v>142</v>
      </c>
      <c r="F93" s="1" t="s">
        <v>11</v>
      </c>
      <c r="G93" s="1" t="s">
        <v>8</v>
      </c>
      <c r="H93" s="1">
        <v>1000</v>
      </c>
      <c r="I93" s="21"/>
      <c r="L93" s="1" t="str">
        <f>"Thing data do0"&amp;A93&amp;" """&amp;D93&amp;""" [ readValue="""&amp;VLOOKUP(F93,'Data Types'!$B$2:$C$5,2,FALSE)&amp;""", readStart="&amp;B93&amp;", writeValueType="""&amp;VLOOKUP(F93,'Data Types'!$B$2:$C$5,2,FALSE)&amp;""", writeStart="&amp;B93&amp;", writeType=""holding"" ] // unit="""&amp;G93&amp;""""</f>
        <v>Thing data do090 "Power Limit " [ readValue="uint16", readStart=53045, writeValueType="uint16", writeStart=53045, writeType="holding" ] // unit="N/A "</v>
      </c>
    </row>
    <row r="94" spans="1:12">
      <c r="A94" s="7">
        <v>91</v>
      </c>
      <c r="B94" s="1">
        <v>53046</v>
      </c>
      <c r="C94" s="1">
        <v>1</v>
      </c>
      <c r="D94" s="1" t="s">
        <v>214</v>
      </c>
      <c r="E94" s="1" t="s">
        <v>142</v>
      </c>
      <c r="F94" s="1" t="s">
        <v>11</v>
      </c>
      <c r="G94" s="1" t="s">
        <v>8</v>
      </c>
      <c r="H94" s="1">
        <v>1</v>
      </c>
      <c r="I94" s="21"/>
      <c r="L94" s="1" t="str">
        <f>"Thing data do0"&amp;A94&amp;" """&amp;D94&amp;""" [ readValue="""&amp;VLOOKUP(F94,'Data Types'!$B$2:$C$5,2,FALSE)&amp;""", readStart="&amp;B94&amp;", writeValueType="""&amp;VLOOKUP(F94,'Data Types'!$B$2:$C$5,2,FALSE)&amp;""", writeStart="&amp;B94&amp;", writeType=""holding"" ] // unit="""&amp;G94&amp;""""</f>
        <v>Thing data do091 "rsved " [ readValue="uint16", readStart=53046, writeValueType="uint16", writeStart=53046, writeType="holding" ] // unit="N/A "</v>
      </c>
    </row>
    <row r="95" spans="1:12">
      <c r="A95" s="7">
        <v>92</v>
      </c>
      <c r="B95" s="1">
        <v>53047</v>
      </c>
      <c r="C95" s="1">
        <v>1</v>
      </c>
      <c r="D95" s="1" t="s">
        <v>216</v>
      </c>
      <c r="E95" s="1" t="s">
        <v>142</v>
      </c>
      <c r="F95" s="1" t="s">
        <v>11</v>
      </c>
      <c r="G95" s="1" t="s">
        <v>8</v>
      </c>
      <c r="H95" s="1">
        <v>1</v>
      </c>
      <c r="I95" s="21"/>
      <c r="L95" s="1" t="str">
        <f>"Thing data do0"&amp;A95&amp;" """&amp;D95&amp;""" [ readValue="""&amp;VLOOKUP(F95,'Data Types'!$B$2:$C$5,2,FALSE)&amp;""", readStart="&amp;B95&amp;", writeValueType="""&amp;VLOOKUP(F95,'Data Types'!$B$2:$C$5,2,FALSE)&amp;""", writeStart="&amp;B95&amp;", writeType=""holding"" ] // unit="""&amp;G95&amp;""""</f>
        <v>Thing data do092 "Start Time " [ readValue="uint16", readStart=53047, writeValueType="uint16", writeStart=53047, writeType="holding" ] // unit="N/A "</v>
      </c>
    </row>
    <row r="96" spans="1:12">
      <c r="A96" s="7">
        <v>93</v>
      </c>
      <c r="B96" s="1">
        <v>53048</v>
      </c>
      <c r="C96" s="1">
        <v>1</v>
      </c>
      <c r="D96" s="1" t="s">
        <v>217</v>
      </c>
      <c r="E96" s="1" t="s">
        <v>142</v>
      </c>
      <c r="F96" s="1" t="s">
        <v>11</v>
      </c>
      <c r="G96" s="1" t="s">
        <v>8</v>
      </c>
      <c r="H96" s="1">
        <v>1</v>
      </c>
      <c r="I96" s="21"/>
      <c r="L96" s="1" t="str">
        <f>"Thing data do0"&amp;A96&amp;" """&amp;D96&amp;""" [ readValue="""&amp;VLOOKUP(F96,'Data Types'!$B$2:$C$5,2,FALSE)&amp;""", readStart="&amp;B96&amp;", writeValueType="""&amp;VLOOKUP(F96,'Data Types'!$B$2:$C$5,2,FALSE)&amp;""", writeStart="&amp;B96&amp;", writeType=""holding"" ] // unit="""&amp;G96&amp;""""</f>
        <v>Thing data do093 "Stop Time " [ readValue="uint16", readStart=53048, writeValueType="uint16", writeStart=53048, writeType="holding" ] // unit="N/A "</v>
      </c>
    </row>
    <row r="97" spans="1:12">
      <c r="A97" s="7">
        <v>94</v>
      </c>
      <c r="B97" s="1">
        <v>53500</v>
      </c>
      <c r="C97" s="1">
        <v>8</v>
      </c>
      <c r="D97" s="1" t="s">
        <v>239</v>
      </c>
      <c r="E97" s="1" t="s">
        <v>157</v>
      </c>
      <c r="F97" s="1" t="s">
        <v>7</v>
      </c>
      <c r="G97" s="1" t="s">
        <v>8</v>
      </c>
      <c r="H97" s="1">
        <v>1</v>
      </c>
      <c r="I97" s="1" t="s">
        <v>249</v>
      </c>
      <c r="L97" s="1" t="str">
        <f>"Thing data do0"&amp;A97&amp;" """&amp;D97&amp;""" [ readValue="""&amp;VLOOKUP(F97,'Data Types'!$B$2:$C$6,2,FALSE)&amp;""", readStart="&amp;B97&amp;", writeValueType="""&amp;VLOOKUP(F97,'Data Types'!$B$2:$C$6,2,FALSE)&amp;""", writeStart="&amp;B97&amp;", writeType=""holding"" ] // unit="""&amp;G97&amp;""""</f>
        <v>Thing data do094 "BMSVersion " [ readValue="TODO", readStart=53500, writeValueType="TODO", writeStart=53500, writeType="holding" ] // unit="N/A "</v>
      </c>
    </row>
    <row r="98" spans="1:12" ht="30">
      <c r="A98" s="7">
        <v>95</v>
      </c>
      <c r="B98" s="1">
        <v>53508</v>
      </c>
      <c r="C98" s="1">
        <v>1</v>
      </c>
      <c r="D98" s="1" t="s">
        <v>127</v>
      </c>
      <c r="E98" s="1" t="s">
        <v>157</v>
      </c>
      <c r="F98" s="1" t="s">
        <v>11</v>
      </c>
      <c r="G98" s="1" t="s">
        <v>8</v>
      </c>
      <c r="H98" s="1">
        <v>1</v>
      </c>
      <c r="I98" s="2" t="s">
        <v>250</v>
      </c>
      <c r="L98" s="1" t="str">
        <f>"Thing data do0"&amp;A98&amp;" """&amp;D98&amp;""" [ readValue="""&amp;VLOOKUP(F98,'Data Types'!$B$2:$C$5,2,FALSE)&amp;""", readStart="&amp;B98&amp;", writeValueType="""&amp;VLOOKUP(F98,'Data Types'!$B$2:$C$5,2,FALSE)&amp;""", writeStart="&amp;B98&amp;", writeType=""holding"" ] // unit="""&amp;G98&amp;""""</f>
        <v>Thing data do095 "BMS Status " [ readValue="uint16", readStart=53508, writeValueType="uint16", writeStart=53508, writeType="holding" ] // unit="N/A "</v>
      </c>
    </row>
    <row r="99" spans="1:12">
      <c r="A99" s="7">
        <v>96</v>
      </c>
      <c r="B99" s="1">
        <v>53509</v>
      </c>
      <c r="C99" s="1">
        <v>2</v>
      </c>
      <c r="D99" s="1" t="s">
        <v>240</v>
      </c>
      <c r="E99" s="1" t="s">
        <v>157</v>
      </c>
      <c r="F99" s="1" t="s">
        <v>14</v>
      </c>
      <c r="G99" s="1" t="s">
        <v>8</v>
      </c>
      <c r="H99" s="1">
        <v>1</v>
      </c>
      <c r="I99" s="21" t="s">
        <v>251</v>
      </c>
      <c r="L99" s="1" t="str">
        <f>"Thing data do0"&amp;A99&amp;" """&amp;D99&amp;""" [ readValue="""&amp;VLOOKUP(F99,'Data Types'!$B$2:$C$5,2,FALSE)&amp;""", readStart="&amp;B99&amp;", writeValueType="""&amp;VLOOKUP(F99,'Data Types'!$B$2:$C$5,2,FALSE)&amp;""", writeStart="&amp;B99&amp;", writeType=""holding"" ] // unit="""&amp;G99&amp;""""</f>
        <v>Thing data do096 "BMS ErrorCode " [ readValue="uint32", readStart=53509, writeValueType="uint32", writeStart=53509, writeType="holding" ] // unit="N/A "</v>
      </c>
    </row>
    <row r="100" spans="1:12">
      <c r="A100" s="7">
        <v>97</v>
      </c>
      <c r="B100" s="1">
        <v>53511</v>
      </c>
      <c r="C100" s="1">
        <v>2</v>
      </c>
      <c r="D100" s="1" t="s">
        <v>244</v>
      </c>
      <c r="E100" s="1" t="s">
        <v>157</v>
      </c>
      <c r="F100" s="1" t="s">
        <v>14</v>
      </c>
      <c r="G100" s="1" t="s">
        <v>8</v>
      </c>
      <c r="H100" s="1">
        <v>1</v>
      </c>
      <c r="I100" s="21"/>
      <c r="L100" s="1" t="str">
        <f>"Thing data do0"&amp;A100&amp;" """&amp;D100&amp;""" [ readValue="""&amp;VLOOKUP(F100,'Data Types'!$B$2:$C$5,2,FALSE)&amp;""", readStart="&amp;B100&amp;", writeValueType="""&amp;VLOOKUP(F100,'Data Types'!$B$2:$C$5,2,FALSE)&amp;""", writeStart="&amp;B100&amp;", writeType=""holding"" ] // unit="""&amp;G100&amp;""""</f>
        <v>Thing data do097 "BMS Protection Code" [ readValue="uint32", readStart=53511, writeValueType="uint32", writeStart=53511, writeType="holding" ] // unit="N/A "</v>
      </c>
    </row>
    <row r="101" spans="1:12">
      <c r="A101" s="7">
        <v>98</v>
      </c>
      <c r="B101" s="1">
        <v>53513</v>
      </c>
      <c r="C101" s="1">
        <v>2</v>
      </c>
      <c r="D101" s="1" t="s">
        <v>241</v>
      </c>
      <c r="E101" s="1" t="s">
        <v>157</v>
      </c>
      <c r="F101" s="1" t="s">
        <v>14</v>
      </c>
      <c r="G101" s="1" t="s">
        <v>8</v>
      </c>
      <c r="H101" s="1">
        <v>1</v>
      </c>
      <c r="I101" s="21"/>
      <c r="L101" s="1" t="str">
        <f>"Thing data do0"&amp;A101&amp;" """&amp;D101&amp;""" [ readValue="""&amp;VLOOKUP(F101,'Data Types'!$B$2:$C$5,2,FALSE)&amp;""", readStart="&amp;B101&amp;", writeValueType="""&amp;VLOOKUP(F101,'Data Types'!$B$2:$C$5,2,FALSE)&amp;""", writeStart="&amp;B101&amp;", writeType=""holding"" ] // unit="""&amp;G101&amp;""""</f>
        <v>Thing data do098 "BMS WarnCode " [ readValue="uint32", readStart=53513, writeValueType="uint32", writeStart=53513, writeType="holding" ] // unit="N/A "</v>
      </c>
    </row>
    <row r="102" spans="1:12">
      <c r="A102" s="7">
        <v>99</v>
      </c>
      <c r="B102" s="1">
        <v>53515</v>
      </c>
      <c r="C102" s="1">
        <v>1</v>
      </c>
      <c r="D102" s="1" t="s">
        <v>245</v>
      </c>
      <c r="E102" s="1" t="s">
        <v>157</v>
      </c>
      <c r="F102" s="1" t="s">
        <v>11</v>
      </c>
      <c r="G102" s="1" t="s">
        <v>40</v>
      </c>
      <c r="H102" s="1">
        <v>10</v>
      </c>
      <c r="I102" s="22" t="s">
        <v>249</v>
      </c>
      <c r="L102" s="1" t="str">
        <f>"Thing data do0"&amp;A102&amp;" """&amp;D102&amp;""" [ readValue="""&amp;VLOOKUP(F102,'Data Types'!$B$2:$C$5,2,FALSE)&amp;""", readStart="&amp;B102&amp;", writeValueType="""&amp;VLOOKUP(F102,'Data Types'!$B$2:$C$5,2,FALSE)&amp;""", writeStart="&amp;B102&amp;", writeType=""holding"" ] // unit="""&amp;G102&amp;""""</f>
        <v>Thing data do099 "BMSChargeVoltLimit " [ readValue="uint16", readStart=53515, writeValueType="uint16", writeStart=53515, writeType="holding" ] // unit="V "</v>
      </c>
    </row>
    <row r="103" spans="1:12">
      <c r="A103" s="7">
        <v>100</v>
      </c>
      <c r="B103" s="1">
        <v>53516</v>
      </c>
      <c r="C103" s="1">
        <v>1</v>
      </c>
      <c r="D103" s="1" t="s">
        <v>246</v>
      </c>
      <c r="E103" s="1" t="s">
        <v>157</v>
      </c>
      <c r="F103" s="1" t="s">
        <v>11</v>
      </c>
      <c r="G103" s="1" t="s">
        <v>25</v>
      </c>
      <c r="H103" s="1">
        <v>10</v>
      </c>
      <c r="I103" s="22"/>
      <c r="L103" s="1" t="str">
        <f>"Thing data do0"&amp;A103&amp;" """&amp;D103&amp;""" [ readValue="""&amp;VLOOKUP(F103,'Data Types'!$B$2:$C$5,2,FALSE)&amp;""", readStart="&amp;B103&amp;", writeValueType="""&amp;VLOOKUP(F103,'Data Types'!$B$2:$C$5,2,FALSE)&amp;""", writeStart="&amp;B103&amp;", writeType=""holding"" ] // unit="""&amp;G103&amp;""""</f>
        <v>Thing data do0100 "BMSChargeCurrMax " [ readValue="uint16", readStart=53516, writeValueType="uint16", writeStart=53516, writeType="holding" ] // unit="A "</v>
      </c>
    </row>
    <row r="104" spans="1:12">
      <c r="A104" s="7">
        <v>101</v>
      </c>
      <c r="B104" s="1">
        <v>53517</v>
      </c>
      <c r="C104" s="1">
        <v>1</v>
      </c>
      <c r="D104" s="1" t="s">
        <v>247</v>
      </c>
      <c r="E104" s="1" t="s">
        <v>157</v>
      </c>
      <c r="F104" s="1" t="s">
        <v>11</v>
      </c>
      <c r="G104" s="1" t="s">
        <v>40</v>
      </c>
      <c r="H104" s="1">
        <v>10</v>
      </c>
      <c r="I104" s="22" t="s">
        <v>249</v>
      </c>
      <c r="L104" s="1" t="str">
        <f>"Thing data do0"&amp;A104&amp;" """&amp;D104&amp;""" [ readValue="""&amp;VLOOKUP(F104,'Data Types'!$B$2:$C$5,2,FALSE)&amp;""", readStart="&amp;B104&amp;", writeValueType="""&amp;VLOOKUP(F104,'Data Types'!$B$2:$C$5,2,FALSE)&amp;""", writeStart="&amp;B104&amp;", writeType=""holding"" ] // unit="""&amp;G104&amp;""""</f>
        <v>Thing data do0101 "BMSDishargeVoltLimit " [ readValue="uint16", readStart=53517, writeValueType="uint16", writeStart=53517, writeType="holding" ] // unit="V "</v>
      </c>
    </row>
    <row r="105" spans="1:12">
      <c r="A105" s="7">
        <v>102</v>
      </c>
      <c r="B105" s="1">
        <v>53518</v>
      </c>
      <c r="C105" s="1">
        <v>1</v>
      </c>
      <c r="D105" s="1" t="s">
        <v>248</v>
      </c>
      <c r="E105" s="1" t="s">
        <v>157</v>
      </c>
      <c r="F105" s="1" t="s">
        <v>11</v>
      </c>
      <c r="G105" s="1" t="s">
        <v>25</v>
      </c>
      <c r="H105" s="1">
        <v>10</v>
      </c>
      <c r="I105" s="22"/>
      <c r="L105" s="1" t="str">
        <f>"Thing data do0"&amp;A105&amp;" """&amp;D105&amp;""" [ readValue="""&amp;VLOOKUP(F105,'Data Types'!$B$2:$C$5,2,FALSE)&amp;""", readStart="&amp;B105&amp;", writeValueType="""&amp;VLOOKUP(F105,'Data Types'!$B$2:$C$5,2,FALSE)&amp;""", writeStart="&amp;B105&amp;", writeType=""holding"" ] // unit="""&amp;G105&amp;""""</f>
        <v>Thing data do0102 "BMSDishargeCurrMax " [ readValue="uint16", readStart=53518, writeValueType="uint16", writeStart=53518, writeType="holding" ] // unit="A "</v>
      </c>
    </row>
    <row r="106" spans="1:12">
      <c r="A106" s="7">
        <v>103</v>
      </c>
      <c r="B106" s="1">
        <v>53519</v>
      </c>
      <c r="C106" s="1">
        <v>1</v>
      </c>
      <c r="D106" s="1" t="s">
        <v>242</v>
      </c>
      <c r="E106" s="1" t="s">
        <v>157</v>
      </c>
      <c r="F106" s="1" t="s">
        <v>11</v>
      </c>
      <c r="G106" s="1" t="s">
        <v>125</v>
      </c>
      <c r="H106" s="1">
        <v>100</v>
      </c>
      <c r="I106" s="22"/>
      <c r="L106" s="1" t="str">
        <f>"Thing data do0"&amp;A106&amp;" """&amp;D106&amp;""" [ readValue="""&amp;VLOOKUP(F106,'Data Types'!$B$2:$C$5,2,FALSE)&amp;""", readStart="&amp;B106&amp;", writeValueType="""&amp;VLOOKUP(F106,'Data Types'!$B$2:$C$5,2,FALSE)&amp;""", writeStart="&amp;B106&amp;", writeType=""holding"" ] // unit="""&amp;G106&amp;""""</f>
        <v>Thing data do0103 "BMSBatSOC " [ readValue="uint16", readStart=53519, writeValueType="uint16", writeStart=53519, writeType="holding" ] // unit="% "</v>
      </c>
    </row>
    <row r="107" spans="1:12">
      <c r="A107" s="7">
        <v>104</v>
      </c>
      <c r="B107" s="1">
        <v>53520</v>
      </c>
      <c r="C107" s="1">
        <v>1</v>
      </c>
      <c r="D107" s="1" t="s">
        <v>243</v>
      </c>
      <c r="E107" s="1" t="s">
        <v>157</v>
      </c>
      <c r="F107" s="1" t="s">
        <v>11</v>
      </c>
      <c r="G107" s="1" t="s">
        <v>125</v>
      </c>
      <c r="H107" s="1">
        <v>100</v>
      </c>
      <c r="I107" s="22"/>
      <c r="L107" s="1" t="str">
        <f>"Thing data do0"&amp;A107&amp;" """&amp;D107&amp;""" [ readValue="""&amp;VLOOKUP(F107,'Data Types'!$B$2:$C$5,2,FALSE)&amp;""", readStart="&amp;B107&amp;", writeValueType="""&amp;VLOOKUP(F107,'Data Types'!$B$2:$C$5,2,FALSE)&amp;""", writeStart="&amp;B107&amp;", writeType=""holding"" ] // unit="""&amp;G107&amp;""""</f>
        <v>Thing data do0104 "BMSBatSOH " [ readValue="uint16", readStart=53520, writeValueType="uint16", writeStart=53520, writeType="holding" ] // unit="% "</v>
      </c>
    </row>
    <row r="108" spans="1:12">
      <c r="A108" s="7">
        <v>105</v>
      </c>
      <c r="B108" s="1">
        <v>53521</v>
      </c>
      <c r="C108" s="1">
        <v>1</v>
      </c>
      <c r="D108" s="1" t="s">
        <v>253</v>
      </c>
      <c r="E108" s="1" t="s">
        <v>157</v>
      </c>
      <c r="F108" s="1" t="s">
        <v>11</v>
      </c>
      <c r="G108" s="1" t="s">
        <v>40</v>
      </c>
      <c r="H108" s="1">
        <v>10</v>
      </c>
      <c r="I108" s="22"/>
      <c r="L108" s="1" t="str">
        <f>"Thing data do0"&amp;A108&amp;" """&amp;D108&amp;""" [ readValue="""&amp;VLOOKUP(F108,'Data Types'!$B$2:$C$5,2,FALSE)&amp;""", readStart="&amp;B108&amp;", writeValueType="""&amp;VLOOKUP(F108,'Data Types'!$B$2:$C$5,2,FALSE)&amp;""", writeStart="&amp;B108&amp;", writeType=""holding"" ] // unit="""&amp;G108&amp;""""</f>
        <v>Thing data do0105 "BMSBatVoltage" [ readValue="uint16", readStart=53521, writeValueType="uint16", writeStart=53521, writeType="holding" ] // unit="V "</v>
      </c>
    </row>
    <row r="109" spans="1:12">
      <c r="A109" s="7">
        <v>106</v>
      </c>
      <c r="B109" s="1">
        <v>53522</v>
      </c>
      <c r="C109" s="1">
        <v>1</v>
      </c>
      <c r="D109" s="1" t="s">
        <v>254</v>
      </c>
      <c r="E109" s="1" t="s">
        <v>157</v>
      </c>
      <c r="F109" s="1" t="s">
        <v>60</v>
      </c>
      <c r="G109" s="1" t="s">
        <v>25</v>
      </c>
      <c r="H109" s="1">
        <v>10</v>
      </c>
      <c r="I109" s="22"/>
      <c r="L109" s="1" t="str">
        <f>"Thing data do0"&amp;A109&amp;" """&amp;D109&amp;""" [ readValue="""&amp;VLOOKUP(F109,'Data Types'!$B$2:$C$5,2,FALSE)&amp;""", readStart="&amp;B109&amp;", writeValueType="""&amp;VLOOKUP(F109,'Data Types'!$B$2:$C$5,2,FALSE)&amp;""", writeStart="&amp;B109&amp;", writeType=""holding"" ] // unit="""&amp;G109&amp;""""</f>
        <v>Thing data do0106 "BMSBatCurrent" [ readValue="int16", readStart=53522, writeValueType="int16", writeStart=53522, writeType="holding" ] // unit="A "</v>
      </c>
    </row>
    <row r="110" spans="1:12">
      <c r="A110" s="7">
        <v>107</v>
      </c>
      <c r="B110" s="1">
        <v>53523</v>
      </c>
      <c r="C110" s="1">
        <v>1</v>
      </c>
      <c r="D110" s="1" t="s">
        <v>252</v>
      </c>
      <c r="E110" s="1" t="s">
        <v>157</v>
      </c>
      <c r="F110" s="1" t="s">
        <v>60</v>
      </c>
      <c r="G110" s="1" t="s">
        <v>201</v>
      </c>
      <c r="H110" s="1">
        <v>10</v>
      </c>
      <c r="I110" s="22"/>
      <c r="L110" s="1" t="str">
        <f>"Thing data do0"&amp;A110&amp;" """&amp;D110&amp;""" [ readValue="""&amp;VLOOKUP(F110,'Data Types'!$B$2:$C$5,2,FALSE)&amp;""", readStart="&amp;B110&amp;", writeValueType="""&amp;VLOOKUP(F110,'Data Types'!$B$2:$C$5,2,FALSE)&amp;""", writeStart="&amp;B110&amp;", writeType=""holding"" ] // unit="""&amp;G110&amp;""""</f>
        <v>Thing data do0107 "BMSBatTemp " [ readValue="int16", readStart=53523, writeValueType="int16", writeStart=53523, writeType="holding" ] // unit="? "</v>
      </c>
    </row>
  </sheetData>
  <mergeCells count="12">
    <mergeCell ref="E2:E4"/>
    <mergeCell ref="F2:F4"/>
    <mergeCell ref="D2:D4"/>
    <mergeCell ref="I60:I61"/>
    <mergeCell ref="I62:I68"/>
    <mergeCell ref="I104:I110"/>
    <mergeCell ref="I69:I75"/>
    <mergeCell ref="I76:I82"/>
    <mergeCell ref="I83:I89"/>
    <mergeCell ref="I90:I96"/>
    <mergeCell ref="I99:I101"/>
    <mergeCell ref="I102:I103"/>
  </mergeCells>
  <conditionalFormatting sqref="E1:E1048576">
    <cfRule type="containsText" dxfId="0" priority="1" operator="containsText" text="WO">
      <formula>NOT(ISERROR(SEARCH("WO",E1)))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7E4D-42F6-4684-8812-48CCB7BFEFCD}">
  <dimension ref="B1:C6"/>
  <sheetViews>
    <sheetView workbookViewId="0">
      <selection activeCell="C6" sqref="C6"/>
    </sheetView>
  </sheetViews>
  <sheetFormatPr baseColWidth="10" defaultRowHeight="12.75"/>
  <cols>
    <col min="1" max="1" width="11.42578125" style="10"/>
    <col min="2" max="2" width="18.42578125" style="10" bestFit="1" customWidth="1"/>
    <col min="3" max="3" width="25.5703125" style="10" bestFit="1" customWidth="1"/>
    <col min="4" max="16384" width="11.42578125" style="10"/>
  </cols>
  <sheetData>
    <row r="1" spans="2:3">
      <c r="B1" s="9" t="s">
        <v>256</v>
      </c>
      <c r="C1" s="9" t="s">
        <v>257</v>
      </c>
    </row>
    <row r="2" spans="2:3">
      <c r="B2" s="10" t="s">
        <v>11</v>
      </c>
      <c r="C2" s="10" t="s">
        <v>258</v>
      </c>
    </row>
    <row r="3" spans="2:3">
      <c r="B3" s="10" t="s">
        <v>14</v>
      </c>
      <c r="C3" s="10" t="s">
        <v>259</v>
      </c>
    </row>
    <row r="4" spans="2:3">
      <c r="B4" s="10" t="s">
        <v>60</v>
      </c>
      <c r="C4" s="10" t="s">
        <v>260</v>
      </c>
    </row>
    <row r="5" spans="2:3">
      <c r="B5" s="10" t="s">
        <v>26</v>
      </c>
      <c r="C5" s="10" t="s">
        <v>261</v>
      </c>
    </row>
    <row r="6" spans="2:3">
      <c r="B6" s="10" t="s">
        <v>7</v>
      </c>
      <c r="C6" s="11" t="s">
        <v>262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E42D-ADE2-477F-BEE6-41C2195AEA2B}">
  <dimension ref="A2:R11"/>
  <sheetViews>
    <sheetView workbookViewId="0">
      <selection activeCell="N20" sqref="N20"/>
    </sheetView>
  </sheetViews>
  <sheetFormatPr baseColWidth="10" defaultRowHeight="15"/>
  <cols>
    <col min="1" max="1" width="18.140625" style="1" bestFit="1" customWidth="1"/>
    <col min="2" max="17" width="6" style="8" customWidth="1"/>
    <col min="18" max="16384" width="11.42578125" style="1"/>
  </cols>
  <sheetData>
    <row r="2" spans="1:18">
      <c r="B2" s="8">
        <f>2^B3</f>
        <v>32768</v>
      </c>
      <c r="C2" s="8">
        <f t="shared" ref="C2:Q2" si="0">2^C3</f>
        <v>16384</v>
      </c>
      <c r="D2" s="8">
        <f t="shared" si="0"/>
        <v>8192</v>
      </c>
      <c r="E2" s="8">
        <f t="shared" si="0"/>
        <v>4096</v>
      </c>
      <c r="F2" s="8">
        <f t="shared" si="0"/>
        <v>2048</v>
      </c>
      <c r="G2" s="8">
        <f t="shared" si="0"/>
        <v>1024</v>
      </c>
      <c r="H2" s="8">
        <f t="shared" si="0"/>
        <v>512</v>
      </c>
      <c r="I2" s="8">
        <f t="shared" si="0"/>
        <v>256</v>
      </c>
      <c r="J2" s="8">
        <f t="shared" si="0"/>
        <v>128</v>
      </c>
      <c r="K2" s="8">
        <f t="shared" si="0"/>
        <v>64</v>
      </c>
      <c r="L2" s="8">
        <f t="shared" si="0"/>
        <v>32</v>
      </c>
      <c r="M2" s="8">
        <f t="shared" si="0"/>
        <v>16</v>
      </c>
      <c r="N2" s="8">
        <f t="shared" si="0"/>
        <v>8</v>
      </c>
      <c r="O2" s="8">
        <f t="shared" si="0"/>
        <v>4</v>
      </c>
      <c r="P2" s="8">
        <f t="shared" si="0"/>
        <v>2</v>
      </c>
      <c r="Q2" s="8">
        <f t="shared" si="0"/>
        <v>1</v>
      </c>
    </row>
    <row r="3" spans="1:18">
      <c r="A3" s="12" t="s">
        <v>263</v>
      </c>
      <c r="B3" s="13">
        <v>15</v>
      </c>
      <c r="C3" s="13">
        <v>14</v>
      </c>
      <c r="D3" s="13">
        <v>13</v>
      </c>
      <c r="E3" s="13">
        <v>12</v>
      </c>
      <c r="F3" s="13">
        <v>11</v>
      </c>
      <c r="G3" s="13">
        <v>10</v>
      </c>
      <c r="H3" s="13">
        <v>9</v>
      </c>
      <c r="I3" s="13">
        <v>8</v>
      </c>
      <c r="J3" s="13">
        <v>7</v>
      </c>
      <c r="K3" s="13">
        <v>6</v>
      </c>
      <c r="L3" s="13">
        <v>5</v>
      </c>
      <c r="M3" s="13">
        <v>4</v>
      </c>
      <c r="N3" s="13">
        <v>3</v>
      </c>
      <c r="O3" s="13">
        <v>2</v>
      </c>
      <c r="P3" s="13">
        <v>1</v>
      </c>
      <c r="Q3" s="13">
        <v>0</v>
      </c>
      <c r="R3" s="14"/>
    </row>
    <row r="4" spans="1:18">
      <c r="A4" s="1" t="s">
        <v>264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1">
        <f>SUMPRODUCT($B$2:$Q$2,B4:Q4)</f>
        <v>257</v>
      </c>
    </row>
    <row r="5" spans="1:18">
      <c r="A5" s="1" t="s">
        <v>265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</v>
      </c>
      <c r="Q5" s="8">
        <v>0</v>
      </c>
      <c r="R5" s="1">
        <f t="shared" ref="R5:R11" si="1">SUMPRODUCT($B$2:$Q$2,B5:Q5)</f>
        <v>258</v>
      </c>
    </row>
    <row r="6" spans="1:18">
      <c r="A6" s="1" t="s">
        <v>266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1</v>
      </c>
      <c r="R6" s="1">
        <f t="shared" si="1"/>
        <v>259</v>
      </c>
    </row>
    <row r="7" spans="1:18">
      <c r="A7" s="1" t="s">
        <v>267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1">
        <f t="shared" si="1"/>
        <v>512</v>
      </c>
    </row>
    <row r="8" spans="1:18">
      <c r="A8" s="1" t="s">
        <v>268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1">
        <f t="shared" si="1"/>
        <v>769</v>
      </c>
    </row>
    <row r="9" spans="1:18">
      <c r="A9" s="1" t="s">
        <v>269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1">
        <f t="shared" si="1"/>
        <v>770</v>
      </c>
    </row>
    <row r="10" spans="1:18">
      <c r="A10" s="1" t="s">
        <v>270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1</v>
      </c>
      <c r="R10" s="1">
        <f t="shared" si="1"/>
        <v>771</v>
      </c>
    </row>
    <row r="11" spans="1:18">
      <c r="A11" s="1" t="s">
        <v>271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 Registers</vt:lpstr>
      <vt:lpstr>RW Registers</vt:lpstr>
      <vt:lpstr>Data Types</vt:lpstr>
      <vt:lpstr>Working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Bauer</dc:creator>
  <cp:lastModifiedBy>Bernhard Bauer</cp:lastModifiedBy>
  <dcterms:created xsi:type="dcterms:W3CDTF">2023-12-30T12:54:18Z</dcterms:created>
  <dcterms:modified xsi:type="dcterms:W3CDTF">2024-01-04T09:22:09Z</dcterms:modified>
</cp:coreProperties>
</file>