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xampp\htdocs\bpjs\"/>
    </mc:Choice>
  </mc:AlternateContent>
  <xr:revisionPtr revIDLastSave="0" documentId="13_ncr:1_{3847E958-FAB1-44B2-A7C0-F6D0F76E2F3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contoh" sheetId="3" r:id="rId1"/>
    <sheet name="Sheet1" sheetId="2" r:id="rId2"/>
    <sheet name="contoh (2)" sheetId="4" r:id="rId3"/>
    <sheet name="formula web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8" i="5"/>
  <c r="I9" i="5"/>
  <c r="I7" i="5"/>
  <c r="J7" i="5"/>
  <c r="I6" i="5"/>
  <c r="I5" i="5"/>
  <c r="H9" i="5"/>
  <c r="G9" i="5"/>
  <c r="F9" i="5"/>
  <c r="H8" i="5"/>
  <c r="G8" i="5"/>
  <c r="F8" i="5"/>
  <c r="H7" i="5"/>
  <c r="G7" i="5"/>
  <c r="F7" i="5"/>
  <c r="H6" i="5"/>
  <c r="F6" i="5"/>
  <c r="H5" i="5"/>
  <c r="F5" i="5"/>
  <c r="H4" i="5"/>
  <c r="F4" i="5"/>
  <c r="I3" i="5"/>
  <c r="H3" i="5"/>
  <c r="G3" i="5"/>
  <c r="F3" i="5"/>
  <c r="J8" i="4"/>
  <c r="L9" i="4"/>
  <c r="L10" i="4"/>
  <c r="J12" i="4"/>
  <c r="L12" i="4" s="1"/>
  <c r="M13" i="4"/>
  <c r="K13" i="4"/>
  <c r="M10" i="4"/>
  <c r="K10" i="4"/>
  <c r="K6" i="4"/>
  <c r="M6" i="4" s="1"/>
  <c r="K5" i="4"/>
  <c r="M5" i="4" s="1"/>
  <c r="G10" i="4"/>
  <c r="I13" i="4"/>
  <c r="J13" i="4" s="1"/>
  <c r="L13" i="4" s="1"/>
  <c r="H13" i="4"/>
  <c r="G13" i="4"/>
  <c r="I12" i="4"/>
  <c r="H12" i="4"/>
  <c r="G12" i="4"/>
  <c r="K12" i="4" s="1"/>
  <c r="M12" i="4" s="1"/>
  <c r="I11" i="4"/>
  <c r="H11" i="4"/>
  <c r="J11" i="4" s="1"/>
  <c r="L11" i="4" s="1"/>
  <c r="G11" i="4"/>
  <c r="K11" i="4" s="1"/>
  <c r="M11" i="4" s="1"/>
  <c r="I10" i="4"/>
  <c r="J10" i="4" s="1"/>
  <c r="I9" i="4"/>
  <c r="J9" i="4" s="1"/>
  <c r="G9" i="4"/>
  <c r="K9" i="4" s="1"/>
  <c r="M9" i="4" s="1"/>
  <c r="I8" i="4"/>
  <c r="L8" i="4" s="1"/>
  <c r="G8" i="4"/>
  <c r="K8" i="4" s="1"/>
  <c r="M8" i="4" s="1"/>
  <c r="I7" i="4"/>
  <c r="H7" i="4"/>
  <c r="K7" i="4" s="1"/>
  <c r="M7" i="4" s="1"/>
  <c r="G7" i="4"/>
  <c r="I6" i="4"/>
  <c r="H6" i="4"/>
  <c r="G6" i="4"/>
  <c r="I5" i="4"/>
  <c r="H5" i="4"/>
  <c r="G5" i="4"/>
  <c r="K13" i="3"/>
  <c r="J13" i="3"/>
  <c r="J12" i="3"/>
  <c r="K12" i="3" s="1"/>
  <c r="K10" i="3"/>
  <c r="J10" i="3"/>
  <c r="K9" i="3"/>
  <c r="J9" i="3"/>
  <c r="J5" i="3"/>
  <c r="K5" i="3" s="1"/>
  <c r="G11" i="3" l="1"/>
  <c r="G8" i="3"/>
  <c r="G5" i="3"/>
  <c r="G6" i="3"/>
  <c r="G7" i="3"/>
  <c r="G12" i="3"/>
  <c r="G13" i="3"/>
  <c r="G9" i="3"/>
  <c r="G10" i="3"/>
  <c r="I10" i="3"/>
  <c r="I9" i="3"/>
  <c r="I8" i="3"/>
  <c r="I6" i="3"/>
  <c r="I7" i="3"/>
  <c r="I11" i="3"/>
  <c r="I12" i="3"/>
  <c r="I13" i="3"/>
  <c r="I5" i="3"/>
  <c r="H6" i="3"/>
  <c r="J6" i="3" s="1"/>
  <c r="K6" i="3" s="1"/>
  <c r="H7" i="3"/>
  <c r="J7" i="3" s="1"/>
  <c r="K7" i="3" s="1"/>
  <c r="H11" i="3"/>
  <c r="J11" i="3" s="1"/>
  <c r="K11" i="3" s="1"/>
  <c r="H12" i="3"/>
  <c r="H13" i="3"/>
  <c r="H5" i="3"/>
  <c r="Q16" i="2"/>
  <c r="O15" i="2"/>
  <c r="O16" i="2"/>
  <c r="O14" i="2"/>
  <c r="N15" i="2"/>
  <c r="P15" i="2" s="1"/>
  <c r="Q15" i="2" s="1"/>
  <c r="N14" i="2"/>
  <c r="P14" i="2" s="1"/>
  <c r="Q14" i="2" s="1"/>
  <c r="M14" i="2"/>
  <c r="M15" i="2"/>
  <c r="M16" i="2"/>
  <c r="Q8" i="2"/>
  <c r="M10" i="2"/>
  <c r="P10" i="2" s="1"/>
  <c r="Q10" i="2" s="1"/>
  <c r="M9" i="2"/>
  <c r="M8" i="2"/>
  <c r="M7" i="2"/>
  <c r="M6" i="2"/>
  <c r="P6" i="2" s="1"/>
  <c r="Q6" i="2" s="1"/>
  <c r="M5" i="2"/>
  <c r="O7" i="2"/>
  <c r="N7" i="2"/>
  <c r="P7" i="2" s="1"/>
  <c r="Q7" i="2" s="1"/>
  <c r="O6" i="2"/>
  <c r="O8" i="2"/>
  <c r="N6" i="2"/>
  <c r="N8" i="2"/>
  <c r="M11" i="2"/>
  <c r="Q11" i="2" s="1"/>
  <c r="O11" i="2"/>
  <c r="O10" i="2"/>
  <c r="O9" i="2"/>
  <c r="O5" i="2"/>
  <c r="N5" i="2"/>
  <c r="K8" i="3" l="1"/>
  <c r="J8" i="3"/>
  <c r="P5" i="2"/>
  <c r="Q5" i="2" s="1"/>
  <c r="P9" i="2"/>
  <c r="Q9" i="2" s="1"/>
</calcChain>
</file>

<file path=xl/sharedStrings.xml><?xml version="1.0" encoding="utf-8"?>
<sst xmlns="http://schemas.openxmlformats.org/spreadsheetml/2006/main" count="116" uniqueCount="32">
  <si>
    <t>Tarif INA-CBG Kelas 1</t>
  </si>
  <si>
    <t>Tarif INA-CBG Kelas 2</t>
  </si>
  <si>
    <t>Total RS Terima</t>
  </si>
  <si>
    <t>a</t>
  </si>
  <si>
    <t>b</t>
  </si>
  <si>
    <t>c</t>
  </si>
  <si>
    <t>Selisih INA-CBG Kelas 1-2</t>
  </si>
  <si>
    <t>Tarif Riil RS     di atas Kelas 1</t>
  </si>
  <si>
    <t>d=a-(b atau c)</t>
  </si>
  <si>
    <t>e=b-c</t>
  </si>
  <si>
    <t>f=75%xb</t>
  </si>
  <si>
    <t>Selisih Tarif Riil RS dgn Tarif INACBG</t>
  </si>
  <si>
    <t>JENIS PERAWATAN</t>
  </si>
  <si>
    <t>NO</t>
  </si>
  <si>
    <t>PESERTA BAYAR</t>
  </si>
  <si>
    <r>
      <t xml:space="preserve">Hak rawat </t>
    </r>
    <r>
      <rPr>
        <b/>
        <sz val="10"/>
        <color theme="1"/>
        <rFont val="Arial"/>
        <family val="2"/>
      </rPr>
      <t>kelas 2</t>
    </r>
    <r>
      <rPr>
        <sz val="10"/>
        <color theme="1"/>
        <rFont val="Arial"/>
        <family val="2"/>
      </rPr>
      <t xml:space="preserve"> naik ke kelas di atas 1</t>
    </r>
  </si>
  <si>
    <r>
      <t xml:space="preserve">Hak rawat </t>
    </r>
    <r>
      <rPr>
        <b/>
        <sz val="10"/>
        <color theme="1"/>
        <rFont val="Arial"/>
        <family val="2"/>
      </rPr>
      <t>kelas 1</t>
    </r>
    <r>
      <rPr>
        <sz val="10"/>
        <color theme="1"/>
        <rFont val="Arial"/>
        <family val="2"/>
      </rPr>
      <t xml:space="preserve"> naik ke kelas di atas 1</t>
    </r>
  </si>
  <si>
    <r>
      <rPr>
        <b/>
        <sz val="10"/>
        <color rgb="FFFF0000"/>
        <rFont val="Arial"/>
        <family val="2"/>
      </rPr>
      <t xml:space="preserve">Max </t>
    </r>
    <r>
      <rPr>
        <b/>
        <sz val="10"/>
        <color theme="1"/>
        <rFont val="Arial"/>
        <family val="2"/>
      </rPr>
      <t>75% INA-CBG Kelas 1</t>
    </r>
  </si>
  <si>
    <r>
      <t xml:space="preserve">Hak rawat </t>
    </r>
    <r>
      <rPr>
        <b/>
        <sz val="10"/>
        <color theme="1"/>
        <rFont val="Arial"/>
        <family val="2"/>
      </rPr>
      <t>kelas 2</t>
    </r>
    <r>
      <rPr>
        <sz val="10"/>
        <color theme="1"/>
        <rFont val="Arial"/>
        <family val="2"/>
      </rPr>
      <t xml:space="preserve"> naik ke kelas 1</t>
    </r>
  </si>
  <si>
    <r>
      <t xml:space="preserve">Hak rawat </t>
    </r>
    <r>
      <rPr>
        <b/>
        <sz val="10"/>
        <color theme="1"/>
        <rFont val="Arial"/>
        <family val="2"/>
      </rPr>
      <t>kelas 2</t>
    </r>
    <r>
      <rPr>
        <sz val="10"/>
        <color theme="1"/>
        <rFont val="Arial"/>
        <family val="2"/>
      </rPr>
      <t xml:space="preserve"> naik ke VIP</t>
    </r>
  </si>
  <si>
    <r>
      <t xml:space="preserve">Hak rawat </t>
    </r>
    <r>
      <rPr>
        <b/>
        <sz val="10"/>
        <color theme="1"/>
        <rFont val="Arial"/>
        <family val="2"/>
      </rPr>
      <t>kelas 1</t>
    </r>
    <r>
      <rPr>
        <sz val="10"/>
        <color theme="1"/>
        <rFont val="Arial"/>
        <family val="2"/>
      </rPr>
      <t xml:space="preserve"> naik ke VIP</t>
    </r>
  </si>
  <si>
    <t>B</t>
  </si>
  <si>
    <t>C</t>
  </si>
  <si>
    <t>D</t>
  </si>
  <si>
    <r>
      <t xml:space="preserve">Hak rawat </t>
    </r>
    <r>
      <rPr>
        <b/>
        <sz val="10"/>
        <color theme="1"/>
        <rFont val="Arial Rounded MT Bold"/>
        <family val="2"/>
      </rPr>
      <t>kelas 2</t>
    </r>
    <r>
      <rPr>
        <sz val="10"/>
        <color theme="1"/>
        <rFont val="Arial Rounded MT Bold"/>
        <family val="2"/>
      </rPr>
      <t xml:space="preserve"> naik ke </t>
    </r>
    <r>
      <rPr>
        <b/>
        <sz val="10"/>
        <color theme="1"/>
        <rFont val="Arial Rounded MT Bold"/>
        <family val="2"/>
      </rPr>
      <t>kelas 1</t>
    </r>
  </si>
  <si>
    <r>
      <t xml:space="preserve">Hak rawat </t>
    </r>
    <r>
      <rPr>
        <b/>
        <sz val="10"/>
        <color theme="1"/>
        <rFont val="Arial Rounded MT Bold"/>
        <family val="2"/>
      </rPr>
      <t>kelas 2</t>
    </r>
    <r>
      <rPr>
        <sz val="10"/>
        <color theme="1"/>
        <rFont val="Arial Rounded MT Bold"/>
        <family val="2"/>
      </rPr>
      <t xml:space="preserve"> naik ke kelas </t>
    </r>
    <r>
      <rPr>
        <b/>
        <sz val="10"/>
        <color theme="1"/>
        <rFont val="Arial Rounded MT Bold"/>
        <family val="2"/>
      </rPr>
      <t>di atas 1</t>
    </r>
  </si>
  <si>
    <r>
      <t xml:space="preserve">Hak rawat </t>
    </r>
    <r>
      <rPr>
        <b/>
        <sz val="10"/>
        <color theme="1"/>
        <rFont val="Arial Rounded MT Bold"/>
        <family val="2"/>
      </rPr>
      <t>kelas 1</t>
    </r>
    <r>
      <rPr>
        <sz val="10"/>
        <color theme="1"/>
        <rFont val="Arial Rounded MT Bold"/>
        <family val="2"/>
      </rPr>
      <t xml:space="preserve"> naik ke kelas </t>
    </r>
    <r>
      <rPr>
        <b/>
        <sz val="10"/>
        <color theme="1"/>
        <rFont val="Arial Rounded MT Bold"/>
        <family val="2"/>
      </rPr>
      <t>di atas 1</t>
    </r>
  </si>
  <si>
    <t>CONTOH</t>
  </si>
  <si>
    <t>g</t>
  </si>
  <si>
    <t>h=(b atau c)+g</t>
  </si>
  <si>
    <t>Selisih maksimal</t>
  </si>
  <si>
    <t>Pendapatan maksimal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</si>
</sst>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_-;\-&quot;Rp&quot;* #,##0_-;_-&quot;Rp&quot;* &quot;-&quot;_-;_-@_-"/>
    <numFmt numFmtId="165" formatCode="_-* #,##0_-;\-* #,##0_-;_-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 Rounded MT Bold"/>
      <family val="2"/>
    </font>
    <font>
      <sz val="10"/>
      <name val="Arial Rounded MT Bold"/>
      <family val="2"/>
    </font>
    <font>
      <sz val="8"/>
      <name val="Calibri"/>
      <family val="2"/>
      <scheme val="minor"/>
    </font>
    <font>
      <sz val="10"/>
      <color theme="4"/>
      <name val="Arial Rounded MT Bold"/>
      <family val="2"/>
    </font>
    <font>
      <b/>
      <sz val="10"/>
      <color rgb="FFFF0000"/>
      <name val="Arial"/>
      <family val="2"/>
    </font>
    <font>
      <b/>
      <sz val="10"/>
      <color theme="1"/>
      <name val="Arial Rounded MT Bold"/>
      <family val="2"/>
    </font>
    <font>
      <sz val="10"/>
      <color rgb="FFC00000"/>
      <name val="Arial Rounded MT Bold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left" vertical="center"/>
    </xf>
    <xf numFmtId="164" fontId="5" fillId="2" borderId="1" xfId="1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left" vertical="center" wrapText="1" indent="2"/>
    </xf>
    <xf numFmtId="164" fontId="8" fillId="3" borderId="1" xfId="1" applyNumberFormat="1" applyFont="1" applyFill="1" applyBorder="1" applyAlignment="1">
      <alignment horizontal="left" vertical="center" wrapText="1" indent="2"/>
    </xf>
    <xf numFmtId="164" fontId="5" fillId="3" borderId="1" xfId="1" applyNumberFormat="1" applyFont="1" applyFill="1" applyBorder="1" applyAlignment="1">
      <alignment horizontal="left" vertical="center" indent="2"/>
    </xf>
    <xf numFmtId="164" fontId="8" fillId="3" borderId="1" xfId="1" applyNumberFormat="1" applyFont="1" applyFill="1" applyBorder="1" applyAlignment="1">
      <alignment horizontal="left" vertical="center" indent="2"/>
    </xf>
    <xf numFmtId="164" fontId="2" fillId="0" borderId="1" xfId="1" applyNumberFormat="1" applyFont="1" applyBorder="1" applyAlignment="1">
      <alignment horizontal="left" vertical="center" indent="1"/>
    </xf>
    <xf numFmtId="164" fontId="5" fillId="0" borderId="1" xfId="1" applyNumberFormat="1" applyFont="1" applyBorder="1" applyAlignment="1">
      <alignment horizontal="left" vertical="center" indent="1"/>
    </xf>
    <xf numFmtId="164" fontId="6" fillId="5" borderId="1" xfId="1" applyNumberFormat="1" applyFont="1" applyFill="1" applyBorder="1" applyAlignment="1">
      <alignment horizontal="left" vertical="center" indent="1"/>
    </xf>
    <xf numFmtId="165" fontId="2" fillId="0" borderId="0" xfId="1" applyFont="1"/>
    <xf numFmtId="165" fontId="2" fillId="0" borderId="1" xfId="1" applyFont="1" applyBorder="1" applyAlignment="1">
      <alignment vertical="center"/>
    </xf>
    <xf numFmtId="164" fontId="8" fillId="3" borderId="1" xfId="1" applyNumberFormat="1" applyFont="1" applyFill="1" applyBorder="1" applyAlignment="1">
      <alignment horizontal="left" vertical="center"/>
    </xf>
    <xf numFmtId="165" fontId="2" fillId="5" borderId="1" xfId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5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165" fontId="5" fillId="0" borderId="0" xfId="1" applyFont="1"/>
    <xf numFmtId="0" fontId="5" fillId="0" borderId="0" xfId="0" applyFont="1"/>
    <xf numFmtId="0" fontId="5" fillId="0" borderId="1" xfId="0" applyFont="1" applyBorder="1" applyAlignment="1">
      <alignment horizontal="left" vertical="center" wrapText="1"/>
    </xf>
    <xf numFmtId="164" fontId="5" fillId="0" borderId="1" xfId="1" applyNumberFormat="1" applyFont="1" applyFill="1" applyBorder="1" applyAlignment="1">
      <alignment horizontal="left" vertical="center" wrapText="1"/>
    </xf>
    <xf numFmtId="164" fontId="5" fillId="0" borderId="1" xfId="1" applyNumberFormat="1" applyFont="1" applyFill="1" applyBorder="1" applyAlignment="1">
      <alignment horizontal="left" vertical="center"/>
    </xf>
    <xf numFmtId="164" fontId="5" fillId="0" borderId="1" xfId="1" applyNumberFormat="1" applyFont="1" applyFill="1" applyBorder="1" applyAlignment="1">
      <alignment horizontal="left" vertical="center" indent="1"/>
    </xf>
    <xf numFmtId="164" fontId="5" fillId="7" borderId="1" xfId="1" applyNumberFormat="1" applyFont="1" applyFill="1" applyBorder="1" applyAlignment="1">
      <alignment horizontal="left" vertical="center"/>
    </xf>
    <xf numFmtId="164" fontId="11" fillId="3" borderId="1" xfId="1" applyNumberFormat="1" applyFont="1" applyFill="1" applyBorder="1" applyAlignment="1">
      <alignment horizontal="left" vertical="center" indent="2"/>
    </xf>
    <xf numFmtId="0" fontId="10" fillId="4" borderId="2" xfId="0" applyFont="1" applyFill="1" applyBorder="1" applyAlignment="1">
      <alignment horizontal="center" vertical="center"/>
    </xf>
    <xf numFmtId="164" fontId="5" fillId="8" borderId="1" xfId="1" applyNumberFormat="1" applyFont="1" applyFill="1" applyBorder="1" applyAlignment="1">
      <alignment horizontal="left" vertical="center" wrapText="1"/>
    </xf>
    <xf numFmtId="164" fontId="5" fillId="8" borderId="1" xfId="1" applyNumberFormat="1" applyFont="1" applyFill="1" applyBorder="1" applyAlignment="1">
      <alignment horizontal="left" vertical="center" indent="1"/>
    </xf>
    <xf numFmtId="164" fontId="11" fillId="8" borderId="1" xfId="1" applyNumberFormat="1" applyFont="1" applyFill="1" applyBorder="1" applyAlignment="1">
      <alignment horizontal="left" vertical="center" indent="2"/>
    </xf>
    <xf numFmtId="164" fontId="5" fillId="8" borderId="1" xfId="1" applyNumberFormat="1" applyFont="1" applyFill="1" applyBorder="1" applyAlignment="1">
      <alignment horizontal="left" vertical="center"/>
    </xf>
    <xf numFmtId="164" fontId="6" fillId="8" borderId="1" xfId="1" applyNumberFormat="1" applyFont="1" applyFill="1" applyBorder="1" applyAlignment="1">
      <alignment horizontal="left" vertical="center" indent="1"/>
    </xf>
    <xf numFmtId="164" fontId="5" fillId="9" borderId="1" xfId="1" applyNumberFormat="1" applyFont="1" applyFill="1" applyBorder="1" applyAlignment="1">
      <alignment horizontal="left" vertical="center" indent="1"/>
    </xf>
    <xf numFmtId="164" fontId="6" fillId="0" borderId="1" xfId="1" applyNumberFormat="1" applyFont="1" applyFill="1" applyBorder="1" applyAlignment="1">
      <alignment horizontal="left" vertical="center" indent="1"/>
    </xf>
    <xf numFmtId="164" fontId="6" fillId="9" borderId="1" xfId="1" applyNumberFormat="1" applyFont="1" applyFill="1" applyBorder="1" applyAlignment="1">
      <alignment horizontal="left" vertical="center" indent="1"/>
    </xf>
    <xf numFmtId="164" fontId="0" fillId="0" borderId="0" xfId="0" applyNumberFormat="1"/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F46C72"/>
      <color rgb="FFCCFFCC"/>
      <color rgb="FFFFE5FF"/>
      <color rgb="FFFF99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87311</xdr:colOff>
      <xdr:row>2</xdr:row>
      <xdr:rowOff>61735</xdr:rowOff>
    </xdr:from>
    <xdr:to>
      <xdr:col>17</xdr:col>
      <xdr:colOff>75844</xdr:colOff>
      <xdr:row>12</xdr:row>
      <xdr:rowOff>412749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563"/>
        <a:stretch/>
      </xdr:blipFill>
      <xdr:spPr>
        <a:xfrm>
          <a:off x="11096624" y="395110"/>
          <a:ext cx="3893783" cy="44388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87311</xdr:colOff>
      <xdr:row>2</xdr:row>
      <xdr:rowOff>61735</xdr:rowOff>
    </xdr:from>
    <xdr:to>
      <xdr:col>19</xdr:col>
      <xdr:colOff>75844</xdr:colOff>
      <xdr:row>12</xdr:row>
      <xdr:rowOff>412749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563"/>
        <a:stretch/>
      </xdr:blipFill>
      <xdr:spPr>
        <a:xfrm>
          <a:off x="11345861" y="385585"/>
          <a:ext cx="3703283" cy="4437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3"/>
  <sheetViews>
    <sheetView zoomScale="70" zoomScaleNormal="70" workbookViewId="0">
      <selection activeCell="B3" sqref="B3:K13"/>
    </sheetView>
  </sheetViews>
  <sheetFormatPr defaultColWidth="9.28515625" defaultRowHeight="12.75" x14ac:dyDescent="0.2"/>
  <cols>
    <col min="1" max="1" width="1.42578125" style="1" customWidth="1"/>
    <col min="2" max="2" width="9.28515625" style="27" customWidth="1"/>
    <col min="3" max="3" width="22.140625" style="1" customWidth="1"/>
    <col min="4" max="4" width="16.7109375" style="1" bestFit="1" customWidth="1"/>
    <col min="5" max="5" width="16.5703125" style="1" bestFit="1" customWidth="1"/>
    <col min="6" max="6" width="15.28515625" style="1" bestFit="1" customWidth="1"/>
    <col min="7" max="7" width="19.5703125" style="1" bestFit="1" customWidth="1"/>
    <col min="8" max="8" width="16.5703125" style="1" bestFit="1" customWidth="1"/>
    <col min="9" max="9" width="18.140625" style="1" bestFit="1" customWidth="1"/>
    <col min="10" max="10" width="16.42578125" style="1" customWidth="1"/>
    <col min="11" max="11" width="16.7109375" style="1" customWidth="1"/>
    <col min="12" max="16384" width="9.28515625" style="1"/>
  </cols>
  <sheetData>
    <row r="3" spans="2:11" ht="33.6" customHeight="1" x14ac:dyDescent="0.2">
      <c r="B3" s="46" t="s">
        <v>27</v>
      </c>
      <c r="C3" s="46" t="s">
        <v>12</v>
      </c>
      <c r="D3" s="5" t="s">
        <v>7</v>
      </c>
      <c r="E3" s="5" t="s">
        <v>0</v>
      </c>
      <c r="F3" s="5" t="s">
        <v>1</v>
      </c>
      <c r="G3" s="5" t="s">
        <v>11</v>
      </c>
      <c r="H3" s="5" t="s">
        <v>6</v>
      </c>
      <c r="I3" s="5" t="s">
        <v>17</v>
      </c>
      <c r="J3" s="5" t="s">
        <v>14</v>
      </c>
      <c r="K3" s="5" t="s">
        <v>2</v>
      </c>
    </row>
    <row r="4" spans="2:11" x14ac:dyDescent="0.2">
      <c r="B4" s="47"/>
      <c r="C4" s="47"/>
      <c r="D4" s="6" t="s">
        <v>3</v>
      </c>
      <c r="E4" s="6" t="s">
        <v>4</v>
      </c>
      <c r="F4" s="6" t="s">
        <v>5</v>
      </c>
      <c r="G4" s="6" t="s">
        <v>8</v>
      </c>
      <c r="H4" s="6" t="s">
        <v>9</v>
      </c>
      <c r="I4" s="6" t="s">
        <v>10</v>
      </c>
      <c r="J4" s="6" t="s">
        <v>28</v>
      </c>
      <c r="K4" s="6" t="s">
        <v>29</v>
      </c>
    </row>
    <row r="5" spans="2:11" s="28" customFormat="1" ht="34.5" customHeight="1" x14ac:dyDescent="0.2">
      <c r="B5" s="48" t="s">
        <v>21</v>
      </c>
      <c r="C5" s="30" t="s">
        <v>24</v>
      </c>
      <c r="D5" s="31">
        <v>20000000</v>
      </c>
      <c r="E5" s="32">
        <v>10000000</v>
      </c>
      <c r="F5" s="32">
        <v>8000000</v>
      </c>
      <c r="G5" s="13">
        <f>D5-F5</f>
        <v>12000000</v>
      </c>
      <c r="H5" s="37">
        <f>E5-F5</f>
        <v>2000000</v>
      </c>
      <c r="I5" s="33">
        <f t="shared" ref="I5:I13" si="0">75%*E5</f>
        <v>7500000</v>
      </c>
      <c r="J5" s="17">
        <f>E5-F5</f>
        <v>2000000</v>
      </c>
      <c r="K5" s="33">
        <f>F5+J5</f>
        <v>10000000</v>
      </c>
    </row>
    <row r="6" spans="2:11" s="29" customFormat="1" ht="34.5" customHeight="1" x14ac:dyDescent="0.2">
      <c r="B6" s="49"/>
      <c r="C6" s="30" t="s">
        <v>24</v>
      </c>
      <c r="D6" s="31">
        <v>9000000</v>
      </c>
      <c r="E6" s="32">
        <v>10000000</v>
      </c>
      <c r="F6" s="32">
        <v>8000000</v>
      </c>
      <c r="G6" s="13">
        <f t="shared" ref="G6:G7" si="1">D6-F6</f>
        <v>1000000</v>
      </c>
      <c r="H6" s="37">
        <f t="shared" ref="H6:H13" si="2">E6-F6</f>
        <v>2000000</v>
      </c>
      <c r="I6" s="33">
        <f t="shared" si="0"/>
        <v>7500000</v>
      </c>
      <c r="J6" s="17">
        <f>H6</f>
        <v>2000000</v>
      </c>
      <c r="K6" s="33">
        <f>J6+F6</f>
        <v>10000000</v>
      </c>
    </row>
    <row r="7" spans="2:11" s="29" customFormat="1" ht="34.5" customHeight="1" x14ac:dyDescent="0.2">
      <c r="B7" s="50"/>
      <c r="C7" s="30" t="s">
        <v>24</v>
      </c>
      <c r="D7" s="32">
        <v>6000000</v>
      </c>
      <c r="E7" s="32">
        <v>10000000</v>
      </c>
      <c r="F7" s="32">
        <v>8000000</v>
      </c>
      <c r="G7" s="35">
        <f t="shared" si="1"/>
        <v>-2000000</v>
      </c>
      <c r="H7" s="37">
        <f t="shared" si="2"/>
        <v>2000000</v>
      </c>
      <c r="I7" s="33">
        <f t="shared" si="0"/>
        <v>7500000</v>
      </c>
      <c r="J7" s="17">
        <f>H7</f>
        <v>2000000</v>
      </c>
      <c r="K7" s="33">
        <f>J7+F7</f>
        <v>10000000</v>
      </c>
    </row>
    <row r="8" spans="2:11" s="29" customFormat="1" ht="34.5" customHeight="1" x14ac:dyDescent="0.2">
      <c r="B8" s="48" t="s">
        <v>22</v>
      </c>
      <c r="C8" s="30" t="s">
        <v>26</v>
      </c>
      <c r="D8" s="31">
        <v>20000000</v>
      </c>
      <c r="E8" s="32">
        <v>10000000</v>
      </c>
      <c r="F8" s="34"/>
      <c r="G8" s="13">
        <f>D8-E8</f>
        <v>10000000</v>
      </c>
      <c r="H8" s="34"/>
      <c r="I8" s="38">
        <f t="shared" ref="I8:I10" si="3">75%*E8</f>
        <v>7500000</v>
      </c>
      <c r="J8" s="17">
        <f>I8</f>
        <v>7500000</v>
      </c>
      <c r="K8" s="33">
        <f>E8+I8</f>
        <v>17500000</v>
      </c>
    </row>
    <row r="9" spans="2:11" s="29" customFormat="1" ht="34.5" customHeight="1" x14ac:dyDescent="0.2">
      <c r="B9" s="49"/>
      <c r="C9" s="30" t="s">
        <v>26</v>
      </c>
      <c r="D9" s="31">
        <v>9000000</v>
      </c>
      <c r="E9" s="32">
        <v>10000000</v>
      </c>
      <c r="F9" s="34"/>
      <c r="G9" s="39">
        <f t="shared" ref="G9:G10" si="4">D9-E9</f>
        <v>-1000000</v>
      </c>
      <c r="H9" s="34"/>
      <c r="I9" s="33">
        <f t="shared" si="3"/>
        <v>7500000</v>
      </c>
      <c r="J9" s="17">
        <f>0</f>
        <v>0</v>
      </c>
      <c r="K9" s="33">
        <f>E9</f>
        <v>10000000</v>
      </c>
    </row>
    <row r="10" spans="2:11" s="29" customFormat="1" ht="34.5" customHeight="1" x14ac:dyDescent="0.2">
      <c r="B10" s="50"/>
      <c r="C10" s="30" t="s">
        <v>26</v>
      </c>
      <c r="D10" s="32">
        <v>6000000</v>
      </c>
      <c r="E10" s="32">
        <v>10000000</v>
      </c>
      <c r="F10" s="34"/>
      <c r="G10" s="39">
        <f t="shared" si="4"/>
        <v>-4000000</v>
      </c>
      <c r="H10" s="34"/>
      <c r="I10" s="33">
        <f t="shared" si="3"/>
        <v>7500000</v>
      </c>
      <c r="J10" s="17">
        <f>0</f>
        <v>0</v>
      </c>
      <c r="K10" s="33">
        <f>E10</f>
        <v>10000000</v>
      </c>
    </row>
    <row r="11" spans="2:11" s="29" customFormat="1" ht="34.5" customHeight="1" x14ac:dyDescent="0.2">
      <c r="B11" s="48" t="s">
        <v>23</v>
      </c>
      <c r="C11" s="30" t="s">
        <v>25</v>
      </c>
      <c r="D11" s="31">
        <v>20000000</v>
      </c>
      <c r="E11" s="32">
        <v>10000000</v>
      </c>
      <c r="F11" s="40">
        <v>8000000</v>
      </c>
      <c r="G11" s="13">
        <f>D11-F11</f>
        <v>12000000</v>
      </c>
      <c r="H11" s="31">
        <f t="shared" si="2"/>
        <v>2000000</v>
      </c>
      <c r="I11" s="33">
        <f t="shared" si="0"/>
        <v>7500000</v>
      </c>
      <c r="J11" s="41">
        <f>H11+I11</f>
        <v>9500000</v>
      </c>
      <c r="K11" s="33">
        <f>F11+J11</f>
        <v>17500000</v>
      </c>
    </row>
    <row r="12" spans="2:11" s="29" customFormat="1" ht="34.5" customHeight="1" x14ac:dyDescent="0.2">
      <c r="B12" s="49"/>
      <c r="C12" s="30" t="s">
        <v>25</v>
      </c>
      <c r="D12" s="37">
        <v>9000000</v>
      </c>
      <c r="E12" s="32">
        <v>10000000</v>
      </c>
      <c r="F12" s="40">
        <v>8000000</v>
      </c>
      <c r="G12" s="13">
        <f t="shared" ref="G12:G13" si="5">D12-F12</f>
        <v>1000000</v>
      </c>
      <c r="H12" s="31">
        <f t="shared" si="2"/>
        <v>2000000</v>
      </c>
      <c r="I12" s="33">
        <f t="shared" si="0"/>
        <v>7500000</v>
      </c>
      <c r="J12" s="17">
        <f>D12-F12</f>
        <v>1000000</v>
      </c>
      <c r="K12" s="33">
        <f>J12+F12</f>
        <v>9000000</v>
      </c>
    </row>
    <row r="13" spans="2:11" s="29" customFormat="1" ht="34.5" customHeight="1" x14ac:dyDescent="0.2">
      <c r="B13" s="50"/>
      <c r="C13" s="30" t="s">
        <v>25</v>
      </c>
      <c r="D13" s="40">
        <v>6000000</v>
      </c>
      <c r="E13" s="32">
        <v>10000000</v>
      </c>
      <c r="F13" s="40">
        <v>8000000</v>
      </c>
      <c r="G13" s="35">
        <f t="shared" si="5"/>
        <v>-2000000</v>
      </c>
      <c r="H13" s="31">
        <f t="shared" si="2"/>
        <v>2000000</v>
      </c>
      <c r="I13" s="33">
        <f t="shared" si="0"/>
        <v>7500000</v>
      </c>
      <c r="J13" s="17">
        <f>0</f>
        <v>0</v>
      </c>
      <c r="K13" s="33">
        <f>F13</f>
        <v>8000000</v>
      </c>
    </row>
  </sheetData>
  <mergeCells count="5">
    <mergeCell ref="B3:B4"/>
    <mergeCell ref="C3:C4"/>
    <mergeCell ref="B5:B7"/>
    <mergeCell ref="B8:B10"/>
    <mergeCell ref="B11:B13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3:Q16"/>
  <sheetViews>
    <sheetView topLeftCell="G3" zoomScale="110" zoomScaleNormal="110" workbookViewId="0">
      <selection activeCell="S6" sqref="S6"/>
    </sheetView>
  </sheetViews>
  <sheetFormatPr defaultColWidth="9.28515625" defaultRowHeight="12.75" x14ac:dyDescent="0.2"/>
  <cols>
    <col min="1" max="7" width="9.28515625" style="1"/>
    <col min="8" max="8" width="5.85546875" style="2" customWidth="1"/>
    <col min="9" max="9" width="15.5703125" style="1" customWidth="1"/>
    <col min="10" max="10" width="15.5703125" style="1" bestFit="1" customWidth="1"/>
    <col min="11" max="11" width="15.85546875" style="1" bestFit="1" customWidth="1"/>
    <col min="12" max="12" width="14.42578125" style="1" bestFit="1" customWidth="1"/>
    <col min="13" max="13" width="19" style="1" bestFit="1" customWidth="1"/>
    <col min="14" max="14" width="14.42578125" style="1" bestFit="1" customWidth="1"/>
    <col min="15" max="16" width="16" style="1" bestFit="1" customWidth="1"/>
    <col min="17" max="17" width="16.140625" style="1" bestFit="1" customWidth="1"/>
    <col min="18" max="16384" width="9.28515625" style="1"/>
  </cols>
  <sheetData>
    <row r="3" spans="8:17" ht="33.6" customHeight="1" x14ac:dyDescent="0.2">
      <c r="H3" s="46" t="s">
        <v>13</v>
      </c>
      <c r="I3" s="46" t="s">
        <v>12</v>
      </c>
      <c r="J3" s="5" t="s">
        <v>7</v>
      </c>
      <c r="K3" s="5" t="s">
        <v>0</v>
      </c>
      <c r="L3" s="5" t="s">
        <v>1</v>
      </c>
      <c r="M3" s="5" t="s">
        <v>11</v>
      </c>
      <c r="N3" s="5" t="s">
        <v>6</v>
      </c>
      <c r="O3" s="5" t="s">
        <v>17</v>
      </c>
      <c r="P3" s="5" t="s">
        <v>14</v>
      </c>
      <c r="Q3" s="5" t="s">
        <v>2</v>
      </c>
    </row>
    <row r="4" spans="8:17" x14ac:dyDescent="0.2">
      <c r="H4" s="47"/>
      <c r="I4" s="47"/>
      <c r="J4" s="6" t="s">
        <v>3</v>
      </c>
      <c r="K4" s="6" t="s">
        <v>4</v>
      </c>
      <c r="L4" s="6" t="s">
        <v>5</v>
      </c>
      <c r="M4" s="6" t="s">
        <v>8</v>
      </c>
      <c r="N4" s="6" t="s">
        <v>9</v>
      </c>
      <c r="O4" s="6" t="s">
        <v>10</v>
      </c>
      <c r="P4" s="6" t="s">
        <v>28</v>
      </c>
      <c r="Q4" s="6" t="s">
        <v>29</v>
      </c>
    </row>
    <row r="5" spans="8:17" ht="38.25" x14ac:dyDescent="0.2">
      <c r="H5" s="3">
        <v>1</v>
      </c>
      <c r="I5" s="4" t="s">
        <v>15</v>
      </c>
      <c r="J5" s="7">
        <v>19000000</v>
      </c>
      <c r="K5" s="8">
        <v>10000000</v>
      </c>
      <c r="L5" s="7">
        <v>8000000</v>
      </c>
      <c r="M5" s="11">
        <f>J5-L5</f>
        <v>11000000</v>
      </c>
      <c r="N5" s="7">
        <f>K5-L5</f>
        <v>2000000</v>
      </c>
      <c r="O5" s="16">
        <f>75%*K5</f>
        <v>7500000</v>
      </c>
      <c r="P5" s="17">
        <f>N5+O5</f>
        <v>9500000</v>
      </c>
      <c r="Q5" s="15">
        <f>L5+P5</f>
        <v>17500000</v>
      </c>
    </row>
    <row r="6" spans="8:17" ht="38.25" x14ac:dyDescent="0.2">
      <c r="H6" s="3">
        <v>2</v>
      </c>
      <c r="I6" s="4" t="s">
        <v>15</v>
      </c>
      <c r="J6" s="7">
        <v>16000000</v>
      </c>
      <c r="K6" s="8">
        <v>10000000</v>
      </c>
      <c r="L6" s="7">
        <v>8000000</v>
      </c>
      <c r="M6" s="11">
        <f>J6-L6</f>
        <v>8000000</v>
      </c>
      <c r="N6" s="7">
        <f t="shared" ref="N6:N8" si="0">K6-L6</f>
        <v>2000000</v>
      </c>
      <c r="O6" s="16">
        <f t="shared" ref="O6:O8" si="1">75%*K6</f>
        <v>7500000</v>
      </c>
      <c r="P6" s="17">
        <f>M6</f>
        <v>8000000</v>
      </c>
      <c r="Q6" s="15">
        <f>L6+P6</f>
        <v>16000000</v>
      </c>
    </row>
    <row r="7" spans="8:17" ht="38.25" x14ac:dyDescent="0.2">
      <c r="H7" s="10">
        <v>3</v>
      </c>
      <c r="I7" s="4" t="s">
        <v>15</v>
      </c>
      <c r="J7" s="8">
        <v>9000000</v>
      </c>
      <c r="K7" s="8">
        <v>10000000</v>
      </c>
      <c r="L7" s="7">
        <v>8000000</v>
      </c>
      <c r="M7" s="11">
        <f>J7-L7</f>
        <v>1000000</v>
      </c>
      <c r="N7" s="7">
        <f t="shared" ref="N7" si="2">K7-L7</f>
        <v>2000000</v>
      </c>
      <c r="O7" s="16">
        <f t="shared" ref="O7" si="3">75%*K7</f>
        <v>7500000</v>
      </c>
      <c r="P7" s="17">
        <f>N7</f>
        <v>2000000</v>
      </c>
      <c r="Q7" s="15">
        <f>L7+P7</f>
        <v>10000000</v>
      </c>
    </row>
    <row r="8" spans="8:17" ht="38.25" x14ac:dyDescent="0.2">
      <c r="H8" s="3">
        <v>4</v>
      </c>
      <c r="I8" s="4" t="s">
        <v>15</v>
      </c>
      <c r="J8" s="8">
        <v>7000000</v>
      </c>
      <c r="K8" s="8">
        <v>10000000</v>
      </c>
      <c r="L8" s="7">
        <v>8000000</v>
      </c>
      <c r="M8" s="12">
        <f>J8-L8</f>
        <v>-1000000</v>
      </c>
      <c r="N8" s="7">
        <f t="shared" si="0"/>
        <v>2000000</v>
      </c>
      <c r="O8" s="16">
        <f t="shared" si="1"/>
        <v>7500000</v>
      </c>
      <c r="P8" s="17">
        <v>0</v>
      </c>
      <c r="Q8" s="15">
        <f>L8+P8</f>
        <v>8000000</v>
      </c>
    </row>
    <row r="9" spans="8:17" ht="38.25" x14ac:dyDescent="0.2">
      <c r="H9" s="3">
        <v>5</v>
      </c>
      <c r="I9" s="4" t="s">
        <v>16</v>
      </c>
      <c r="J9" s="7">
        <v>19000000</v>
      </c>
      <c r="K9" s="8">
        <v>10000000</v>
      </c>
      <c r="L9" s="9"/>
      <c r="M9" s="13">
        <f>J9-K9</f>
        <v>9000000</v>
      </c>
      <c r="N9" s="9"/>
      <c r="O9" s="16">
        <f t="shared" ref="O9:O11" si="4">75%*K9</f>
        <v>7500000</v>
      </c>
      <c r="P9" s="17">
        <f>O9</f>
        <v>7500000</v>
      </c>
      <c r="Q9" s="15">
        <f>K9+P9</f>
        <v>17500000</v>
      </c>
    </row>
    <row r="10" spans="8:17" ht="38.25" x14ac:dyDescent="0.2">
      <c r="H10" s="3">
        <v>6</v>
      </c>
      <c r="I10" s="4" t="s">
        <v>16</v>
      </c>
      <c r="J10" s="7">
        <v>16000000</v>
      </c>
      <c r="K10" s="8">
        <v>10000000</v>
      </c>
      <c r="L10" s="9"/>
      <c r="M10" s="13">
        <f>J10-K10</f>
        <v>6000000</v>
      </c>
      <c r="N10" s="9"/>
      <c r="O10" s="16">
        <f t="shared" si="4"/>
        <v>7500000</v>
      </c>
      <c r="P10" s="17">
        <f>M10</f>
        <v>6000000</v>
      </c>
      <c r="Q10" s="15">
        <f>K10+P10</f>
        <v>16000000</v>
      </c>
    </row>
    <row r="11" spans="8:17" ht="38.25" x14ac:dyDescent="0.2">
      <c r="H11" s="3">
        <v>7</v>
      </c>
      <c r="I11" s="4" t="s">
        <v>16</v>
      </c>
      <c r="J11" s="8">
        <v>9000000</v>
      </c>
      <c r="K11" s="8">
        <v>10000000</v>
      </c>
      <c r="L11" s="9"/>
      <c r="M11" s="14">
        <f>J11-K11</f>
        <v>-1000000</v>
      </c>
      <c r="N11" s="9"/>
      <c r="O11" s="16">
        <f t="shared" si="4"/>
        <v>7500000</v>
      </c>
      <c r="P11" s="17">
        <v>0</v>
      </c>
      <c r="Q11" s="15">
        <f>K11+P11</f>
        <v>10000000</v>
      </c>
    </row>
    <row r="12" spans="8:17" x14ac:dyDescent="0.2">
      <c r="H12" s="3"/>
      <c r="I12" s="4"/>
      <c r="J12" s="8"/>
      <c r="K12" s="8"/>
      <c r="L12" s="9"/>
      <c r="M12" s="14"/>
      <c r="N12" s="9"/>
      <c r="O12" s="16"/>
      <c r="P12" s="17"/>
      <c r="Q12" s="15"/>
    </row>
    <row r="13" spans="8:17" x14ac:dyDescent="0.2">
      <c r="H13" s="3"/>
      <c r="I13" s="4"/>
      <c r="J13" s="8"/>
      <c r="K13" s="8"/>
      <c r="L13" s="9"/>
      <c r="M13" s="14"/>
      <c r="N13" s="9"/>
      <c r="O13" s="16"/>
      <c r="P13" s="17"/>
      <c r="Q13" s="15"/>
    </row>
    <row r="14" spans="8:17" s="18" customFormat="1" ht="39" customHeight="1" x14ac:dyDescent="0.2">
      <c r="H14" s="22">
        <v>1</v>
      </c>
      <c r="I14" s="4" t="s">
        <v>19</v>
      </c>
      <c r="J14" s="19">
        <v>11000000</v>
      </c>
      <c r="K14" s="19">
        <v>12000000</v>
      </c>
      <c r="L14" s="19">
        <v>10000000</v>
      </c>
      <c r="M14" s="20">
        <f t="shared" ref="M14:M16" si="5">J14-K14</f>
        <v>-1000000</v>
      </c>
      <c r="N14" s="19">
        <f>K14-L14</f>
        <v>2000000</v>
      </c>
      <c r="O14" s="19">
        <f>75%*K14</f>
        <v>9000000</v>
      </c>
      <c r="P14" s="21">
        <f>N14</f>
        <v>2000000</v>
      </c>
      <c r="Q14" s="19">
        <f>L14+P14</f>
        <v>12000000</v>
      </c>
    </row>
    <row r="15" spans="8:17" ht="39" customHeight="1" x14ac:dyDescent="0.2">
      <c r="H15" s="22">
        <v>2</v>
      </c>
      <c r="I15" s="4" t="s">
        <v>18</v>
      </c>
      <c r="J15" s="19">
        <v>11000000</v>
      </c>
      <c r="K15" s="19">
        <v>12000000</v>
      </c>
      <c r="L15" s="19">
        <v>10000000</v>
      </c>
      <c r="M15" s="20">
        <f t="shared" si="5"/>
        <v>-1000000</v>
      </c>
      <c r="N15" s="19">
        <f>K15-L15</f>
        <v>2000000</v>
      </c>
      <c r="O15" s="19">
        <f t="shared" ref="O15:O16" si="6">75%*K15</f>
        <v>9000000</v>
      </c>
      <c r="P15" s="24">
        <f>N15</f>
        <v>2000000</v>
      </c>
      <c r="Q15" s="19">
        <f>L15+P15</f>
        <v>12000000</v>
      </c>
    </row>
    <row r="16" spans="8:17" ht="39" customHeight="1" x14ac:dyDescent="0.2">
      <c r="H16" s="22">
        <v>3</v>
      </c>
      <c r="I16" s="4" t="s">
        <v>20</v>
      </c>
      <c r="J16" s="19">
        <v>11000000</v>
      </c>
      <c r="K16" s="19">
        <v>12000000</v>
      </c>
      <c r="L16" s="19"/>
      <c r="M16" s="20">
        <f t="shared" si="5"/>
        <v>-1000000</v>
      </c>
      <c r="N16" s="23"/>
      <c r="O16" s="19">
        <f t="shared" si="6"/>
        <v>9000000</v>
      </c>
      <c r="P16" s="25">
        <v>0</v>
      </c>
      <c r="Q16" s="26">
        <f>K16+P16</f>
        <v>12000000</v>
      </c>
    </row>
  </sheetData>
  <mergeCells count="2">
    <mergeCell ref="H3:H4"/>
    <mergeCell ref="I3:I4"/>
  </mergeCells>
  <phoneticPr fontId="7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13"/>
  <sheetViews>
    <sheetView topLeftCell="C6" zoomScale="120" zoomScaleNormal="120" workbookViewId="0">
      <selection activeCell="J5" sqref="J5"/>
    </sheetView>
  </sheetViews>
  <sheetFormatPr defaultColWidth="9.28515625" defaultRowHeight="12.75" x14ac:dyDescent="0.2"/>
  <cols>
    <col min="1" max="1" width="1.42578125" style="1" customWidth="1"/>
    <col min="2" max="2" width="9.28515625" style="27" customWidth="1"/>
    <col min="3" max="3" width="22.140625" style="1" customWidth="1"/>
    <col min="4" max="4" width="16.7109375" style="1" bestFit="1" customWidth="1"/>
    <col min="5" max="5" width="16.5703125" style="1" bestFit="1" customWidth="1"/>
    <col min="6" max="6" width="15.7109375" style="1" customWidth="1"/>
    <col min="7" max="7" width="19.5703125" style="1" bestFit="1" customWidth="1"/>
    <col min="8" max="8" width="16.5703125" style="1" bestFit="1" customWidth="1"/>
    <col min="9" max="9" width="18.140625" style="1" bestFit="1" customWidth="1"/>
    <col min="10" max="10" width="18.140625" style="1" customWidth="1"/>
    <col min="11" max="12" width="17.140625" style="1" customWidth="1"/>
    <col min="13" max="13" width="16.7109375" style="1" customWidth="1"/>
    <col min="14" max="16384" width="9.28515625" style="1"/>
  </cols>
  <sheetData>
    <row r="3" spans="2:13" ht="33.6" customHeight="1" x14ac:dyDescent="0.2">
      <c r="B3" s="46" t="s">
        <v>27</v>
      </c>
      <c r="C3" s="46" t="s">
        <v>12</v>
      </c>
      <c r="D3" s="5" t="s">
        <v>7</v>
      </c>
      <c r="E3" s="5" t="s">
        <v>0</v>
      </c>
      <c r="F3" s="5" t="s">
        <v>1</v>
      </c>
      <c r="G3" s="5" t="s">
        <v>11</v>
      </c>
      <c r="H3" s="5" t="s">
        <v>6</v>
      </c>
      <c r="I3" s="5" t="s">
        <v>17</v>
      </c>
      <c r="J3" s="5" t="s">
        <v>30</v>
      </c>
      <c r="K3" s="5" t="s">
        <v>14</v>
      </c>
      <c r="L3" s="5" t="s">
        <v>31</v>
      </c>
      <c r="M3" s="5" t="s">
        <v>2</v>
      </c>
    </row>
    <row r="4" spans="2:13" x14ac:dyDescent="0.2">
      <c r="B4" s="47"/>
      <c r="C4" s="47"/>
      <c r="D4" s="6" t="s">
        <v>3</v>
      </c>
      <c r="E4" s="6" t="s">
        <v>4</v>
      </c>
      <c r="F4" s="6" t="s">
        <v>5</v>
      </c>
      <c r="G4" s="6" t="s">
        <v>8</v>
      </c>
      <c r="H4" s="6" t="s">
        <v>9</v>
      </c>
      <c r="I4" s="6" t="s">
        <v>10</v>
      </c>
      <c r="J4" s="6"/>
      <c r="K4" s="6" t="s">
        <v>28</v>
      </c>
      <c r="L4" s="6"/>
      <c r="M4" s="6" t="s">
        <v>29</v>
      </c>
    </row>
    <row r="5" spans="2:13" s="28" customFormat="1" ht="34.5" customHeight="1" x14ac:dyDescent="0.2">
      <c r="B5" s="48" t="s">
        <v>21</v>
      </c>
      <c r="C5" s="30" t="s">
        <v>24</v>
      </c>
      <c r="D5" s="31">
        <v>25000000</v>
      </c>
      <c r="E5" s="32">
        <v>15000000</v>
      </c>
      <c r="F5" s="32">
        <v>10000000</v>
      </c>
      <c r="G5" s="13">
        <f>D5-F5</f>
        <v>15000000</v>
      </c>
      <c r="H5" s="37">
        <f>E5-F5</f>
        <v>5000000</v>
      </c>
      <c r="I5" s="33">
        <f t="shared" ref="I5:I13" si="0">75%*E5</f>
        <v>11250000</v>
      </c>
      <c r="J5" s="42"/>
      <c r="K5" s="17">
        <f>H5</f>
        <v>5000000</v>
      </c>
      <c r="L5" s="44"/>
      <c r="M5" s="33">
        <f>F5+K5</f>
        <v>15000000</v>
      </c>
    </row>
    <row r="6" spans="2:13" s="29" customFormat="1" ht="34.5" customHeight="1" x14ac:dyDescent="0.2">
      <c r="B6" s="49"/>
      <c r="C6" s="30" t="s">
        <v>24</v>
      </c>
      <c r="D6" s="31">
        <v>17000000</v>
      </c>
      <c r="E6" s="32">
        <v>15000000</v>
      </c>
      <c r="F6" s="32">
        <v>11000000</v>
      </c>
      <c r="G6" s="13">
        <f t="shared" ref="G6:G7" si="1">D6-F6</f>
        <v>6000000</v>
      </c>
      <c r="H6" s="37">
        <f t="shared" ref="H6:H13" si="2">E6-F6</f>
        <v>4000000</v>
      </c>
      <c r="I6" s="33">
        <f t="shared" si="0"/>
        <v>11250000</v>
      </c>
      <c r="J6" s="42"/>
      <c r="K6" s="17">
        <f>H6</f>
        <v>4000000</v>
      </c>
      <c r="L6" s="44"/>
      <c r="M6" s="33">
        <f>F6+K6</f>
        <v>15000000</v>
      </c>
    </row>
    <row r="7" spans="2:13" s="29" customFormat="1" ht="34.5" customHeight="1" x14ac:dyDescent="0.2">
      <c r="B7" s="50"/>
      <c r="C7" s="30" t="s">
        <v>24</v>
      </c>
      <c r="D7" s="32">
        <v>10000000</v>
      </c>
      <c r="E7" s="32">
        <v>15000000</v>
      </c>
      <c r="F7" s="32">
        <v>14000000</v>
      </c>
      <c r="G7" s="35">
        <f t="shared" si="1"/>
        <v>-4000000</v>
      </c>
      <c r="H7" s="37">
        <f t="shared" si="2"/>
        <v>1000000</v>
      </c>
      <c r="I7" s="33">
        <f t="shared" si="0"/>
        <v>11250000</v>
      </c>
      <c r="J7" s="42"/>
      <c r="K7" s="17">
        <f>H7</f>
        <v>1000000</v>
      </c>
      <c r="L7" s="44"/>
      <c r="M7" s="33">
        <f>F7+K7</f>
        <v>15000000</v>
      </c>
    </row>
    <row r="8" spans="2:13" s="29" customFormat="1" ht="34.5" customHeight="1" x14ac:dyDescent="0.2">
      <c r="B8" s="48" t="s">
        <v>22</v>
      </c>
      <c r="C8" s="30" t="s">
        <v>26</v>
      </c>
      <c r="D8" s="31">
        <v>25000000</v>
      </c>
      <c r="E8" s="32">
        <v>15000000</v>
      </c>
      <c r="F8" s="34"/>
      <c r="G8" s="13">
        <f>D8-E8</f>
        <v>10000000</v>
      </c>
      <c r="H8" s="34"/>
      <c r="I8" s="33">
        <f t="shared" si="0"/>
        <v>11250000</v>
      </c>
      <c r="J8" s="33">
        <f>E8+I8</f>
        <v>26250000</v>
      </c>
      <c r="K8" s="17">
        <f>G8</f>
        <v>10000000</v>
      </c>
      <c r="L8" s="43">
        <f>E8+I8</f>
        <v>26250000</v>
      </c>
      <c r="M8" s="33">
        <f>E8+K8</f>
        <v>25000000</v>
      </c>
    </row>
    <row r="9" spans="2:13" s="29" customFormat="1" ht="34.5" customHeight="1" x14ac:dyDescent="0.2">
      <c r="B9" s="49"/>
      <c r="C9" s="30" t="s">
        <v>26</v>
      </c>
      <c r="D9" s="31">
        <v>17000000</v>
      </c>
      <c r="E9" s="32">
        <v>15000000</v>
      </c>
      <c r="F9" s="34"/>
      <c r="G9" s="35">
        <f t="shared" ref="G9" si="3">D9-E9</f>
        <v>2000000</v>
      </c>
      <c r="H9" s="34"/>
      <c r="I9" s="33">
        <f t="shared" si="0"/>
        <v>11250000</v>
      </c>
      <c r="J9" s="33">
        <f t="shared" ref="J9:J10" si="4">E9+I9</f>
        <v>26250000</v>
      </c>
      <c r="K9" s="17">
        <f>G9</f>
        <v>2000000</v>
      </c>
      <c r="L9" s="43">
        <f t="shared" ref="L9:L10" si="5">E9+I9</f>
        <v>26250000</v>
      </c>
      <c r="M9" s="33">
        <f>E9+K9</f>
        <v>17000000</v>
      </c>
    </row>
    <row r="10" spans="2:13" s="29" customFormat="1" ht="34.5" customHeight="1" x14ac:dyDescent="0.2">
      <c r="B10" s="50"/>
      <c r="C10" s="30" t="s">
        <v>26</v>
      </c>
      <c r="D10" s="32">
        <v>10000000</v>
      </c>
      <c r="E10" s="32">
        <v>15000000</v>
      </c>
      <c r="F10" s="34"/>
      <c r="G10" s="35">
        <f>D10-E10</f>
        <v>-5000000</v>
      </c>
      <c r="H10" s="34"/>
      <c r="I10" s="33">
        <f t="shared" si="0"/>
        <v>11250000</v>
      </c>
      <c r="J10" s="33">
        <f t="shared" si="4"/>
        <v>26250000</v>
      </c>
      <c r="K10" s="17">
        <f>0</f>
        <v>0</v>
      </c>
      <c r="L10" s="43">
        <f t="shared" si="5"/>
        <v>26250000</v>
      </c>
      <c r="M10" s="33">
        <f>E10</f>
        <v>15000000</v>
      </c>
    </row>
    <row r="11" spans="2:13" s="29" customFormat="1" ht="34.5" customHeight="1" x14ac:dyDescent="0.2">
      <c r="B11" s="48" t="s">
        <v>23</v>
      </c>
      <c r="C11" s="30" t="s">
        <v>25</v>
      </c>
      <c r="D11" s="31">
        <v>25000000</v>
      </c>
      <c r="E11" s="32">
        <v>15000000</v>
      </c>
      <c r="F11" s="32">
        <v>10000000</v>
      </c>
      <c r="G11" s="13">
        <f>D11-F11</f>
        <v>15000000</v>
      </c>
      <c r="H11" s="31">
        <f t="shared" si="2"/>
        <v>5000000</v>
      </c>
      <c r="I11" s="33">
        <f t="shared" si="0"/>
        <v>11250000</v>
      </c>
      <c r="J11" s="33">
        <f>(H11+I11)</f>
        <v>16250000</v>
      </c>
      <c r="K11" s="17">
        <f>G11</f>
        <v>15000000</v>
      </c>
      <c r="L11" s="43">
        <f>F11+J11</f>
        <v>26250000</v>
      </c>
      <c r="M11" s="33">
        <f>K11+F11</f>
        <v>25000000</v>
      </c>
    </row>
    <row r="12" spans="2:13" s="29" customFormat="1" ht="34.5" customHeight="1" x14ac:dyDescent="0.2">
      <c r="B12" s="49"/>
      <c r="C12" s="30" t="s">
        <v>25</v>
      </c>
      <c r="D12" s="31">
        <v>17000000</v>
      </c>
      <c r="E12" s="32">
        <v>15000000</v>
      </c>
      <c r="F12" s="32">
        <v>11000000</v>
      </c>
      <c r="G12" s="13">
        <f t="shared" ref="G12:G13" si="6">D12-F12</f>
        <v>6000000</v>
      </c>
      <c r="H12" s="31">
        <f t="shared" si="2"/>
        <v>4000000</v>
      </c>
      <c r="I12" s="33">
        <f t="shared" si="0"/>
        <v>11250000</v>
      </c>
      <c r="J12" s="33">
        <f t="shared" ref="J12:J13" si="7">(H12+I12)</f>
        <v>15250000</v>
      </c>
      <c r="K12" s="17">
        <f>G12</f>
        <v>6000000</v>
      </c>
      <c r="L12" s="43">
        <f t="shared" ref="L12:L13" si="8">F12+J12</f>
        <v>26250000</v>
      </c>
      <c r="M12" s="33">
        <f>K12+F12</f>
        <v>17000000</v>
      </c>
    </row>
    <row r="13" spans="2:13" s="29" customFormat="1" ht="34.5" customHeight="1" x14ac:dyDescent="0.2">
      <c r="B13" s="50"/>
      <c r="C13" s="30" t="s">
        <v>25</v>
      </c>
      <c r="D13" s="32">
        <v>10000000</v>
      </c>
      <c r="E13" s="32">
        <v>15000000</v>
      </c>
      <c r="F13" s="32">
        <v>14000000</v>
      </c>
      <c r="G13" s="35">
        <f t="shared" si="6"/>
        <v>-4000000</v>
      </c>
      <c r="H13" s="31">
        <f t="shared" si="2"/>
        <v>1000000</v>
      </c>
      <c r="I13" s="33">
        <f t="shared" si="0"/>
        <v>11250000</v>
      </c>
      <c r="J13" s="33">
        <f t="shared" si="7"/>
        <v>12250000</v>
      </c>
      <c r="K13" s="17">
        <f>0</f>
        <v>0</v>
      </c>
      <c r="L13" s="43">
        <f t="shared" si="8"/>
        <v>26250000</v>
      </c>
      <c r="M13" s="33">
        <f>F13</f>
        <v>14000000</v>
      </c>
    </row>
  </sheetData>
  <mergeCells count="5">
    <mergeCell ref="B3:B4"/>
    <mergeCell ref="C3:C4"/>
    <mergeCell ref="B5:B7"/>
    <mergeCell ref="B8:B10"/>
    <mergeCell ref="B11:B13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69BD-07D4-407C-A92B-F67075A4BF7F}">
  <dimension ref="A1:J9"/>
  <sheetViews>
    <sheetView tabSelected="1" topLeftCell="B1" workbookViewId="0">
      <selection activeCell="H5" sqref="H5"/>
    </sheetView>
  </sheetViews>
  <sheetFormatPr defaultRowHeight="24.95" customHeight="1" x14ac:dyDescent="0.25"/>
  <cols>
    <col min="2" max="2" width="21.140625" bestFit="1" customWidth="1"/>
    <col min="3" max="3" width="26.5703125" bestFit="1" customWidth="1"/>
    <col min="4" max="5" width="19.85546875" bestFit="1" customWidth="1"/>
    <col min="6" max="6" width="33.5703125" bestFit="1" customWidth="1"/>
    <col min="7" max="7" width="23.28515625" bestFit="1" customWidth="1"/>
    <col min="8" max="8" width="23.5703125" bestFit="1" customWidth="1"/>
    <col min="9" max="9" width="15.85546875" bestFit="1" customWidth="1"/>
    <col min="10" max="10" width="12.85546875" bestFit="1" customWidth="1"/>
  </cols>
  <sheetData>
    <row r="1" spans="1:10" ht="24.95" customHeight="1" x14ac:dyDescent="0.25">
      <c r="A1" s="46" t="s">
        <v>27</v>
      </c>
      <c r="B1" s="46" t="s">
        <v>12</v>
      </c>
      <c r="C1" s="5" t="s">
        <v>7</v>
      </c>
      <c r="D1" s="5" t="s">
        <v>0</v>
      </c>
      <c r="E1" s="5" t="s">
        <v>1</v>
      </c>
      <c r="F1" s="5" t="s">
        <v>11</v>
      </c>
      <c r="G1" s="5" t="s">
        <v>6</v>
      </c>
      <c r="H1" s="5" t="s">
        <v>17</v>
      </c>
      <c r="I1" s="5" t="s">
        <v>14</v>
      </c>
    </row>
    <row r="2" spans="1:10" ht="24.95" customHeight="1" x14ac:dyDescent="0.25">
      <c r="A2" s="47"/>
      <c r="B2" s="47"/>
      <c r="C2" s="6" t="s">
        <v>3</v>
      </c>
      <c r="D2" s="6" t="s">
        <v>4</v>
      </c>
      <c r="E2" s="6" t="s">
        <v>5</v>
      </c>
      <c r="F2" s="6" t="s">
        <v>8</v>
      </c>
      <c r="G2" s="6" t="s">
        <v>9</v>
      </c>
      <c r="H2" s="6" t="s">
        <v>10</v>
      </c>
      <c r="I2" s="6" t="s">
        <v>28</v>
      </c>
    </row>
    <row r="3" spans="1:10" ht="24.95" customHeight="1" x14ac:dyDescent="0.25">
      <c r="A3" s="36" t="s">
        <v>21</v>
      </c>
      <c r="B3" s="30" t="s">
        <v>24</v>
      </c>
      <c r="C3" s="31">
        <v>20000000</v>
      </c>
      <c r="D3" s="32">
        <v>10000000</v>
      </c>
      <c r="E3" s="32">
        <v>8000000</v>
      </c>
      <c r="F3" s="13">
        <f>C3-E3</f>
        <v>12000000</v>
      </c>
      <c r="G3" s="37">
        <f>D3-E3</f>
        <v>2000000</v>
      </c>
      <c r="H3" s="33">
        <f t="shared" ref="H3:H9" si="0">75%*D3</f>
        <v>7500000</v>
      </c>
      <c r="I3" s="17">
        <f>D3-E3</f>
        <v>2000000</v>
      </c>
    </row>
    <row r="4" spans="1:10" ht="24.95" customHeight="1" x14ac:dyDescent="0.25">
      <c r="A4" s="48" t="s">
        <v>22</v>
      </c>
      <c r="B4" s="30" t="s">
        <v>26</v>
      </c>
      <c r="C4" s="31">
        <v>20000000</v>
      </c>
      <c r="D4" s="32">
        <v>10000000</v>
      </c>
      <c r="E4" s="34"/>
      <c r="F4" s="13">
        <f>C4-D4</f>
        <v>10000000</v>
      </c>
      <c r="G4" s="34"/>
      <c r="H4" s="38">
        <f t="shared" si="0"/>
        <v>7500000</v>
      </c>
      <c r="I4" s="17">
        <f>IF(D4&gt;C4,0,IF(F4&gt;H4,H4,IF(F4&lt;H4,F4)))</f>
        <v>7500000</v>
      </c>
    </row>
    <row r="5" spans="1:10" ht="24.95" customHeight="1" x14ac:dyDescent="0.25">
      <c r="A5" s="49"/>
      <c r="B5" s="30" t="s">
        <v>26</v>
      </c>
      <c r="C5" s="31">
        <v>16000000</v>
      </c>
      <c r="D5" s="32">
        <v>10000000</v>
      </c>
      <c r="E5" s="34"/>
      <c r="F5" s="39">
        <f t="shared" ref="F5:F6" si="1">C5-D5</f>
        <v>6000000</v>
      </c>
      <c r="G5" s="34"/>
      <c r="H5" s="33">
        <f t="shared" si="0"/>
        <v>7500000</v>
      </c>
      <c r="I5" s="17">
        <f>IF(D5&gt;C5,0,IF(F5&gt;H5,H5,IF(F5&lt;H5,F5)))</f>
        <v>6000000</v>
      </c>
    </row>
    <row r="6" spans="1:10" ht="24.95" customHeight="1" x14ac:dyDescent="0.25">
      <c r="A6" s="50"/>
      <c r="B6" s="30" t="s">
        <v>26</v>
      </c>
      <c r="C6" s="32">
        <v>6000000</v>
      </c>
      <c r="D6" s="32">
        <v>10000000</v>
      </c>
      <c r="E6" s="34"/>
      <c r="F6" s="39">
        <f t="shared" si="1"/>
        <v>-4000000</v>
      </c>
      <c r="G6" s="34"/>
      <c r="H6" s="33">
        <f t="shared" si="0"/>
        <v>7500000</v>
      </c>
      <c r="I6" s="17">
        <f>IF(D6&gt;C6,0,IF(F6&gt;H6,H6,IF(F6&lt;H6,F6)))</f>
        <v>0</v>
      </c>
    </row>
    <row r="7" spans="1:10" ht="24.95" customHeight="1" x14ac:dyDescent="0.25">
      <c r="A7" s="48" t="s">
        <v>23</v>
      </c>
      <c r="B7" s="30" t="s">
        <v>25</v>
      </c>
      <c r="C7" s="31">
        <v>20000000</v>
      </c>
      <c r="D7" s="32">
        <v>10000000</v>
      </c>
      <c r="E7" s="40">
        <v>8000000</v>
      </c>
      <c r="F7" s="13">
        <f>C7-E7</f>
        <v>12000000</v>
      </c>
      <c r="G7" s="31">
        <f t="shared" ref="G7:G9" si="2">D7-E7</f>
        <v>2000000</v>
      </c>
      <c r="H7" s="33">
        <f t="shared" si="0"/>
        <v>7500000</v>
      </c>
      <c r="I7" s="17">
        <f>IF(E7&gt;C7,0,IF(H7+G7&lt;F7,H7+G7,IF(H7+G7&gt;F7,F7)))</f>
        <v>9500000</v>
      </c>
      <c r="J7" s="45">
        <f>H7+G7</f>
        <v>9500000</v>
      </c>
    </row>
    <row r="8" spans="1:10" ht="24.95" customHeight="1" x14ac:dyDescent="0.25">
      <c r="A8" s="49"/>
      <c r="B8" s="30" t="s">
        <v>25</v>
      </c>
      <c r="C8" s="37">
        <v>16000000</v>
      </c>
      <c r="D8" s="32">
        <v>10000000</v>
      </c>
      <c r="E8" s="40">
        <v>8000000</v>
      </c>
      <c r="F8" s="13">
        <f t="shared" ref="F8:F9" si="3">C8-E8</f>
        <v>8000000</v>
      </c>
      <c r="G8" s="31">
        <f t="shared" si="2"/>
        <v>2000000</v>
      </c>
      <c r="H8" s="33">
        <f t="shared" si="0"/>
        <v>7500000</v>
      </c>
      <c r="I8" s="17">
        <f t="shared" ref="I8:I9" si="4">IF(E8&gt;C8,0,IF(H8+G8&lt;F8,H8+G8,IF(H8+G8&gt;F8,F8)))</f>
        <v>8000000</v>
      </c>
    </row>
    <row r="9" spans="1:10" ht="24.95" customHeight="1" x14ac:dyDescent="0.25">
      <c r="A9" s="50"/>
      <c r="B9" s="30" t="s">
        <v>25</v>
      </c>
      <c r="C9" s="40">
        <v>6000000</v>
      </c>
      <c r="D9" s="32">
        <v>10000000</v>
      </c>
      <c r="E9" s="40">
        <v>8000000</v>
      </c>
      <c r="F9" s="35">
        <f t="shared" si="3"/>
        <v>-2000000</v>
      </c>
      <c r="G9" s="31">
        <f t="shared" si="2"/>
        <v>2000000</v>
      </c>
      <c r="H9" s="33">
        <f t="shared" si="0"/>
        <v>7500000</v>
      </c>
      <c r="I9" s="17">
        <f t="shared" si="4"/>
        <v>0</v>
      </c>
    </row>
  </sheetData>
  <mergeCells count="4">
    <mergeCell ref="A1:A2"/>
    <mergeCell ref="B1:B2"/>
    <mergeCell ref="A4:A6"/>
    <mergeCell ref="A7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contoh</vt:lpstr>
      <vt:lpstr>Sheet1</vt:lpstr>
      <vt:lpstr>contoh (2)</vt:lpstr>
      <vt:lpstr>formula 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Hesti Kustyaningsih</dc:creator>
  <cp:lastModifiedBy>Dika-PC</cp:lastModifiedBy>
  <dcterms:created xsi:type="dcterms:W3CDTF">2023-01-25T04:15:31Z</dcterms:created>
  <dcterms:modified xsi:type="dcterms:W3CDTF">2023-05-14T05:04:14Z</dcterms:modified>
</cp:coreProperties>
</file>