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Known_Code\InterClassSimilarity\"/>
    </mc:Choice>
  </mc:AlternateContent>
  <bookViews>
    <workbookView xWindow="0" yWindow="0" windowWidth="28800" windowHeight="12300" activeTab="2"/>
  </bookViews>
  <sheets>
    <sheet name="metrics_hypoth_merge" sheetId="1" r:id="rId1"/>
    <sheet name="acc, hypoth" sheetId="2" r:id="rId2"/>
    <sheet name="f1, hypoth" sheetId="3" r:id="rId3"/>
  </sheets>
  <calcPr calcId="162913"/>
</workbook>
</file>

<file path=xl/calcChain.xml><?xml version="1.0" encoding="utf-8"?>
<calcChain xmlns="http://schemas.openxmlformats.org/spreadsheetml/2006/main">
  <c r="M10" i="3" l="1"/>
  <c r="L10" i="3"/>
  <c r="K10" i="3"/>
  <c r="J10" i="3"/>
  <c r="I10" i="3"/>
  <c r="H10" i="3"/>
  <c r="G10" i="3"/>
  <c r="F10" i="3"/>
  <c r="N10" i="3" s="1"/>
  <c r="E10" i="3"/>
  <c r="M9" i="3"/>
  <c r="L9" i="3"/>
  <c r="N9" i="3" s="1"/>
  <c r="K9" i="3"/>
  <c r="J9" i="3"/>
  <c r="I9" i="3"/>
  <c r="H9" i="3"/>
  <c r="G9" i="3"/>
  <c r="F9" i="3"/>
  <c r="E9" i="3"/>
  <c r="M8" i="3"/>
  <c r="L8" i="3"/>
  <c r="K8" i="3"/>
  <c r="J8" i="3"/>
  <c r="N8" i="3" s="1"/>
  <c r="I8" i="3"/>
  <c r="H8" i="3"/>
  <c r="G8" i="3"/>
  <c r="F8" i="3"/>
  <c r="E8" i="3"/>
  <c r="M7" i="3"/>
  <c r="L7" i="3"/>
  <c r="K7" i="3"/>
  <c r="J7" i="3"/>
  <c r="I7" i="3"/>
  <c r="H7" i="3"/>
  <c r="G7" i="3"/>
  <c r="F7" i="3"/>
  <c r="N7" i="3" s="1"/>
  <c r="E7" i="3"/>
  <c r="M6" i="3"/>
  <c r="L6" i="3"/>
  <c r="K6" i="3"/>
  <c r="J6" i="3"/>
  <c r="I6" i="3"/>
  <c r="H6" i="3"/>
  <c r="G6" i="3"/>
  <c r="F6" i="3"/>
  <c r="E6" i="3"/>
  <c r="N6" i="3" s="1"/>
  <c r="M5" i="3"/>
  <c r="L5" i="3"/>
  <c r="K5" i="3"/>
  <c r="J5" i="3"/>
  <c r="I5" i="3"/>
  <c r="H5" i="3"/>
  <c r="G5" i="3"/>
  <c r="F5" i="3"/>
  <c r="N5" i="3" s="1"/>
  <c r="E5" i="3"/>
  <c r="N4" i="3"/>
  <c r="M4" i="3"/>
  <c r="L4" i="3"/>
  <c r="K4" i="3"/>
  <c r="J4" i="3"/>
  <c r="I4" i="3"/>
  <c r="H4" i="3"/>
  <c r="G4" i="3"/>
  <c r="F4" i="3"/>
  <c r="E4" i="3"/>
  <c r="M3" i="3"/>
  <c r="L3" i="3"/>
  <c r="N3" i="3" s="1"/>
  <c r="K3" i="3"/>
  <c r="J3" i="3"/>
  <c r="I3" i="3"/>
  <c r="H3" i="3"/>
  <c r="G3" i="3"/>
  <c r="F3" i="3"/>
  <c r="E3" i="3"/>
  <c r="M2" i="3"/>
  <c r="L2" i="3"/>
  <c r="K2" i="3"/>
  <c r="J2" i="3"/>
  <c r="I2" i="3"/>
  <c r="H2" i="3"/>
  <c r="N2" i="3" s="1"/>
  <c r="G2" i="3"/>
  <c r="F2" i="3"/>
  <c r="E2" i="3"/>
  <c r="O2" i="3"/>
  <c r="O3" i="3"/>
  <c r="O4" i="3"/>
  <c r="O5" i="3"/>
  <c r="O6" i="3"/>
  <c r="O7" i="3"/>
  <c r="O8" i="3"/>
  <c r="O9" i="3"/>
  <c r="O10" i="3"/>
  <c r="N3" i="2"/>
  <c r="N4" i="2"/>
  <c r="N5" i="2"/>
  <c r="N6" i="2"/>
  <c r="N7" i="2"/>
  <c r="N8" i="2"/>
  <c r="N9" i="2"/>
  <c r="N10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L2" i="2"/>
  <c r="M2" i="2"/>
  <c r="K2" i="2"/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D2" i="3"/>
  <c r="C2" i="3"/>
  <c r="B2" i="3"/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D2" i="2"/>
  <c r="C2" i="2"/>
  <c r="I2" i="2" s="1"/>
  <c r="B3" i="2"/>
  <c r="B4" i="2"/>
  <c r="B5" i="2"/>
  <c r="B6" i="2"/>
  <c r="B7" i="2"/>
  <c r="B8" i="2"/>
  <c r="B9" i="2"/>
  <c r="B10" i="2"/>
  <c r="B2" i="2"/>
  <c r="J2" i="2" l="1"/>
  <c r="H2" i="2"/>
  <c r="G2" i="2"/>
  <c r="F2" i="2"/>
  <c r="E2" i="2"/>
  <c r="O2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<sst xmlns="http://schemas.openxmlformats.org/spreadsheetml/2006/main" count="13" uniqueCount="7">
  <si>
    <t>class_cnt</t>
  </si>
  <si>
    <t>hypot_acc_emb_dist</t>
  </si>
  <si>
    <t>hypot_f1_emb_dist</t>
  </si>
  <si>
    <t>hypot_acc_conf_mat</t>
  </si>
  <si>
    <t>hypot_f1_conf_mat</t>
  </si>
  <si>
    <t>hypot_acc_purity_impr</t>
  </si>
  <si>
    <t>hypot_f1_purity_impr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</si>
</sst>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activeCell="H9" sqref="H9"/>
    </sheetView>
  </sheetViews>
  <sheetFormatPr defaultRowHeight="15" x14ac:dyDescent="0.25"/>
  <cols>
    <col min="1" max="1" width="8.85546875" bestFit="1" customWidth="1"/>
    <col min="2" max="2" width="19.42578125" bestFit="1" customWidth="1"/>
    <col min="3" max="3" width="18.42578125" bestFit="1" customWidth="1"/>
    <col min="4" max="4" width="19.42578125" bestFit="1" customWidth="1"/>
    <col min="5" max="5" width="18.42578125" bestFit="1" customWidth="1"/>
    <col min="6" max="6" width="21.7109375" bestFit="1" customWidth="1"/>
    <col min="7" max="7" width="2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194</v>
      </c>
      <c r="B2">
        <v>0.83034714445688595</v>
      </c>
      <c r="C2">
        <v>0.55396084998897899</v>
      </c>
      <c r="D2">
        <v>0.83034714445688595</v>
      </c>
      <c r="E2">
        <v>0.55396084998897899</v>
      </c>
      <c r="F2">
        <v>0.83034714445688595</v>
      </c>
      <c r="G2">
        <v>0.55396084998897899</v>
      </c>
    </row>
    <row r="3" spans="1:7" x14ac:dyDescent="0.25">
      <c r="A3">
        <v>193</v>
      </c>
      <c r="B3">
        <v>0.83034714445688595</v>
      </c>
      <c r="C3">
        <v>0.55652887187967204</v>
      </c>
      <c r="D3">
        <v>0.83034714445688595</v>
      </c>
      <c r="E3">
        <v>0.55166682943895096</v>
      </c>
      <c r="F3">
        <v>0.83034714445688595</v>
      </c>
      <c r="G3">
        <v>0.55268604860307302</v>
      </c>
    </row>
    <row r="4" spans="1:7" x14ac:dyDescent="0.25">
      <c r="A4">
        <v>192</v>
      </c>
      <c r="B4">
        <v>0.83034714445688595</v>
      </c>
      <c r="C4">
        <v>0.55423627828771904</v>
      </c>
      <c r="D4">
        <v>0.83034714445688595</v>
      </c>
      <c r="E4">
        <v>0.55454009735251597</v>
      </c>
      <c r="F4">
        <v>0.83034714445688595</v>
      </c>
      <c r="G4">
        <v>0.55139796728288304</v>
      </c>
    </row>
    <row r="5" spans="1:7" x14ac:dyDescent="0.25">
      <c r="A5">
        <v>191</v>
      </c>
      <c r="B5">
        <v>0.83034714445688595</v>
      </c>
      <c r="C5">
        <v>0.55713804209859097</v>
      </c>
      <c r="D5">
        <v>0.83053378126166399</v>
      </c>
      <c r="E5">
        <v>0.55759783496903603</v>
      </c>
      <c r="F5">
        <v>0.83034714445688595</v>
      </c>
      <c r="G5">
        <v>0.55416404933811803</v>
      </c>
    </row>
    <row r="6" spans="1:7" x14ac:dyDescent="0.25">
      <c r="A6">
        <v>190</v>
      </c>
      <c r="B6">
        <v>0.83034714445688595</v>
      </c>
      <c r="C6">
        <v>0.55693753223020503</v>
      </c>
      <c r="D6">
        <v>0.83053378126166399</v>
      </c>
      <c r="E6">
        <v>0.56022554646246003</v>
      </c>
      <c r="F6">
        <v>0.83053378126166399</v>
      </c>
      <c r="G6">
        <v>0.55708972272938695</v>
      </c>
    </row>
    <row r="7" spans="1:7" x14ac:dyDescent="0.25">
      <c r="A7">
        <v>189</v>
      </c>
      <c r="B7">
        <v>0.83053378126166399</v>
      </c>
      <c r="C7">
        <v>0.55698536337131599</v>
      </c>
      <c r="D7">
        <v>0.83053378126166399</v>
      </c>
      <c r="E7">
        <v>0.56317534742820996</v>
      </c>
      <c r="F7">
        <v>0.83053378126166399</v>
      </c>
      <c r="G7">
        <v>0.55949462419067197</v>
      </c>
    </row>
    <row r="8" spans="1:7" x14ac:dyDescent="0.25">
      <c r="A8">
        <v>188</v>
      </c>
      <c r="B8">
        <v>0.84154535274356101</v>
      </c>
      <c r="C8">
        <v>0.55997944680453204</v>
      </c>
      <c r="D8">
        <v>0.83053378126166399</v>
      </c>
      <c r="E8">
        <v>0.56606763204430299</v>
      </c>
      <c r="F8">
        <v>0.83053378126166399</v>
      </c>
      <c r="G8">
        <v>0.56216037939506602</v>
      </c>
    </row>
    <row r="9" spans="1:7" x14ac:dyDescent="0.25">
      <c r="A9">
        <v>187</v>
      </c>
      <c r="B9">
        <v>0.84173198954833806</v>
      </c>
      <c r="C9">
        <v>0.56297840550584899</v>
      </c>
      <c r="D9">
        <v>0.83053378126166399</v>
      </c>
      <c r="E9">
        <v>0.56907741830590597</v>
      </c>
      <c r="F9">
        <v>0.83053378126166399</v>
      </c>
      <c r="G9">
        <v>0.56175007595257098</v>
      </c>
    </row>
    <row r="10" spans="1:7" x14ac:dyDescent="0.25">
      <c r="A10">
        <v>186</v>
      </c>
      <c r="B10">
        <v>0.84191862635311598</v>
      </c>
      <c r="C10">
        <v>0.56566405491616101</v>
      </c>
      <c r="D10">
        <v>0.83053378126166399</v>
      </c>
      <c r="E10">
        <v>0.572028547186757</v>
      </c>
      <c r="F10">
        <v>0.83072041806644203</v>
      </c>
      <c r="G10">
        <v>0.560641018044574</v>
      </c>
    </row>
    <row r="11" spans="1:7" x14ac:dyDescent="0.25">
      <c r="A11">
        <v>185</v>
      </c>
      <c r="B11">
        <v>0.84191862635311598</v>
      </c>
      <c r="C11">
        <v>0.56861268512737495</v>
      </c>
      <c r="D11">
        <v>0.83090705487121996</v>
      </c>
      <c r="E11">
        <v>0.57523147697720001</v>
      </c>
      <c r="F11">
        <v>0.83090705487121996</v>
      </c>
      <c r="G11">
        <v>0.56145891294342298</v>
      </c>
    </row>
    <row r="12" spans="1:7" x14ac:dyDescent="0.25">
      <c r="A12">
        <v>184</v>
      </c>
      <c r="B12">
        <v>0.84210526315789402</v>
      </c>
      <c r="C12">
        <v>0.57259230208678702</v>
      </c>
      <c r="D12">
        <v>0.831093691675998</v>
      </c>
      <c r="E12">
        <v>0.578373841511994</v>
      </c>
      <c r="F12">
        <v>0.831093691675998</v>
      </c>
      <c r="G12">
        <v>0.55934895423285602</v>
      </c>
    </row>
    <row r="13" spans="1:7" x14ac:dyDescent="0.25">
      <c r="A13">
        <v>183</v>
      </c>
      <c r="B13">
        <v>0.84210526315789402</v>
      </c>
      <c r="C13">
        <v>0.57426403727819297</v>
      </c>
      <c r="D13">
        <v>0.831093691675998</v>
      </c>
      <c r="E13">
        <v>0.58062361425785902</v>
      </c>
      <c r="F13">
        <v>0.831093691675998</v>
      </c>
      <c r="G13">
        <v>0.560466364770138</v>
      </c>
    </row>
    <row r="14" spans="1:7" x14ac:dyDescent="0.25">
      <c r="A14">
        <v>182</v>
      </c>
      <c r="B14">
        <v>0.84210526315789402</v>
      </c>
      <c r="C14">
        <v>0.57741933739358597</v>
      </c>
      <c r="D14">
        <v>0.831093691675998</v>
      </c>
      <c r="E14">
        <v>0.58350860757869305</v>
      </c>
      <c r="F14">
        <v>0.831093691675998</v>
      </c>
      <c r="G14">
        <v>0.56277469578920303</v>
      </c>
    </row>
    <row r="15" spans="1:7" x14ac:dyDescent="0.25">
      <c r="A15">
        <v>181</v>
      </c>
      <c r="B15">
        <v>0.84210526315789402</v>
      </c>
      <c r="C15">
        <v>0.57876789599697498</v>
      </c>
      <c r="D15">
        <v>0.831093691675998</v>
      </c>
      <c r="E15">
        <v>0.58287919076949102</v>
      </c>
      <c r="F15">
        <v>0.83258678611422099</v>
      </c>
      <c r="G15">
        <v>0.56299883082657598</v>
      </c>
    </row>
    <row r="16" spans="1:7" x14ac:dyDescent="0.25">
      <c r="A16">
        <v>180</v>
      </c>
      <c r="B16">
        <v>0.84714445688689799</v>
      </c>
      <c r="C16">
        <v>0.58039052587583395</v>
      </c>
      <c r="D16">
        <v>0.831093691675998</v>
      </c>
      <c r="E16">
        <v>0.58238908289911195</v>
      </c>
      <c r="F16">
        <v>0.83258678611422099</v>
      </c>
      <c r="G16">
        <v>0.56284618978160295</v>
      </c>
    </row>
    <row r="17" spans="1:7" x14ac:dyDescent="0.25">
      <c r="A17">
        <v>179</v>
      </c>
      <c r="B17">
        <v>0.84714445688689799</v>
      </c>
      <c r="C17">
        <v>0.58363293423002804</v>
      </c>
      <c r="D17">
        <v>0.831093691675998</v>
      </c>
      <c r="E17">
        <v>0.58549848640601199</v>
      </c>
      <c r="F17">
        <v>0.83258678611422099</v>
      </c>
      <c r="G17">
        <v>0.56597348263752201</v>
      </c>
    </row>
    <row r="18" spans="1:7" x14ac:dyDescent="0.25">
      <c r="A18">
        <v>178</v>
      </c>
      <c r="B18">
        <v>0.84751773049645296</v>
      </c>
      <c r="C18">
        <v>0.587027014887464</v>
      </c>
      <c r="D18">
        <v>0.83128032848077604</v>
      </c>
      <c r="E18">
        <v>0.58879244319120005</v>
      </c>
      <c r="F18">
        <v>0.83258678611422099</v>
      </c>
      <c r="G18">
        <v>0.56489281601479302</v>
      </c>
    </row>
    <row r="19" spans="1:7" x14ac:dyDescent="0.25">
      <c r="A19">
        <v>177</v>
      </c>
      <c r="B19">
        <v>0.84751773049645296</v>
      </c>
      <c r="C19">
        <v>0.590233800958475</v>
      </c>
      <c r="D19">
        <v>0.83296005972377696</v>
      </c>
      <c r="E19">
        <v>0.59138851211360499</v>
      </c>
      <c r="F19">
        <v>0.83650615901455705</v>
      </c>
      <c r="G19">
        <v>0.56549132617726605</v>
      </c>
    </row>
    <row r="20" spans="1:7" x14ac:dyDescent="0.25">
      <c r="A20">
        <v>176</v>
      </c>
      <c r="B20">
        <v>0.847704367301231</v>
      </c>
      <c r="C20">
        <v>0.59360872553135102</v>
      </c>
      <c r="D20">
        <v>0.84397163120567298</v>
      </c>
      <c r="E20">
        <v>0.59478220997754405</v>
      </c>
      <c r="F20">
        <v>0.83669279581933498</v>
      </c>
      <c r="G20">
        <v>0.56872886029724101</v>
      </c>
    </row>
    <row r="21" spans="1:7" x14ac:dyDescent="0.25">
      <c r="A21">
        <v>175</v>
      </c>
      <c r="B21">
        <v>0.847704367301231</v>
      </c>
      <c r="C21">
        <v>0.59698527136695001</v>
      </c>
      <c r="D21">
        <v>0.84490481522956296</v>
      </c>
      <c r="E21">
        <v>0.59825037517612101</v>
      </c>
      <c r="F21">
        <v>0.83725270623366899</v>
      </c>
      <c r="G21">
        <v>0.56832182250653596</v>
      </c>
    </row>
    <row r="22" spans="1:7" x14ac:dyDescent="0.25">
      <c r="A22">
        <v>174</v>
      </c>
      <c r="B22">
        <v>0.847704367301231</v>
      </c>
      <c r="C22">
        <v>0.60030923013783699</v>
      </c>
      <c r="D22">
        <v>0.845091452034341</v>
      </c>
      <c r="E22">
        <v>0.60185114403826101</v>
      </c>
      <c r="F22">
        <v>0.83781261664800299</v>
      </c>
      <c r="G22">
        <v>0.57158220591452802</v>
      </c>
    </row>
    <row r="23" spans="1:7" x14ac:dyDescent="0.25">
      <c r="A23">
        <v>173</v>
      </c>
      <c r="B23">
        <v>0.847704367301231</v>
      </c>
      <c r="C23">
        <v>0.60377922897798098</v>
      </c>
      <c r="D23">
        <v>0.845091452034341</v>
      </c>
      <c r="E23">
        <v>0.59960986077498701</v>
      </c>
      <c r="F23">
        <v>0.83781261664800299</v>
      </c>
      <c r="G23">
        <v>0.570066211011096</v>
      </c>
    </row>
    <row r="24" spans="1:7" x14ac:dyDescent="0.25">
      <c r="A24">
        <v>172</v>
      </c>
      <c r="B24">
        <v>0.85199701381112303</v>
      </c>
      <c r="C24">
        <v>0.60451276396763098</v>
      </c>
      <c r="D24">
        <v>0.845091452034341</v>
      </c>
      <c r="E24">
        <v>0.60308239573716804</v>
      </c>
      <c r="F24">
        <v>0.83781261664800299</v>
      </c>
      <c r="G24">
        <v>0.570384137170037</v>
      </c>
    </row>
    <row r="25" spans="1:7" x14ac:dyDescent="0.25">
      <c r="A25">
        <v>171</v>
      </c>
      <c r="B25">
        <v>0.85199701381112303</v>
      </c>
      <c r="C25">
        <v>0.60333830344863304</v>
      </c>
      <c r="D25">
        <v>0.84527808883911904</v>
      </c>
      <c r="E25">
        <v>0.60663815269811705</v>
      </c>
      <c r="F25">
        <v>0.83781261664800299</v>
      </c>
      <c r="G25">
        <v>0.57316277313309205</v>
      </c>
    </row>
    <row r="26" spans="1:7" x14ac:dyDescent="0.25">
      <c r="A26">
        <v>170</v>
      </c>
      <c r="B26">
        <v>0.85199701381112303</v>
      </c>
      <c r="C26">
        <v>0.601044287337274</v>
      </c>
      <c r="D26">
        <v>0.84527808883911904</v>
      </c>
      <c r="E26">
        <v>0.61005481312033605</v>
      </c>
      <c r="F26">
        <v>0.84322508398656204</v>
      </c>
      <c r="G26">
        <v>0.57473814721350003</v>
      </c>
    </row>
    <row r="27" spans="1:7" x14ac:dyDescent="0.25">
      <c r="A27">
        <v>169</v>
      </c>
      <c r="B27">
        <v>0.85199701381112303</v>
      </c>
      <c r="C27">
        <v>0.60181125361014398</v>
      </c>
      <c r="D27">
        <v>0.84527808883911904</v>
      </c>
      <c r="E27">
        <v>0.61332234776425898</v>
      </c>
      <c r="F27">
        <v>0.84322508398656204</v>
      </c>
      <c r="G27">
        <v>0.57278362317300002</v>
      </c>
    </row>
    <row r="28" spans="1:7" x14ac:dyDescent="0.25">
      <c r="A28">
        <v>168</v>
      </c>
      <c r="B28">
        <v>0.85199701381112303</v>
      </c>
      <c r="C28">
        <v>0.60340934659631495</v>
      </c>
      <c r="D28">
        <v>0.84527808883911904</v>
      </c>
      <c r="E28">
        <v>0.61694468306482997</v>
      </c>
      <c r="F28">
        <v>0.84322508398656204</v>
      </c>
      <c r="G28">
        <v>0.57614290468778495</v>
      </c>
    </row>
    <row r="29" spans="1:7" x14ac:dyDescent="0.25">
      <c r="A29">
        <v>167</v>
      </c>
      <c r="B29">
        <v>0.85199701381112303</v>
      </c>
      <c r="C29">
        <v>0.60110609649611002</v>
      </c>
      <c r="D29">
        <v>0.84527808883911904</v>
      </c>
      <c r="E29">
        <v>0.62024415165239499</v>
      </c>
      <c r="F29">
        <v>0.84322508398656204</v>
      </c>
      <c r="G29">
        <v>0.57458749413590204</v>
      </c>
    </row>
    <row r="30" spans="1:7" x14ac:dyDescent="0.25">
      <c r="A30">
        <v>166</v>
      </c>
      <c r="B30">
        <v>0.85199701381112303</v>
      </c>
      <c r="C30">
        <v>0.60392401024763798</v>
      </c>
      <c r="D30">
        <v>0.84621127286300801</v>
      </c>
      <c r="E30">
        <v>0.62338771938104298</v>
      </c>
      <c r="F30">
        <v>0.85218365061590096</v>
      </c>
      <c r="G30">
        <v>0.57367789795282798</v>
      </c>
    </row>
    <row r="31" spans="1:7" x14ac:dyDescent="0.25">
      <c r="A31">
        <v>165</v>
      </c>
      <c r="B31">
        <v>0.85199701381112303</v>
      </c>
      <c r="C31">
        <v>0.601774530358128</v>
      </c>
      <c r="D31">
        <v>0.84733109369167603</v>
      </c>
      <c r="E31">
        <v>0.62486524569413904</v>
      </c>
      <c r="F31">
        <v>0.85218365061590096</v>
      </c>
      <c r="G31">
        <v>0.57367100600229304</v>
      </c>
    </row>
    <row r="32" spans="1:7" x14ac:dyDescent="0.25">
      <c r="A32">
        <v>164</v>
      </c>
      <c r="B32">
        <v>0.85199701381112303</v>
      </c>
      <c r="C32">
        <v>0.605314548192182</v>
      </c>
      <c r="D32">
        <v>0.84733109369167603</v>
      </c>
      <c r="E32">
        <v>0.62856188461380103</v>
      </c>
      <c r="F32">
        <v>0.85218365061590096</v>
      </c>
      <c r="G32">
        <v>0.57701164711728103</v>
      </c>
    </row>
    <row r="33" spans="1:7" x14ac:dyDescent="0.25">
      <c r="A33">
        <v>163</v>
      </c>
      <c r="B33">
        <v>0.85367674505412405</v>
      </c>
      <c r="C33">
        <v>0.60823495447808695</v>
      </c>
      <c r="D33">
        <v>0.84733109369167603</v>
      </c>
      <c r="E33">
        <v>0.63208101006022499</v>
      </c>
      <c r="F33">
        <v>0.852370287420679</v>
      </c>
      <c r="G33">
        <v>0.57606835401706402</v>
      </c>
    </row>
    <row r="34" spans="1:7" x14ac:dyDescent="0.25">
      <c r="A34">
        <v>162</v>
      </c>
      <c r="B34">
        <v>0.85367674505412405</v>
      </c>
      <c r="C34">
        <v>0.60585288460738396</v>
      </c>
      <c r="D34">
        <v>0.84751773049645296</v>
      </c>
      <c r="E34">
        <v>0.63394056999116799</v>
      </c>
      <c r="F34">
        <v>0.85367674505412405</v>
      </c>
      <c r="G34">
        <v>0.57546372153835801</v>
      </c>
    </row>
    <row r="35" spans="1:7" x14ac:dyDescent="0.25">
      <c r="A35">
        <v>161</v>
      </c>
      <c r="B35">
        <v>0.85386338185890198</v>
      </c>
      <c r="C35">
        <v>0.60440404078469601</v>
      </c>
      <c r="D35">
        <v>0.84751773049645296</v>
      </c>
      <c r="E35">
        <v>0.63782628947583497</v>
      </c>
      <c r="F35">
        <v>0.85386338185890198</v>
      </c>
      <c r="G35">
        <v>0.57597803699494299</v>
      </c>
    </row>
    <row r="36" spans="1:7" x14ac:dyDescent="0.25">
      <c r="A36">
        <v>160</v>
      </c>
      <c r="B36">
        <v>0.85386338185890198</v>
      </c>
      <c r="C36">
        <v>0.60193159854798095</v>
      </c>
      <c r="D36">
        <v>0.84751773049645296</v>
      </c>
      <c r="E36">
        <v>0.64168313409903799</v>
      </c>
      <c r="F36">
        <v>0.85386338185890198</v>
      </c>
      <c r="G36">
        <v>0.57335769052623897</v>
      </c>
    </row>
    <row r="37" spans="1:7" x14ac:dyDescent="0.25">
      <c r="A37">
        <v>159</v>
      </c>
      <c r="B37">
        <v>0.85386338185890198</v>
      </c>
      <c r="C37">
        <v>0.60052002371716096</v>
      </c>
      <c r="D37">
        <v>0.85255692422545704</v>
      </c>
      <c r="E37">
        <v>0.64391668424878101</v>
      </c>
      <c r="F37">
        <v>0.85460992907801403</v>
      </c>
      <c r="G37">
        <v>0.57302788429822404</v>
      </c>
    </row>
    <row r="38" spans="1:7" x14ac:dyDescent="0.25">
      <c r="A38">
        <v>158</v>
      </c>
      <c r="B38">
        <v>0.85386338185890198</v>
      </c>
      <c r="C38">
        <v>0.59996073606377998</v>
      </c>
      <c r="D38">
        <v>0.85255692422545704</v>
      </c>
      <c r="E38">
        <v>0.64419464939151405</v>
      </c>
      <c r="F38">
        <v>0.85460992907801403</v>
      </c>
      <c r="G38">
        <v>0.57158185581293597</v>
      </c>
    </row>
    <row r="39" spans="1:7" x14ac:dyDescent="0.25">
      <c r="A39">
        <v>157</v>
      </c>
      <c r="B39">
        <v>0.85386338185890198</v>
      </c>
      <c r="C39">
        <v>0.60364825304743797</v>
      </c>
      <c r="D39">
        <v>0.85255692422545704</v>
      </c>
      <c r="E39">
        <v>0.64476436836749296</v>
      </c>
      <c r="F39">
        <v>0.85460992907801403</v>
      </c>
      <c r="G39">
        <v>0.56945897255674804</v>
      </c>
    </row>
    <row r="40" spans="1:7" x14ac:dyDescent="0.25">
      <c r="A40">
        <v>156</v>
      </c>
      <c r="B40">
        <v>0.85386338185890198</v>
      </c>
      <c r="C40">
        <v>0.60719728331031597</v>
      </c>
      <c r="D40">
        <v>0.85274356103023496</v>
      </c>
      <c r="E40">
        <v>0.64892952803434301</v>
      </c>
      <c r="F40">
        <v>0.85479656588279196</v>
      </c>
      <c r="G40">
        <v>0.57310244092489704</v>
      </c>
    </row>
    <row r="41" spans="1:7" x14ac:dyDescent="0.25">
      <c r="A41">
        <v>155</v>
      </c>
      <c r="B41">
        <v>0.85386338185890198</v>
      </c>
      <c r="C41">
        <v>0.60560834825356802</v>
      </c>
      <c r="D41">
        <v>0.85274356103023496</v>
      </c>
      <c r="E41">
        <v>0.64986992209212902</v>
      </c>
      <c r="F41">
        <v>0.85498320268757</v>
      </c>
      <c r="G41">
        <v>0.57680066446342704</v>
      </c>
    </row>
    <row r="42" spans="1:7" x14ac:dyDescent="0.25">
      <c r="A42">
        <v>154</v>
      </c>
      <c r="B42">
        <v>0.85386338185890198</v>
      </c>
      <c r="C42">
        <v>0.60954087285209602</v>
      </c>
      <c r="D42">
        <v>0.85274356103023496</v>
      </c>
      <c r="E42">
        <v>0.64766799852814205</v>
      </c>
      <c r="F42">
        <v>0.85535647629712497</v>
      </c>
      <c r="G42">
        <v>0.57730948690919903</v>
      </c>
    </row>
    <row r="43" spans="1:7" x14ac:dyDescent="0.25">
      <c r="A43">
        <v>153</v>
      </c>
      <c r="B43">
        <v>0.85386338185890198</v>
      </c>
      <c r="C43">
        <v>0.61038755296432501</v>
      </c>
      <c r="D43">
        <v>0.85274356103023496</v>
      </c>
      <c r="E43">
        <v>0.64650291951873295</v>
      </c>
      <c r="F43">
        <v>0.85535647629712497</v>
      </c>
      <c r="G43">
        <v>0.57587743164419702</v>
      </c>
    </row>
    <row r="44" spans="1:7" x14ac:dyDescent="0.25">
      <c r="A44">
        <v>152</v>
      </c>
      <c r="B44">
        <v>0.85405001866368002</v>
      </c>
      <c r="C44">
        <v>0.609108373346954</v>
      </c>
      <c r="D44">
        <v>0.85274356103023496</v>
      </c>
      <c r="E44">
        <v>0.64554931303544905</v>
      </c>
      <c r="F44">
        <v>0.85535647629712497</v>
      </c>
      <c r="G44">
        <v>0.57401052278370901</v>
      </c>
    </row>
    <row r="45" spans="1:7" x14ac:dyDescent="0.25">
      <c r="A45">
        <v>151</v>
      </c>
      <c r="B45">
        <v>0.85405001866368002</v>
      </c>
      <c r="C45">
        <v>0.61270555754828504</v>
      </c>
      <c r="D45">
        <v>0.852930197835013</v>
      </c>
      <c r="E45">
        <v>0.64417980897151705</v>
      </c>
      <c r="F45">
        <v>0.85535647629712497</v>
      </c>
      <c r="G45">
        <v>0.57446287849840805</v>
      </c>
    </row>
    <row r="46" spans="1:7" x14ac:dyDescent="0.25">
      <c r="A46">
        <v>150</v>
      </c>
      <c r="B46">
        <v>0.85405001866368002</v>
      </c>
      <c r="C46">
        <v>0.61382057046132499</v>
      </c>
      <c r="D46">
        <v>0.852930197835013</v>
      </c>
      <c r="E46">
        <v>0.64771244155005103</v>
      </c>
      <c r="F46">
        <v>0.85535647629712497</v>
      </c>
      <c r="G46">
        <v>0.57267966158306405</v>
      </c>
    </row>
    <row r="47" spans="1:7" x14ac:dyDescent="0.25">
      <c r="A47">
        <v>149</v>
      </c>
      <c r="B47">
        <v>0.85498320268757</v>
      </c>
      <c r="C47">
        <v>0.61802169206657498</v>
      </c>
      <c r="D47">
        <v>0.852930197835013</v>
      </c>
      <c r="E47">
        <v>0.64538748732236795</v>
      </c>
      <c r="F47">
        <v>0.85554311310190301</v>
      </c>
      <c r="G47">
        <v>0.57074072148144395</v>
      </c>
    </row>
    <row r="48" spans="1:7" x14ac:dyDescent="0.25">
      <c r="A48">
        <v>148</v>
      </c>
      <c r="B48">
        <v>0.85516983949234704</v>
      </c>
      <c r="C48">
        <v>0.61663865367688497</v>
      </c>
      <c r="D48">
        <v>0.852930197835013</v>
      </c>
      <c r="E48">
        <v>0.64365080826046905</v>
      </c>
      <c r="F48">
        <v>0.85554311310190301</v>
      </c>
      <c r="G48">
        <v>0.56785216856989296</v>
      </c>
    </row>
    <row r="49" spans="1:7" x14ac:dyDescent="0.25">
      <c r="A49">
        <v>147</v>
      </c>
      <c r="B49">
        <v>0.85516983949234704</v>
      </c>
      <c r="C49">
        <v>0.61856591209920198</v>
      </c>
      <c r="D49">
        <v>0.85722284434490403</v>
      </c>
      <c r="E49">
        <v>0.64478159457496897</v>
      </c>
      <c r="F49">
        <v>0.85815602836879401</v>
      </c>
      <c r="G49">
        <v>0.56618256598365202</v>
      </c>
    </row>
    <row r="50" spans="1:7" x14ac:dyDescent="0.25">
      <c r="A50">
        <v>146</v>
      </c>
      <c r="B50">
        <v>0.85516983949234704</v>
      </c>
      <c r="C50">
        <v>0.61796654017195796</v>
      </c>
      <c r="D50">
        <v>0.85740948114968196</v>
      </c>
      <c r="E50">
        <v>0.649307373963251</v>
      </c>
      <c r="F50">
        <v>0.85815602836879401</v>
      </c>
      <c r="G50">
        <v>0.56488081936229995</v>
      </c>
    </row>
    <row r="51" spans="1:7" x14ac:dyDescent="0.25">
      <c r="A51">
        <v>145</v>
      </c>
      <c r="B51">
        <v>0.85516983949234704</v>
      </c>
      <c r="C51">
        <v>0.62218720778215897</v>
      </c>
      <c r="D51">
        <v>0.85796939156401597</v>
      </c>
      <c r="E51">
        <v>0.65121064827285102</v>
      </c>
      <c r="F51">
        <v>0.86394176931690903</v>
      </c>
      <c r="G51">
        <v>0.562876977843767</v>
      </c>
    </row>
    <row r="52" spans="1:7" x14ac:dyDescent="0.25">
      <c r="A52">
        <v>144</v>
      </c>
      <c r="B52">
        <v>0.85516983949234704</v>
      </c>
      <c r="C52">
        <v>0.62207675070270096</v>
      </c>
      <c r="D52">
        <v>0.85796939156401597</v>
      </c>
      <c r="E52">
        <v>0.65341814674767096</v>
      </c>
      <c r="F52">
        <v>0.86412840612168695</v>
      </c>
      <c r="G52">
        <v>0.56048597553218205</v>
      </c>
    </row>
    <row r="53" spans="1:7" x14ac:dyDescent="0.25">
      <c r="A53">
        <v>143</v>
      </c>
      <c r="B53">
        <v>0.85535647629712497</v>
      </c>
      <c r="C53">
        <v>0.62183147699457597</v>
      </c>
      <c r="D53">
        <v>0.85796939156401597</v>
      </c>
      <c r="E53">
        <v>0.65798750753611202</v>
      </c>
      <c r="F53">
        <v>0.86412840612168695</v>
      </c>
      <c r="G53">
        <v>0.56423896131336604</v>
      </c>
    </row>
    <row r="54" spans="1:7" x14ac:dyDescent="0.25">
      <c r="A54">
        <v>142</v>
      </c>
      <c r="B54">
        <v>0.85535647629712497</v>
      </c>
      <c r="C54">
        <v>0.625875229993612</v>
      </c>
      <c r="D54">
        <v>0.85834266517357205</v>
      </c>
      <c r="E54">
        <v>0.66268649637283905</v>
      </c>
      <c r="F54">
        <v>0.86431504292646499</v>
      </c>
      <c r="G54">
        <v>0.56279551268119898</v>
      </c>
    </row>
    <row r="55" spans="1:7" x14ac:dyDescent="0.25">
      <c r="A55">
        <v>141</v>
      </c>
      <c r="B55">
        <v>0.85815602836879401</v>
      </c>
      <c r="C55">
        <v>0.62579893598070602</v>
      </c>
      <c r="D55">
        <v>0.85834266517357205</v>
      </c>
      <c r="E55">
        <v>0.66736159187282695</v>
      </c>
      <c r="F55">
        <v>0.87644643523702803</v>
      </c>
      <c r="G55">
        <v>0.56657529068787504</v>
      </c>
    </row>
    <row r="56" spans="1:7" x14ac:dyDescent="0.25">
      <c r="A56">
        <v>140</v>
      </c>
      <c r="B56">
        <v>0.85815602836879401</v>
      </c>
      <c r="C56">
        <v>0.62717678731526905</v>
      </c>
      <c r="D56">
        <v>0.85834266517357205</v>
      </c>
      <c r="E56">
        <v>0.66566590424661398</v>
      </c>
      <c r="F56">
        <v>0.87663307204180596</v>
      </c>
      <c r="G56">
        <v>0.56452586043630104</v>
      </c>
    </row>
    <row r="57" spans="1:7" x14ac:dyDescent="0.25">
      <c r="A57">
        <v>139</v>
      </c>
      <c r="B57">
        <v>0.85815602836879401</v>
      </c>
      <c r="C57">
        <v>0.63014723364804803</v>
      </c>
      <c r="D57">
        <v>0.85834266517357205</v>
      </c>
      <c r="E57">
        <v>0.66332487338773205</v>
      </c>
      <c r="F57">
        <v>0.87756625606569605</v>
      </c>
      <c r="G57">
        <v>0.56500148943667305</v>
      </c>
    </row>
    <row r="58" spans="1:7" x14ac:dyDescent="0.25">
      <c r="A58">
        <v>138</v>
      </c>
      <c r="B58">
        <v>0.85815602836879401</v>
      </c>
      <c r="C58">
        <v>0.62972048178393603</v>
      </c>
      <c r="D58">
        <v>0.85834266517357205</v>
      </c>
      <c r="E58">
        <v>0.66276738972744398</v>
      </c>
      <c r="F58">
        <v>0.87756625606569605</v>
      </c>
      <c r="G58">
        <v>0.56217284181566596</v>
      </c>
    </row>
    <row r="59" spans="1:7" x14ac:dyDescent="0.25">
      <c r="A59">
        <v>137</v>
      </c>
      <c r="B59">
        <v>0.85927584919746103</v>
      </c>
      <c r="C59">
        <v>0.63106118880544004</v>
      </c>
      <c r="D59">
        <v>0.85834266517357205</v>
      </c>
      <c r="E59">
        <v>0.66227017374592401</v>
      </c>
      <c r="F59">
        <v>0.87756625606569605</v>
      </c>
      <c r="G59">
        <v>0.56104188787467701</v>
      </c>
    </row>
    <row r="60" spans="1:7" x14ac:dyDescent="0.25">
      <c r="A60">
        <v>136</v>
      </c>
      <c r="B60">
        <v>0.85927584919746103</v>
      </c>
      <c r="C60">
        <v>0.63553328018908195</v>
      </c>
      <c r="D60">
        <v>0.85834266517357205</v>
      </c>
      <c r="E60">
        <v>0.66711176360610802</v>
      </c>
      <c r="F60">
        <v>0.87793952967525102</v>
      </c>
      <c r="G60">
        <v>0.55962901320231795</v>
      </c>
    </row>
    <row r="61" spans="1:7" x14ac:dyDescent="0.25">
      <c r="A61">
        <v>135</v>
      </c>
      <c r="B61">
        <v>0.859649122807017</v>
      </c>
      <c r="C61">
        <v>0.63493627485822601</v>
      </c>
      <c r="D61">
        <v>0.85834266517357205</v>
      </c>
      <c r="E61">
        <v>0.67191709032842295</v>
      </c>
      <c r="F61">
        <v>0.87868607689436296</v>
      </c>
      <c r="G61">
        <v>0.55728763037677198</v>
      </c>
    </row>
    <row r="62" spans="1:7" x14ac:dyDescent="0.25">
      <c r="A62">
        <v>134</v>
      </c>
      <c r="B62">
        <v>0.859649122807017</v>
      </c>
      <c r="C62">
        <v>0.63960005577532797</v>
      </c>
      <c r="D62">
        <v>0.85834266517357205</v>
      </c>
      <c r="E62">
        <v>0.67194404303152999</v>
      </c>
      <c r="F62">
        <v>0.88241881298992098</v>
      </c>
      <c r="G62">
        <v>0.55514642930267899</v>
      </c>
    </row>
    <row r="63" spans="1:7" x14ac:dyDescent="0.25">
      <c r="A63">
        <v>133</v>
      </c>
      <c r="B63">
        <v>0.859649122807017</v>
      </c>
      <c r="C63">
        <v>0.63709319970746603</v>
      </c>
      <c r="D63">
        <v>0.85834266517357205</v>
      </c>
      <c r="E63">
        <v>0.67681435045733995</v>
      </c>
      <c r="F63">
        <v>0.88783128032848002</v>
      </c>
      <c r="G63">
        <v>0.55362517741888395</v>
      </c>
    </row>
    <row r="64" spans="1:7" x14ac:dyDescent="0.25">
      <c r="A64">
        <v>132</v>
      </c>
      <c r="B64">
        <v>0.85983575961179504</v>
      </c>
      <c r="C64">
        <v>0.63532755683866604</v>
      </c>
      <c r="D64">
        <v>0.85834266517357205</v>
      </c>
      <c r="E64">
        <v>0.68071737076950001</v>
      </c>
      <c r="F64">
        <v>0.89025755879059298</v>
      </c>
      <c r="G64">
        <v>0.55173043663921195</v>
      </c>
    </row>
    <row r="65" spans="1:7" x14ac:dyDescent="0.25">
      <c r="A65">
        <v>131</v>
      </c>
      <c r="B65">
        <v>0.85983575961179504</v>
      </c>
      <c r="C65">
        <v>0.63255921622201405</v>
      </c>
      <c r="D65">
        <v>0.85852930197834998</v>
      </c>
      <c r="E65">
        <v>0.68248713036724795</v>
      </c>
      <c r="F65">
        <v>0.89063083240014895</v>
      </c>
      <c r="G65">
        <v>0.55596692141719795</v>
      </c>
    </row>
    <row r="66" spans="1:7" x14ac:dyDescent="0.25">
      <c r="A66">
        <v>130</v>
      </c>
      <c r="B66">
        <v>0.86039567002612904</v>
      </c>
      <c r="C66">
        <v>0.63455326601503104</v>
      </c>
      <c r="D66">
        <v>0.85871593878312802</v>
      </c>
      <c r="E66">
        <v>0.687126534585627</v>
      </c>
      <c r="F66">
        <v>0.89137737961926</v>
      </c>
      <c r="G66">
        <v>0.55397565691358797</v>
      </c>
    </row>
    <row r="67" spans="1:7" x14ac:dyDescent="0.25">
      <c r="A67">
        <v>129</v>
      </c>
      <c r="B67">
        <v>0.86039567002612904</v>
      </c>
      <c r="C67">
        <v>0.63285084109659295</v>
      </c>
      <c r="D67">
        <v>0.85908921239268299</v>
      </c>
      <c r="E67">
        <v>0.68897069268971201</v>
      </c>
      <c r="F67">
        <v>0.89175065322881597</v>
      </c>
      <c r="G67">
        <v>0.554398722745713</v>
      </c>
    </row>
    <row r="68" spans="1:7" x14ac:dyDescent="0.25">
      <c r="A68">
        <v>128</v>
      </c>
      <c r="B68">
        <v>0.86058230683090697</v>
      </c>
      <c r="C68">
        <v>0.63536959998831399</v>
      </c>
      <c r="D68">
        <v>0.85908921239268299</v>
      </c>
      <c r="E68">
        <v>0.68910771056952602</v>
      </c>
      <c r="F68">
        <v>0.89193729003359401</v>
      </c>
      <c r="G68">
        <v>0.55352410774065097</v>
      </c>
    </row>
    <row r="69" spans="1:7" x14ac:dyDescent="0.25">
      <c r="A69">
        <v>127</v>
      </c>
      <c r="B69">
        <v>0.86207540126912996</v>
      </c>
      <c r="C69">
        <v>0.63532286567021001</v>
      </c>
      <c r="D69">
        <v>0.85908921239268299</v>
      </c>
      <c r="E69">
        <v>0.68927878500248296</v>
      </c>
      <c r="F69">
        <v>0.89753639417693099</v>
      </c>
      <c r="G69">
        <v>0.55208223028229497</v>
      </c>
    </row>
    <row r="70" spans="1:7" x14ac:dyDescent="0.25">
      <c r="A70">
        <v>126</v>
      </c>
      <c r="B70">
        <v>0.862262038073908</v>
      </c>
      <c r="C70">
        <v>0.63386643266870002</v>
      </c>
      <c r="D70">
        <v>0.85908921239268299</v>
      </c>
      <c r="E70">
        <v>0.68817777641632905</v>
      </c>
      <c r="F70">
        <v>0.90182904068682301</v>
      </c>
      <c r="G70">
        <v>0.54898709443553295</v>
      </c>
    </row>
    <row r="71" spans="1:7" x14ac:dyDescent="0.25">
      <c r="A71">
        <v>125</v>
      </c>
      <c r="B71">
        <v>0.862262038073908</v>
      </c>
      <c r="C71">
        <v>0.63201437337396904</v>
      </c>
      <c r="D71">
        <v>0.85983575961179504</v>
      </c>
      <c r="E71">
        <v>0.68708752605962897</v>
      </c>
      <c r="F71">
        <v>0.90182904068682301</v>
      </c>
      <c r="G71">
        <v>0.54716912971131804</v>
      </c>
    </row>
    <row r="72" spans="1:7" x14ac:dyDescent="0.25">
      <c r="A72">
        <v>124</v>
      </c>
      <c r="B72">
        <v>0.86244867487868604</v>
      </c>
      <c r="C72">
        <v>0.63072079284000204</v>
      </c>
      <c r="D72">
        <v>0.85983575961179504</v>
      </c>
      <c r="E72">
        <v>0.68748264059978503</v>
      </c>
      <c r="F72">
        <v>0.90182904068682301</v>
      </c>
      <c r="G72">
        <v>0.545874597795457</v>
      </c>
    </row>
    <row r="73" spans="1:7" x14ac:dyDescent="0.25">
      <c r="A73">
        <v>123</v>
      </c>
      <c r="B73">
        <v>0.86244867487868604</v>
      </c>
      <c r="C73">
        <v>0.62786373125869199</v>
      </c>
      <c r="D73">
        <v>0.86039567002612904</v>
      </c>
      <c r="E73">
        <v>0.68614121337810097</v>
      </c>
      <c r="F73">
        <v>0.90201567749160105</v>
      </c>
      <c r="G73">
        <v>0.54351406698357396</v>
      </c>
    </row>
    <row r="74" spans="1:7" x14ac:dyDescent="0.25">
      <c r="A74">
        <v>122</v>
      </c>
      <c r="B74">
        <v>0.86244867487868604</v>
      </c>
      <c r="C74">
        <v>0.62525852071274501</v>
      </c>
      <c r="D74">
        <v>0.86058230683090697</v>
      </c>
      <c r="E74">
        <v>0.68860177731026695</v>
      </c>
      <c r="F74">
        <v>0.90220231429637898</v>
      </c>
      <c r="G74">
        <v>0.54140742183585799</v>
      </c>
    </row>
    <row r="75" spans="1:7" x14ac:dyDescent="0.25">
      <c r="A75">
        <v>121</v>
      </c>
      <c r="B75">
        <v>0.86263531168346397</v>
      </c>
      <c r="C75">
        <v>0.62397643532474201</v>
      </c>
      <c r="D75">
        <v>0.86058230683090697</v>
      </c>
      <c r="E75">
        <v>0.68609362893960701</v>
      </c>
      <c r="F75">
        <v>0.90238895110115702</v>
      </c>
      <c r="G75">
        <v>0.545883601395171</v>
      </c>
    </row>
    <row r="76" spans="1:7" x14ac:dyDescent="0.25">
      <c r="A76">
        <v>120</v>
      </c>
      <c r="B76">
        <v>0.86263531168346397</v>
      </c>
      <c r="C76">
        <v>0.623342914196376</v>
      </c>
      <c r="D76">
        <v>0.86058230683090697</v>
      </c>
      <c r="E76">
        <v>0.69139441210945496</v>
      </c>
      <c r="F76">
        <v>0.90406868234415805</v>
      </c>
      <c r="G76">
        <v>0.54905800981476605</v>
      </c>
    </row>
    <row r="77" spans="1:7" x14ac:dyDescent="0.25">
      <c r="A77">
        <v>119</v>
      </c>
      <c r="B77">
        <v>0.86282194848824101</v>
      </c>
      <c r="C77">
        <v>0.62244910616572502</v>
      </c>
      <c r="D77">
        <v>0.86058230683090697</v>
      </c>
      <c r="E77">
        <v>0.68882258069205304</v>
      </c>
      <c r="F77">
        <v>0.90444195595371402</v>
      </c>
      <c r="G77">
        <v>0.55367385130194002</v>
      </c>
    </row>
    <row r="78" spans="1:7" x14ac:dyDescent="0.25">
      <c r="A78">
        <v>118</v>
      </c>
      <c r="B78">
        <v>0.86282194848824101</v>
      </c>
      <c r="C78">
        <v>0.62179562642195896</v>
      </c>
      <c r="D78">
        <v>0.86058230683090697</v>
      </c>
      <c r="E78">
        <v>0.68997462091613304</v>
      </c>
      <c r="F78">
        <v>0.90462859275849195</v>
      </c>
      <c r="G78">
        <v>0.55119378714633205</v>
      </c>
    </row>
    <row r="79" spans="1:7" x14ac:dyDescent="0.25">
      <c r="A79">
        <v>117</v>
      </c>
      <c r="B79">
        <v>0.86282194848824101</v>
      </c>
      <c r="C79">
        <v>0.62540072397767099</v>
      </c>
      <c r="D79">
        <v>0.86058230683090697</v>
      </c>
      <c r="E79">
        <v>0.68740869715859798</v>
      </c>
      <c r="F79">
        <v>0.90518850317282495</v>
      </c>
      <c r="G79">
        <v>0.55091248081909605</v>
      </c>
    </row>
    <row r="80" spans="1:7" x14ac:dyDescent="0.25">
      <c r="A80">
        <v>116</v>
      </c>
      <c r="B80">
        <v>0.86300858529301905</v>
      </c>
      <c r="C80">
        <v>0.62354289708751498</v>
      </c>
      <c r="D80">
        <v>0.86095558044046205</v>
      </c>
      <c r="E80">
        <v>0.68614428616325696</v>
      </c>
      <c r="F80">
        <v>0.91153415453527398</v>
      </c>
      <c r="G80">
        <v>0.54761457855058204</v>
      </c>
    </row>
    <row r="81" spans="1:7" x14ac:dyDescent="0.25">
      <c r="A81">
        <v>115</v>
      </c>
      <c r="B81">
        <v>0.86300858529301905</v>
      </c>
      <c r="C81">
        <v>0.62172946675398499</v>
      </c>
      <c r="D81">
        <v>0.86095558044046205</v>
      </c>
      <c r="E81">
        <v>0.68466348915896802</v>
      </c>
      <c r="F81">
        <v>0.91377379619260901</v>
      </c>
      <c r="G81">
        <v>0.54611246288669901</v>
      </c>
    </row>
    <row r="82" spans="1:7" x14ac:dyDescent="0.25">
      <c r="A82">
        <v>114</v>
      </c>
      <c r="B82">
        <v>0.86300858529301905</v>
      </c>
      <c r="C82">
        <v>0.62714977702359198</v>
      </c>
      <c r="D82">
        <v>0.86188876446435203</v>
      </c>
      <c r="E82">
        <v>0.68367580235049397</v>
      </c>
      <c r="F82">
        <v>0.91377379619260901</v>
      </c>
      <c r="G82">
        <v>0.55090153060600799</v>
      </c>
    </row>
    <row r="83" spans="1:7" x14ac:dyDescent="0.25">
      <c r="A83">
        <v>113</v>
      </c>
      <c r="B83">
        <v>0.86300858529301905</v>
      </c>
      <c r="C83">
        <v>0.62534043971072995</v>
      </c>
      <c r="D83">
        <v>0.86188876446435203</v>
      </c>
      <c r="E83">
        <v>0.68508237647709702</v>
      </c>
      <c r="F83">
        <v>0.91433370660694202</v>
      </c>
      <c r="G83">
        <v>0.54957553147524296</v>
      </c>
    </row>
    <row r="84" spans="1:7" x14ac:dyDescent="0.25">
      <c r="A84">
        <v>112</v>
      </c>
      <c r="B84">
        <v>0.86300858529301905</v>
      </c>
      <c r="C84">
        <v>0.62276015648854199</v>
      </c>
      <c r="D84">
        <v>0.86188876446435203</v>
      </c>
      <c r="E84">
        <v>0.68359313762315999</v>
      </c>
      <c r="F84">
        <v>0.91433370660694202</v>
      </c>
      <c r="G84">
        <v>0.55445857116599395</v>
      </c>
    </row>
    <row r="85" spans="1:7" x14ac:dyDescent="0.25">
      <c r="A85">
        <v>111</v>
      </c>
      <c r="B85">
        <v>0.86319522209779698</v>
      </c>
      <c r="C85">
        <v>0.62155611998145099</v>
      </c>
      <c r="D85">
        <v>0.86188876446435203</v>
      </c>
      <c r="E85">
        <v>0.68960538675298499</v>
      </c>
      <c r="F85">
        <v>0.91582680104516601</v>
      </c>
      <c r="G85">
        <v>0.55611707118286002</v>
      </c>
    </row>
    <row r="86" spans="1:7" x14ac:dyDescent="0.25">
      <c r="A86">
        <v>110</v>
      </c>
      <c r="B86">
        <v>0.86356849570735295</v>
      </c>
      <c r="C86">
        <v>0.62646071208319698</v>
      </c>
      <c r="D86">
        <v>0.86188876446435203</v>
      </c>
      <c r="E86">
        <v>0.68857485439082999</v>
      </c>
      <c r="F86">
        <v>0.91582680104516601</v>
      </c>
      <c r="G86">
        <v>0.56117125520962097</v>
      </c>
    </row>
    <row r="87" spans="1:7" x14ac:dyDescent="0.25">
      <c r="A87">
        <v>109</v>
      </c>
      <c r="B87">
        <v>0.86412840612168695</v>
      </c>
      <c r="C87">
        <v>0.62440076607273598</v>
      </c>
      <c r="D87">
        <v>0.86188876446435203</v>
      </c>
      <c r="E87">
        <v>0.69472061824612696</v>
      </c>
      <c r="F87">
        <v>0.91881298992161198</v>
      </c>
      <c r="G87">
        <v>0.55839176694606896</v>
      </c>
    </row>
    <row r="88" spans="1:7" x14ac:dyDescent="0.25">
      <c r="A88">
        <v>108</v>
      </c>
      <c r="B88">
        <v>0.86431504292646499</v>
      </c>
      <c r="C88">
        <v>0.62227091233055598</v>
      </c>
      <c r="D88">
        <v>0.86207540126912996</v>
      </c>
      <c r="E88">
        <v>0.70030033725883001</v>
      </c>
      <c r="F88">
        <v>0.91899962672639002</v>
      </c>
      <c r="G88">
        <v>0.55739083903143904</v>
      </c>
    </row>
    <row r="89" spans="1:7" x14ac:dyDescent="0.25">
      <c r="A89">
        <v>107</v>
      </c>
      <c r="B89">
        <v>0.86506159014557604</v>
      </c>
      <c r="C89">
        <v>0.62020988130710697</v>
      </c>
      <c r="D89">
        <v>0.86207540126912996</v>
      </c>
      <c r="E89">
        <v>0.70175111620341801</v>
      </c>
      <c r="F89">
        <v>0.91937290033594599</v>
      </c>
      <c r="G89">
        <v>0.55879651788545703</v>
      </c>
    </row>
    <row r="90" spans="1:7" x14ac:dyDescent="0.25">
      <c r="A90">
        <v>106</v>
      </c>
      <c r="B90">
        <v>0.86674132138857696</v>
      </c>
      <c r="C90">
        <v>0.61804747993616405</v>
      </c>
      <c r="D90">
        <v>0.86319522209779698</v>
      </c>
      <c r="E90">
        <v>0.70842317065336902</v>
      </c>
      <c r="F90">
        <v>0.91937290033594599</v>
      </c>
      <c r="G90">
        <v>0.55840781931675798</v>
      </c>
    </row>
    <row r="91" spans="1:7" x14ac:dyDescent="0.25">
      <c r="A91">
        <v>105</v>
      </c>
      <c r="B91">
        <v>0.866927958193355</v>
      </c>
      <c r="C91">
        <v>0.61532946229590302</v>
      </c>
      <c r="D91">
        <v>0.86356849570735295</v>
      </c>
      <c r="E91">
        <v>0.70869589327237503</v>
      </c>
      <c r="F91">
        <v>0.91993281075027999</v>
      </c>
      <c r="G91">
        <v>0.55664871078601597</v>
      </c>
    </row>
    <row r="92" spans="1:7" x14ac:dyDescent="0.25">
      <c r="A92">
        <v>104</v>
      </c>
      <c r="B92">
        <v>0.866927958193355</v>
      </c>
      <c r="C92">
        <v>0.61515636151497299</v>
      </c>
      <c r="D92">
        <v>0.86506159014557604</v>
      </c>
      <c r="E92">
        <v>0.71048115775775</v>
      </c>
      <c r="F92">
        <v>0.91993281075027999</v>
      </c>
      <c r="G92">
        <v>0.56199825219423005</v>
      </c>
    </row>
    <row r="93" spans="1:7" x14ac:dyDescent="0.25">
      <c r="A93">
        <v>103</v>
      </c>
      <c r="B93">
        <v>0.87551325121313905</v>
      </c>
      <c r="C93">
        <v>0.61421957072397704</v>
      </c>
      <c r="D93">
        <v>0.86506159014557604</v>
      </c>
      <c r="E93">
        <v>0.70772725356761401</v>
      </c>
      <c r="F93">
        <v>0.92030608435983496</v>
      </c>
      <c r="G93">
        <v>0.55901498936037597</v>
      </c>
    </row>
    <row r="94" spans="1:7" x14ac:dyDescent="0.25">
      <c r="A94">
        <v>102</v>
      </c>
      <c r="B94">
        <v>0.87551325121313905</v>
      </c>
      <c r="C94">
        <v>0.61823027462671598</v>
      </c>
      <c r="D94">
        <v>0.86506159014557604</v>
      </c>
      <c r="E94">
        <v>0.70975152315576595</v>
      </c>
      <c r="F94">
        <v>0.92086599477416897</v>
      </c>
      <c r="G94">
        <v>0.55665412098525002</v>
      </c>
    </row>
    <row r="95" spans="1:7" x14ac:dyDescent="0.25">
      <c r="A95">
        <v>101</v>
      </c>
      <c r="B95">
        <v>0.87999253452780801</v>
      </c>
      <c r="C95">
        <v>0.61717080041358097</v>
      </c>
      <c r="D95">
        <v>0.86730123180291097</v>
      </c>
      <c r="E95">
        <v>0.70872164054401399</v>
      </c>
      <c r="F95">
        <v>0.92086599477416897</v>
      </c>
      <c r="G95">
        <v>0.55729992553413599</v>
      </c>
    </row>
    <row r="96" spans="1:7" x14ac:dyDescent="0.25">
      <c r="A96">
        <v>100</v>
      </c>
      <c r="B96">
        <v>0.88111235535647603</v>
      </c>
      <c r="C96">
        <v>0.61637535211817296</v>
      </c>
      <c r="D96">
        <v>0.86786114221724497</v>
      </c>
      <c r="E96">
        <v>0.70917587095291401</v>
      </c>
      <c r="F96">
        <v>0.92086599477416897</v>
      </c>
      <c r="G96">
        <v>0.56253316071536097</v>
      </c>
    </row>
    <row r="97" spans="1:7" x14ac:dyDescent="0.25">
      <c r="A97">
        <v>99</v>
      </c>
      <c r="B97">
        <v>0.88111235535647603</v>
      </c>
      <c r="C97">
        <v>0.62251712282530902</v>
      </c>
      <c r="D97">
        <v>0.86804777902202301</v>
      </c>
      <c r="E97">
        <v>0.70731455069277205</v>
      </c>
      <c r="F97">
        <v>0.92086599477416897</v>
      </c>
      <c r="G97">
        <v>0.56790731783880899</v>
      </c>
    </row>
    <row r="98" spans="1:7" x14ac:dyDescent="0.25">
      <c r="A98">
        <v>98</v>
      </c>
      <c r="B98">
        <v>0.88111235535647603</v>
      </c>
      <c r="C98">
        <v>0.62357667657260196</v>
      </c>
      <c r="D98">
        <v>0.86804777902202301</v>
      </c>
      <c r="E98">
        <v>0.706120416854085</v>
      </c>
      <c r="F98">
        <v>0.92105263157894701</v>
      </c>
      <c r="G98">
        <v>0.57370391592541803</v>
      </c>
    </row>
    <row r="99" spans="1:7" x14ac:dyDescent="0.25">
      <c r="A99">
        <v>97</v>
      </c>
      <c r="B99">
        <v>0.881485628966032</v>
      </c>
      <c r="C99">
        <v>0.62147232096731198</v>
      </c>
      <c r="D99">
        <v>0.86823441582680105</v>
      </c>
      <c r="E99">
        <v>0.70980370496397505</v>
      </c>
      <c r="F99">
        <v>0.92105263157894701</v>
      </c>
      <c r="G99">
        <v>0.56952834991186496</v>
      </c>
    </row>
    <row r="100" spans="1:7" x14ac:dyDescent="0.25">
      <c r="A100">
        <v>96</v>
      </c>
      <c r="B100">
        <v>0.88185890257558697</v>
      </c>
      <c r="C100">
        <v>0.62496798043780499</v>
      </c>
      <c r="D100">
        <v>0.86823441582680105</v>
      </c>
      <c r="E100">
        <v>0.70814515076126805</v>
      </c>
      <c r="F100">
        <v>0.92105263157894701</v>
      </c>
      <c r="G100">
        <v>0.56578683627876003</v>
      </c>
    </row>
    <row r="101" spans="1:7" x14ac:dyDescent="0.25">
      <c r="A101">
        <v>95</v>
      </c>
      <c r="B101">
        <v>0.88204553938036501</v>
      </c>
      <c r="C101">
        <v>0.62452880624423102</v>
      </c>
      <c r="D101">
        <v>0.86823441582680105</v>
      </c>
      <c r="E101">
        <v>0.71032531763824303</v>
      </c>
      <c r="F101">
        <v>0.92105263157894701</v>
      </c>
      <c r="G101">
        <v>0.57159578308858205</v>
      </c>
    </row>
    <row r="102" spans="1:7" x14ac:dyDescent="0.25">
      <c r="A102">
        <v>94</v>
      </c>
      <c r="B102">
        <v>0.88204553938036501</v>
      </c>
      <c r="C102">
        <v>0.623991887077886</v>
      </c>
      <c r="D102">
        <v>0.86823441582680105</v>
      </c>
      <c r="E102">
        <v>0.70832337764559905</v>
      </c>
      <c r="F102">
        <v>0.92105263157894701</v>
      </c>
      <c r="G102">
        <v>0.56785581360394</v>
      </c>
    </row>
    <row r="103" spans="1:7" x14ac:dyDescent="0.25">
      <c r="A103">
        <v>93</v>
      </c>
      <c r="B103">
        <v>0.88204553938036501</v>
      </c>
      <c r="C103">
        <v>0.62093477947378595</v>
      </c>
      <c r="D103">
        <v>0.86823441582680105</v>
      </c>
      <c r="E103">
        <v>0.707070720643591</v>
      </c>
      <c r="F103">
        <v>0.92105263157894701</v>
      </c>
      <c r="G103">
        <v>0.56320925642960395</v>
      </c>
    </row>
    <row r="104" spans="1:7" x14ac:dyDescent="0.25">
      <c r="A104">
        <v>92</v>
      </c>
      <c r="B104">
        <v>0.88204553938036501</v>
      </c>
      <c r="C104">
        <v>0.62039653511243797</v>
      </c>
      <c r="D104">
        <v>0.86823441582680105</v>
      </c>
      <c r="E104">
        <v>0.70871763897069595</v>
      </c>
      <c r="F104">
        <v>0.92105263157894701</v>
      </c>
      <c r="G104">
        <v>0.56215374802614104</v>
      </c>
    </row>
    <row r="105" spans="1:7" x14ac:dyDescent="0.25">
      <c r="A105">
        <v>91</v>
      </c>
      <c r="B105">
        <v>0.88372527062336603</v>
      </c>
      <c r="C105">
        <v>0.61799997206773405</v>
      </c>
      <c r="D105">
        <v>0.86860768943635602</v>
      </c>
      <c r="E105">
        <v>0.71162340162933602</v>
      </c>
      <c r="F105">
        <v>0.92105263157894701</v>
      </c>
      <c r="G105">
        <v>0.56106631994949396</v>
      </c>
    </row>
    <row r="106" spans="1:7" x14ac:dyDescent="0.25">
      <c r="A106">
        <v>90</v>
      </c>
      <c r="B106">
        <v>0.88372527062336603</v>
      </c>
      <c r="C106">
        <v>0.61404706857329405</v>
      </c>
      <c r="D106">
        <v>0.86860768943635602</v>
      </c>
      <c r="E106">
        <v>0.71243157167422899</v>
      </c>
      <c r="F106">
        <v>0.92105263157894701</v>
      </c>
      <c r="G106">
        <v>0.558811745731845</v>
      </c>
    </row>
    <row r="107" spans="1:7" x14ac:dyDescent="0.25">
      <c r="A107">
        <v>89</v>
      </c>
      <c r="B107">
        <v>0.884098544232922</v>
      </c>
      <c r="C107">
        <v>0.61150532329937102</v>
      </c>
      <c r="D107">
        <v>0.86860768943635602</v>
      </c>
      <c r="E107">
        <v>0.71997647196265202</v>
      </c>
      <c r="F107">
        <v>0.92123926838372505</v>
      </c>
      <c r="G107">
        <v>0.55688367390584403</v>
      </c>
    </row>
    <row r="108" spans="1:7" x14ac:dyDescent="0.25">
      <c r="A108">
        <v>88</v>
      </c>
      <c r="B108">
        <v>0.884098544232922</v>
      </c>
      <c r="C108">
        <v>0.60811560769002804</v>
      </c>
      <c r="D108">
        <v>0.86860768943635602</v>
      </c>
      <c r="E108">
        <v>0.71686915635440696</v>
      </c>
      <c r="F108">
        <v>0.92161254199328102</v>
      </c>
      <c r="G108">
        <v>0.55364549806101804</v>
      </c>
    </row>
    <row r="109" spans="1:7" x14ac:dyDescent="0.25">
      <c r="A109">
        <v>87</v>
      </c>
      <c r="B109">
        <v>0.88484509145203405</v>
      </c>
      <c r="C109">
        <v>0.60656001640191404</v>
      </c>
      <c r="D109">
        <v>0.86879432624113395</v>
      </c>
      <c r="E109">
        <v>0.71436543659134899</v>
      </c>
      <c r="F109">
        <v>0.92329227323628205</v>
      </c>
      <c r="G109">
        <v>0.55302988617355997</v>
      </c>
    </row>
    <row r="110" spans="1:7" x14ac:dyDescent="0.25">
      <c r="A110">
        <v>86</v>
      </c>
      <c r="B110">
        <v>0.88521836506159002</v>
      </c>
      <c r="C110">
        <v>0.60317275821931204</v>
      </c>
      <c r="D110">
        <v>0.86879432624113395</v>
      </c>
      <c r="E110">
        <v>0.71266979224500904</v>
      </c>
      <c r="F110">
        <v>0.92329227323628205</v>
      </c>
      <c r="G110">
        <v>0.55945877754122597</v>
      </c>
    </row>
    <row r="111" spans="1:7" x14ac:dyDescent="0.25">
      <c r="A111">
        <v>85</v>
      </c>
      <c r="B111">
        <v>0.88633818589025704</v>
      </c>
      <c r="C111">
        <v>0.60100194743620505</v>
      </c>
      <c r="D111">
        <v>0.86879432624113395</v>
      </c>
      <c r="E111">
        <v>0.71463345819011503</v>
      </c>
      <c r="F111">
        <v>0.92347891004105997</v>
      </c>
      <c r="G111">
        <v>0.55603616813924195</v>
      </c>
    </row>
    <row r="112" spans="1:7" x14ac:dyDescent="0.25">
      <c r="A112">
        <v>84</v>
      </c>
      <c r="B112">
        <v>0.886711459499813</v>
      </c>
      <c r="C112">
        <v>0.59724618230150095</v>
      </c>
      <c r="D112">
        <v>0.86991414706980197</v>
      </c>
      <c r="E112">
        <v>0.71890197137339396</v>
      </c>
      <c r="F112">
        <v>0.92366554684583801</v>
      </c>
      <c r="G112">
        <v>0.55123050658392003</v>
      </c>
    </row>
    <row r="113" spans="1:7" x14ac:dyDescent="0.25">
      <c r="A113">
        <v>83</v>
      </c>
      <c r="B113">
        <v>0.88708473310936897</v>
      </c>
      <c r="C113">
        <v>0.60452573527505105</v>
      </c>
      <c r="D113">
        <v>0.87047405748413498</v>
      </c>
      <c r="E113">
        <v>0.71700069137435396</v>
      </c>
      <c r="F113">
        <v>0.92366554684583801</v>
      </c>
      <c r="G113">
        <v>0.54592818217344796</v>
      </c>
    </row>
    <row r="114" spans="1:7" x14ac:dyDescent="0.25">
      <c r="A114">
        <v>82</v>
      </c>
      <c r="B114">
        <v>0.88727136991414701</v>
      </c>
      <c r="C114">
        <v>0.60275649961255495</v>
      </c>
      <c r="D114">
        <v>0.87066069428891302</v>
      </c>
      <c r="E114">
        <v>0.71686720588211195</v>
      </c>
      <c r="F114">
        <v>0.92441209406494895</v>
      </c>
      <c r="G114">
        <v>0.54283538008773002</v>
      </c>
    </row>
    <row r="115" spans="1:7" x14ac:dyDescent="0.25">
      <c r="A115">
        <v>81</v>
      </c>
      <c r="B115">
        <v>0.88727136991414701</v>
      </c>
      <c r="C115">
        <v>0.61019188262782298</v>
      </c>
      <c r="D115">
        <v>0.87084733109369095</v>
      </c>
      <c r="E115">
        <v>0.71537008999506801</v>
      </c>
      <c r="F115">
        <v>0.92497200447928296</v>
      </c>
      <c r="G115">
        <v>0.54280561778361203</v>
      </c>
    </row>
    <row r="116" spans="1:7" x14ac:dyDescent="0.25">
      <c r="A116">
        <v>80</v>
      </c>
      <c r="B116">
        <v>0.88727136991414701</v>
      </c>
      <c r="C116">
        <v>0.60533757597903404</v>
      </c>
      <c r="D116">
        <v>0.87178051511758103</v>
      </c>
      <c r="E116">
        <v>0.71583588461575398</v>
      </c>
      <c r="F116">
        <v>0.92627846211272802</v>
      </c>
      <c r="G116">
        <v>0.54710249535585997</v>
      </c>
    </row>
    <row r="117" spans="1:7" x14ac:dyDescent="0.25">
      <c r="A117">
        <v>79</v>
      </c>
      <c r="B117">
        <v>0.88764464352370198</v>
      </c>
      <c r="C117">
        <v>0.60217196879066703</v>
      </c>
      <c r="D117">
        <v>0.87196715192235896</v>
      </c>
      <c r="E117">
        <v>0.715099763248776</v>
      </c>
      <c r="F117">
        <v>0.92646509891750595</v>
      </c>
      <c r="G117">
        <v>0.54267912347387603</v>
      </c>
    </row>
    <row r="118" spans="1:7" x14ac:dyDescent="0.25">
      <c r="A118">
        <v>78</v>
      </c>
      <c r="B118">
        <v>0.88764464352370198</v>
      </c>
      <c r="C118">
        <v>0.60988596504135295</v>
      </c>
      <c r="D118">
        <v>0.87196715192235896</v>
      </c>
      <c r="E118">
        <v>0.72425354589784996</v>
      </c>
      <c r="F118">
        <v>0.92683837252706203</v>
      </c>
      <c r="G118">
        <v>0.54963681748152804</v>
      </c>
    </row>
    <row r="119" spans="1:7" x14ac:dyDescent="0.25">
      <c r="A119">
        <v>77</v>
      </c>
      <c r="B119">
        <v>0.88839119074281403</v>
      </c>
      <c r="C119">
        <v>0.61206046591534102</v>
      </c>
      <c r="D119">
        <v>0.87196715192235896</v>
      </c>
      <c r="E119">
        <v>0.72212207746927803</v>
      </c>
      <c r="F119">
        <v>0.92758491974617396</v>
      </c>
      <c r="G119">
        <v>0.55353258035961805</v>
      </c>
    </row>
    <row r="120" spans="1:7" x14ac:dyDescent="0.25">
      <c r="A120">
        <v>76</v>
      </c>
      <c r="B120">
        <v>0.88857782754759196</v>
      </c>
      <c r="C120">
        <v>0.61579124918955097</v>
      </c>
      <c r="D120">
        <v>0.87196715192235896</v>
      </c>
      <c r="E120">
        <v>0.73146536274028995</v>
      </c>
      <c r="F120">
        <v>0.927771556550951</v>
      </c>
      <c r="G120">
        <v>0.55204613225436705</v>
      </c>
    </row>
    <row r="121" spans="1:7" x14ac:dyDescent="0.25">
      <c r="A121">
        <v>75</v>
      </c>
      <c r="B121">
        <v>0.88857782754759196</v>
      </c>
      <c r="C121">
        <v>0.61537169453696905</v>
      </c>
      <c r="D121">
        <v>0.87234042553191404</v>
      </c>
      <c r="E121">
        <v>0.73307055461713</v>
      </c>
      <c r="F121">
        <v>0.92907801418439695</v>
      </c>
      <c r="G121">
        <v>0.54898364264632304</v>
      </c>
    </row>
    <row r="122" spans="1:7" x14ac:dyDescent="0.25">
      <c r="A122">
        <v>74</v>
      </c>
      <c r="B122">
        <v>0.88969764837625898</v>
      </c>
      <c r="C122">
        <v>0.61383132008369401</v>
      </c>
      <c r="D122">
        <v>0.87308697275102598</v>
      </c>
      <c r="E122">
        <v>0.73102911599064502</v>
      </c>
      <c r="F122">
        <v>0.92907801418439695</v>
      </c>
      <c r="G122">
        <v>0.54963830320328499</v>
      </c>
    </row>
    <row r="123" spans="1:7" x14ac:dyDescent="0.25">
      <c r="A123">
        <v>73</v>
      </c>
      <c r="B123">
        <v>0.89268383725270595</v>
      </c>
      <c r="C123">
        <v>0.60981789793999097</v>
      </c>
      <c r="D123">
        <v>0.87737961926091801</v>
      </c>
      <c r="E123">
        <v>0.72864613686150803</v>
      </c>
      <c r="F123">
        <v>0.93057110862262005</v>
      </c>
      <c r="G123">
        <v>0.55444446130416403</v>
      </c>
    </row>
    <row r="124" spans="1:7" x14ac:dyDescent="0.25">
      <c r="A124">
        <v>72</v>
      </c>
      <c r="B124">
        <v>0.89734975737215295</v>
      </c>
      <c r="C124">
        <v>0.60895686551183104</v>
      </c>
      <c r="D124">
        <v>0.87775289287047398</v>
      </c>
      <c r="E124">
        <v>0.73040289467124098</v>
      </c>
      <c r="F124">
        <v>0.93094438223217602</v>
      </c>
      <c r="G124">
        <v>0.55597086303474597</v>
      </c>
    </row>
    <row r="125" spans="1:7" x14ac:dyDescent="0.25">
      <c r="A125">
        <v>71</v>
      </c>
      <c r="B125">
        <v>0.89772303098170902</v>
      </c>
      <c r="C125">
        <v>0.60908583634977198</v>
      </c>
      <c r="D125">
        <v>0.87868607689436296</v>
      </c>
      <c r="E125">
        <v>0.73085554727628499</v>
      </c>
      <c r="F125">
        <v>0.93467711832773404</v>
      </c>
      <c r="G125">
        <v>0.55367467519271596</v>
      </c>
    </row>
    <row r="126" spans="1:7" x14ac:dyDescent="0.25">
      <c r="A126">
        <v>70</v>
      </c>
      <c r="B126">
        <v>0.89809630459126499</v>
      </c>
      <c r="C126">
        <v>0.60453783954352402</v>
      </c>
      <c r="D126">
        <v>0.87868607689436296</v>
      </c>
      <c r="E126">
        <v>0.72938821823252098</v>
      </c>
      <c r="F126">
        <v>0.93542366554684497</v>
      </c>
      <c r="G126">
        <v>0.54906248768682797</v>
      </c>
    </row>
    <row r="127" spans="1:7" x14ac:dyDescent="0.25">
      <c r="A127">
        <v>69</v>
      </c>
      <c r="B127">
        <v>0.89828294139604303</v>
      </c>
      <c r="C127">
        <v>0.61330368922793799</v>
      </c>
      <c r="D127">
        <v>0.879432624113475</v>
      </c>
      <c r="E127">
        <v>0.73192531662775595</v>
      </c>
      <c r="F127">
        <v>0.93561030235162301</v>
      </c>
      <c r="G127">
        <v>0.55702203687665297</v>
      </c>
    </row>
    <row r="128" spans="1:7" x14ac:dyDescent="0.25">
      <c r="A128">
        <v>68</v>
      </c>
      <c r="B128">
        <v>0.90145576707726705</v>
      </c>
      <c r="C128">
        <v>0.61019292770758504</v>
      </c>
      <c r="D128">
        <v>0.879432624113475</v>
      </c>
      <c r="E128">
        <v>0.73008235991611103</v>
      </c>
      <c r="F128">
        <v>0.93579693915640105</v>
      </c>
      <c r="G128">
        <v>0.555408127333192</v>
      </c>
    </row>
    <row r="129" spans="1:7" x14ac:dyDescent="0.25">
      <c r="A129">
        <v>67</v>
      </c>
      <c r="B129">
        <v>0.90257558790593495</v>
      </c>
      <c r="C129">
        <v>0.60683798266695199</v>
      </c>
      <c r="D129">
        <v>0.879432624113475</v>
      </c>
      <c r="E129">
        <v>0.72994802740397402</v>
      </c>
      <c r="F129">
        <v>0.93803658081373598</v>
      </c>
      <c r="G129">
        <v>0.551080074042965</v>
      </c>
    </row>
    <row r="130" spans="1:7" x14ac:dyDescent="0.25">
      <c r="A130">
        <v>66</v>
      </c>
      <c r="B130">
        <v>0.91004106009705099</v>
      </c>
      <c r="C130">
        <v>0.60261424952285803</v>
      </c>
      <c r="D130">
        <v>0.87999253452780801</v>
      </c>
      <c r="E130">
        <v>0.72711993795811203</v>
      </c>
      <c r="F130">
        <v>0.93840985442329194</v>
      </c>
      <c r="G130">
        <v>0.54711697429328099</v>
      </c>
    </row>
    <row r="131" spans="1:7" x14ac:dyDescent="0.25">
      <c r="A131">
        <v>65</v>
      </c>
      <c r="B131">
        <v>0.91097424412093997</v>
      </c>
      <c r="C131">
        <v>0.59841874259578698</v>
      </c>
      <c r="D131">
        <v>0.88017917133258605</v>
      </c>
      <c r="E131">
        <v>0.72686956581613804</v>
      </c>
      <c r="F131">
        <v>0.93840985442329194</v>
      </c>
      <c r="G131">
        <v>0.54322466635773403</v>
      </c>
    </row>
    <row r="132" spans="1:7" x14ac:dyDescent="0.25">
      <c r="A132">
        <v>64</v>
      </c>
      <c r="B132">
        <v>0.91134751773049605</v>
      </c>
      <c r="C132">
        <v>0.60152476132361199</v>
      </c>
      <c r="D132">
        <v>0.88017917133258605</v>
      </c>
      <c r="E132">
        <v>0.73320732864945903</v>
      </c>
      <c r="F132">
        <v>0.93840985442329194</v>
      </c>
      <c r="G132">
        <v>0.53608782970532398</v>
      </c>
    </row>
    <row r="133" spans="1:7" x14ac:dyDescent="0.25">
      <c r="A133">
        <v>63</v>
      </c>
      <c r="B133">
        <v>0.91172079134005202</v>
      </c>
      <c r="C133">
        <v>0.60321199584240703</v>
      </c>
      <c r="D133">
        <v>0.88297872340425498</v>
      </c>
      <c r="E133">
        <v>0.73474025529767695</v>
      </c>
      <c r="F133">
        <v>0.93878312803284802</v>
      </c>
      <c r="G133">
        <v>0.53166318559137904</v>
      </c>
    </row>
    <row r="134" spans="1:7" x14ac:dyDescent="0.25">
      <c r="A134">
        <v>62</v>
      </c>
      <c r="B134">
        <v>0.91209406494960799</v>
      </c>
      <c r="C134">
        <v>0.60054240671906201</v>
      </c>
      <c r="D134">
        <v>0.88559163867114599</v>
      </c>
      <c r="E134">
        <v>0.735356119486275</v>
      </c>
      <c r="F134">
        <v>0.94624860022396395</v>
      </c>
      <c r="G134">
        <v>0.52545906004304699</v>
      </c>
    </row>
    <row r="135" spans="1:7" x14ac:dyDescent="0.25">
      <c r="A135">
        <v>61</v>
      </c>
      <c r="B135">
        <v>0.91228070175438503</v>
      </c>
      <c r="C135">
        <v>0.59676883530787805</v>
      </c>
      <c r="D135">
        <v>0.88745800671892405</v>
      </c>
      <c r="E135">
        <v>0.73627651903951297</v>
      </c>
      <c r="F135">
        <v>0.95483389324374701</v>
      </c>
      <c r="G135">
        <v>0.51899829912301798</v>
      </c>
    </row>
    <row r="136" spans="1:7" x14ac:dyDescent="0.25">
      <c r="A136">
        <v>60</v>
      </c>
      <c r="B136">
        <v>0.913213885778275</v>
      </c>
      <c r="C136">
        <v>0.59726224799531302</v>
      </c>
      <c r="D136">
        <v>0.89828294139604303</v>
      </c>
      <c r="E136">
        <v>0.73556879427734601</v>
      </c>
      <c r="F136">
        <v>0.95632698768197</v>
      </c>
      <c r="G136">
        <v>0.52147474805960403</v>
      </c>
    </row>
    <row r="137" spans="1:7" x14ac:dyDescent="0.25">
      <c r="A137">
        <v>59</v>
      </c>
      <c r="B137">
        <v>0.91433370660694202</v>
      </c>
      <c r="C137">
        <v>0.59799294341244702</v>
      </c>
      <c r="D137">
        <v>0.898656215005599</v>
      </c>
      <c r="E137">
        <v>0.73634632904235198</v>
      </c>
      <c r="F137">
        <v>0.95744680851063801</v>
      </c>
      <c r="G137">
        <v>0.51589941940044304</v>
      </c>
    </row>
    <row r="138" spans="1:7" x14ac:dyDescent="0.25">
      <c r="A138">
        <v>58</v>
      </c>
      <c r="B138">
        <v>0.920492721164613</v>
      </c>
      <c r="C138">
        <v>0.59256544019006496</v>
      </c>
      <c r="D138">
        <v>0.89884285181037704</v>
      </c>
      <c r="E138">
        <v>0.73754710362829901</v>
      </c>
      <c r="F138">
        <v>0.95800671892497202</v>
      </c>
      <c r="G138">
        <v>0.514947800227884</v>
      </c>
    </row>
    <row r="139" spans="1:7" x14ac:dyDescent="0.25">
      <c r="A139">
        <v>57</v>
      </c>
      <c r="B139">
        <v>0.92067935796939104</v>
      </c>
      <c r="C139">
        <v>0.59126991456317302</v>
      </c>
      <c r="D139">
        <v>0.89940276222471005</v>
      </c>
      <c r="E139">
        <v>0.73556011789810105</v>
      </c>
      <c r="F139">
        <v>0.95800671892497202</v>
      </c>
      <c r="G139">
        <v>0.51228434265705602</v>
      </c>
    </row>
    <row r="140" spans="1:7" x14ac:dyDescent="0.25">
      <c r="A140">
        <v>56</v>
      </c>
      <c r="B140">
        <v>0.92273236282194804</v>
      </c>
      <c r="C140">
        <v>0.59029725398479005</v>
      </c>
      <c r="D140">
        <v>0.90052258305337796</v>
      </c>
      <c r="E140">
        <v>0.73543665740625697</v>
      </c>
      <c r="F140">
        <v>0.95987308697275098</v>
      </c>
      <c r="G140">
        <v>0.50501076294026903</v>
      </c>
    </row>
    <row r="141" spans="1:7" x14ac:dyDescent="0.25">
      <c r="A141">
        <v>55</v>
      </c>
      <c r="B141">
        <v>0.92291899962672597</v>
      </c>
      <c r="C141">
        <v>0.58381209470760098</v>
      </c>
      <c r="D141">
        <v>0.90089585666293304</v>
      </c>
      <c r="E141">
        <v>0.74072678957980198</v>
      </c>
      <c r="F141">
        <v>0.96117954460619603</v>
      </c>
      <c r="G141">
        <v>0.51420634852069702</v>
      </c>
    </row>
    <row r="142" spans="1:7" x14ac:dyDescent="0.25">
      <c r="A142">
        <v>54</v>
      </c>
      <c r="B142">
        <v>0.92329227323628205</v>
      </c>
      <c r="C142">
        <v>0.58537302052298301</v>
      </c>
      <c r="D142">
        <v>0.90108249346771097</v>
      </c>
      <c r="E142">
        <v>0.74210232890963501</v>
      </c>
      <c r="F142">
        <v>0.96211272863008501</v>
      </c>
      <c r="G142">
        <v>0.50619802163250505</v>
      </c>
    </row>
    <row r="143" spans="1:7" x14ac:dyDescent="0.25">
      <c r="A143">
        <v>53</v>
      </c>
      <c r="B143">
        <v>0.92329227323628205</v>
      </c>
      <c r="C143">
        <v>0.58693676581026899</v>
      </c>
      <c r="D143">
        <v>0.90238895110115702</v>
      </c>
      <c r="E143">
        <v>0.74035874538825197</v>
      </c>
      <c r="F143">
        <v>0.96976483762597898</v>
      </c>
      <c r="G143">
        <v>0.50305860906525501</v>
      </c>
    </row>
    <row r="144" spans="1:7" x14ac:dyDescent="0.25">
      <c r="A144">
        <v>52</v>
      </c>
      <c r="B144">
        <v>0.92609182530794998</v>
      </c>
      <c r="C144">
        <v>0.58169859800016599</v>
      </c>
      <c r="D144">
        <v>0.90388204553938001</v>
      </c>
      <c r="E144">
        <v>0.73855808615909502</v>
      </c>
      <c r="F144">
        <v>0.96995147443075702</v>
      </c>
      <c r="G144">
        <v>0.49991436588043298</v>
      </c>
    </row>
    <row r="145" spans="1:7" x14ac:dyDescent="0.25">
      <c r="A145">
        <v>51</v>
      </c>
      <c r="B145">
        <v>0.92609182530794998</v>
      </c>
      <c r="C145">
        <v>0.57741499063026702</v>
      </c>
      <c r="D145">
        <v>0.90406868234415805</v>
      </c>
      <c r="E145">
        <v>0.74323718482944301</v>
      </c>
      <c r="F145">
        <v>0.97032474804031299</v>
      </c>
      <c r="G145">
        <v>0.49991681516986403</v>
      </c>
    </row>
    <row r="146" spans="1:7" x14ac:dyDescent="0.25">
      <c r="A146">
        <v>50</v>
      </c>
      <c r="B146">
        <v>0.93038447181784201</v>
      </c>
      <c r="C146">
        <v>0.57016554304515699</v>
      </c>
      <c r="D146">
        <v>0.90462859275849195</v>
      </c>
      <c r="E146">
        <v>0.74720196753171397</v>
      </c>
      <c r="F146">
        <v>0.97032474804031299</v>
      </c>
      <c r="G146">
        <v>0.48991524100108202</v>
      </c>
    </row>
    <row r="147" spans="1:7" x14ac:dyDescent="0.25">
      <c r="A147">
        <v>49</v>
      </c>
      <c r="B147">
        <v>0.93784994400895805</v>
      </c>
      <c r="C147">
        <v>0.56235900365662495</v>
      </c>
      <c r="D147">
        <v>0.90537513997760299</v>
      </c>
      <c r="E147">
        <v>0.74968876679045404</v>
      </c>
      <c r="F147">
        <v>0.970884658454647</v>
      </c>
      <c r="G147">
        <v>0.48631458516818898</v>
      </c>
    </row>
    <row r="148" spans="1:7" x14ac:dyDescent="0.25">
      <c r="A148">
        <v>48</v>
      </c>
      <c r="B148">
        <v>0.93803658081373598</v>
      </c>
      <c r="C148">
        <v>0.56018887720070998</v>
      </c>
      <c r="D148">
        <v>0.90742814483015999</v>
      </c>
      <c r="E148">
        <v>0.75216725066641199</v>
      </c>
      <c r="F148">
        <v>0.97984322508398602</v>
      </c>
      <c r="G148">
        <v>0.47877346686918199</v>
      </c>
    </row>
    <row r="149" spans="1:7" x14ac:dyDescent="0.25">
      <c r="A149">
        <v>47</v>
      </c>
      <c r="B149">
        <v>0.93859649122806998</v>
      </c>
      <c r="C149">
        <v>0.572116275153844</v>
      </c>
      <c r="D149">
        <v>0.90836132885404997</v>
      </c>
      <c r="E149">
        <v>0.750596397076713</v>
      </c>
      <c r="F149">
        <v>0.98152295632698705</v>
      </c>
      <c r="G149">
        <v>0.482432554557921</v>
      </c>
    </row>
    <row r="150" spans="1:7" x14ac:dyDescent="0.25">
      <c r="A150">
        <v>46</v>
      </c>
      <c r="B150">
        <v>0.93859649122806998</v>
      </c>
      <c r="C150">
        <v>0.58442571041351599</v>
      </c>
      <c r="D150">
        <v>0.90873460246360505</v>
      </c>
      <c r="E150">
        <v>0.74571618908793003</v>
      </c>
      <c r="F150">
        <v>0.98170959313176498</v>
      </c>
      <c r="G150">
        <v>0.48205073719003499</v>
      </c>
    </row>
    <row r="151" spans="1:7" x14ac:dyDescent="0.25">
      <c r="A151">
        <v>45</v>
      </c>
      <c r="B151">
        <v>0.939716312056737</v>
      </c>
      <c r="C151">
        <v>0.59187526663891599</v>
      </c>
      <c r="D151">
        <v>0.91545352743561004</v>
      </c>
      <c r="E151">
        <v>0.74482798944874995</v>
      </c>
      <c r="F151">
        <v>0.98208286674132095</v>
      </c>
      <c r="G151">
        <v>0.49276737834734902</v>
      </c>
    </row>
    <row r="152" spans="1:7" x14ac:dyDescent="0.25">
      <c r="A152">
        <v>44</v>
      </c>
      <c r="B152">
        <v>0.94587532661440799</v>
      </c>
      <c r="C152">
        <v>0.58908626456008695</v>
      </c>
      <c r="D152">
        <v>0.91545352743561004</v>
      </c>
      <c r="E152">
        <v>0.74403146568459499</v>
      </c>
      <c r="F152">
        <v>0.98264277715565496</v>
      </c>
      <c r="G152">
        <v>0.50397117366642796</v>
      </c>
    </row>
    <row r="153" spans="1:7" x14ac:dyDescent="0.25">
      <c r="A153">
        <v>43</v>
      </c>
      <c r="B153">
        <v>0.94811496827174302</v>
      </c>
      <c r="C153">
        <v>0.58334186909964203</v>
      </c>
      <c r="D153">
        <v>0.91601343784994405</v>
      </c>
      <c r="E153">
        <v>0.74070424511192401</v>
      </c>
      <c r="F153">
        <v>0.98301605076521004</v>
      </c>
      <c r="G153">
        <v>0.51569603632080796</v>
      </c>
    </row>
    <row r="154" spans="1:7" x14ac:dyDescent="0.25">
      <c r="A154">
        <v>42</v>
      </c>
      <c r="B154">
        <v>0.94848824188129899</v>
      </c>
      <c r="C154">
        <v>0.59723706498001905</v>
      </c>
      <c r="D154">
        <v>0.95614035087719296</v>
      </c>
      <c r="E154">
        <v>0.73772781692973899</v>
      </c>
      <c r="F154">
        <v>0.98301605076521004</v>
      </c>
      <c r="G154">
        <v>0.51606516779913303</v>
      </c>
    </row>
    <row r="155" spans="1:7" x14ac:dyDescent="0.25">
      <c r="A155">
        <v>41</v>
      </c>
      <c r="B155">
        <v>0.94867487868607603</v>
      </c>
      <c r="C155">
        <v>0.59960319704617104</v>
      </c>
      <c r="D155">
        <v>0.95707353490108205</v>
      </c>
      <c r="E155">
        <v>0.74072823617889905</v>
      </c>
      <c r="F155">
        <v>0.98376259798432197</v>
      </c>
      <c r="G155">
        <v>0.51402773283423397</v>
      </c>
    </row>
    <row r="156" spans="1:7" x14ac:dyDescent="0.25">
      <c r="A156">
        <v>40</v>
      </c>
      <c r="B156">
        <v>0.94923478910041004</v>
      </c>
      <c r="C156">
        <v>0.594595545719383</v>
      </c>
      <c r="D156">
        <v>0.95707353490108205</v>
      </c>
      <c r="E156">
        <v>0.75037485526803005</v>
      </c>
      <c r="F156">
        <v>0.98394923478910001</v>
      </c>
      <c r="G156">
        <v>0.526880897649466</v>
      </c>
    </row>
    <row r="157" spans="1:7" x14ac:dyDescent="0.25">
      <c r="A157">
        <v>39</v>
      </c>
      <c r="B157">
        <v>0.95016797312430001</v>
      </c>
      <c r="C157">
        <v>0.59476949925786105</v>
      </c>
      <c r="D157">
        <v>0.96117954460619603</v>
      </c>
      <c r="E157">
        <v>0.74630477230219305</v>
      </c>
      <c r="F157">
        <v>0.98394923478910001</v>
      </c>
      <c r="G157">
        <v>0.54038817688218499</v>
      </c>
    </row>
    <row r="158" spans="1:7" x14ac:dyDescent="0.25">
      <c r="A158">
        <v>38</v>
      </c>
      <c r="B158">
        <v>0.951661067562523</v>
      </c>
      <c r="C158">
        <v>0.61044808024117903</v>
      </c>
      <c r="D158">
        <v>0.96192609182530797</v>
      </c>
      <c r="E158">
        <v>0.74428127136091404</v>
      </c>
      <c r="F158">
        <v>0.98394923478910001</v>
      </c>
      <c r="G158">
        <v>0.52829322610631901</v>
      </c>
    </row>
    <row r="159" spans="1:7" x14ac:dyDescent="0.25">
      <c r="A159">
        <v>37</v>
      </c>
      <c r="B159">
        <v>0.951661067562523</v>
      </c>
      <c r="C159">
        <v>0.62665248198757695</v>
      </c>
      <c r="D159">
        <v>0.96229936543486305</v>
      </c>
      <c r="E159">
        <v>0.75106148420554497</v>
      </c>
      <c r="F159">
        <v>0.98450914520343402</v>
      </c>
      <c r="G159">
        <v>0.54257942080487298</v>
      </c>
    </row>
    <row r="160" spans="1:7" x14ac:dyDescent="0.25">
      <c r="A160">
        <v>36</v>
      </c>
      <c r="B160">
        <v>0.95184770436730104</v>
      </c>
      <c r="C160">
        <v>0.61774863618970999</v>
      </c>
      <c r="D160">
        <v>0.96397909667786397</v>
      </c>
      <c r="E160">
        <v>0.74884445094941299</v>
      </c>
      <c r="F160">
        <v>0.98488241881298899</v>
      </c>
      <c r="G160">
        <v>0.53384726456813203</v>
      </c>
    </row>
    <row r="161" spans="1:7" x14ac:dyDescent="0.25">
      <c r="A161">
        <v>35</v>
      </c>
      <c r="B161">
        <v>0.95184770436730104</v>
      </c>
      <c r="C161">
        <v>0.616347695673086</v>
      </c>
      <c r="D161">
        <v>0.96491228070175405</v>
      </c>
      <c r="E161">
        <v>0.74510578065140098</v>
      </c>
      <c r="F161">
        <v>0.98506905561776703</v>
      </c>
      <c r="G161">
        <v>0.54910285992760099</v>
      </c>
    </row>
    <row r="162" spans="1:7" x14ac:dyDescent="0.25">
      <c r="A162">
        <v>34</v>
      </c>
      <c r="B162">
        <v>0.95203434117207897</v>
      </c>
      <c r="C162">
        <v>0.61975614014934299</v>
      </c>
      <c r="D162">
        <v>0.96509891750653198</v>
      </c>
      <c r="E162">
        <v>0.75231506744743404</v>
      </c>
      <c r="F162">
        <v>0.985442329227323</v>
      </c>
      <c r="G162">
        <v>0.56525873598133103</v>
      </c>
    </row>
    <row r="163" spans="1:7" x14ac:dyDescent="0.25">
      <c r="A163">
        <v>33</v>
      </c>
      <c r="B163">
        <v>0.95408734602463596</v>
      </c>
      <c r="C163">
        <v>0.61963730433745301</v>
      </c>
      <c r="D163">
        <v>0.96565882792086599</v>
      </c>
      <c r="E163">
        <v>0.75308554768117997</v>
      </c>
      <c r="F163">
        <v>0.98562896603210104</v>
      </c>
      <c r="G163">
        <v>0.58239077390014704</v>
      </c>
    </row>
    <row r="164" spans="1:7" x14ac:dyDescent="0.25">
      <c r="A164">
        <v>32</v>
      </c>
      <c r="B164">
        <v>0.95502053004852505</v>
      </c>
      <c r="C164">
        <v>0.61053191622791703</v>
      </c>
      <c r="D164">
        <v>0.96565882792086599</v>
      </c>
      <c r="E164">
        <v>0.74602507696555298</v>
      </c>
      <c r="F164">
        <v>0.98637551325121298</v>
      </c>
      <c r="G164">
        <v>0.57443162342728304</v>
      </c>
    </row>
    <row r="165" spans="1:7" x14ac:dyDescent="0.25">
      <c r="A165">
        <v>31</v>
      </c>
      <c r="B165">
        <v>0.95707353490108205</v>
      </c>
      <c r="C165">
        <v>0.61220768880865895</v>
      </c>
      <c r="D165">
        <v>0.96659201194475497</v>
      </c>
      <c r="E165">
        <v>0.75112785162475504</v>
      </c>
      <c r="F165">
        <v>0.98674878686076894</v>
      </c>
      <c r="G165">
        <v>0.56382913777238597</v>
      </c>
    </row>
    <row r="166" spans="1:7" x14ac:dyDescent="0.25">
      <c r="A166">
        <v>30</v>
      </c>
      <c r="B166">
        <v>0.95819335572974995</v>
      </c>
      <c r="C166">
        <v>0.60427005484274299</v>
      </c>
      <c r="D166">
        <v>0.97125793206420297</v>
      </c>
      <c r="E166">
        <v>0.74564582358870701</v>
      </c>
      <c r="F166">
        <v>0.98842851810376997</v>
      </c>
      <c r="G166">
        <v>0.55207346656183398</v>
      </c>
    </row>
    <row r="167" spans="1:7" x14ac:dyDescent="0.25">
      <c r="A167">
        <v>29</v>
      </c>
      <c r="B167">
        <v>0.95819335572974995</v>
      </c>
      <c r="C167">
        <v>0.60718235707479895</v>
      </c>
      <c r="D167">
        <v>0.97163120567375805</v>
      </c>
      <c r="E167">
        <v>0.75412448608809102</v>
      </c>
      <c r="F167">
        <v>0.98861515490854801</v>
      </c>
      <c r="G167">
        <v>0.57111381554005403</v>
      </c>
    </row>
    <row r="168" spans="1:7" x14ac:dyDescent="0.25">
      <c r="A168">
        <v>28</v>
      </c>
      <c r="B168">
        <v>0.96136618141097396</v>
      </c>
      <c r="C168">
        <v>0.59687738815994595</v>
      </c>
      <c r="D168">
        <v>0.97592385218364996</v>
      </c>
      <c r="E168">
        <v>0.75098301087743802</v>
      </c>
      <c r="F168">
        <v>0.98880179171332505</v>
      </c>
      <c r="G168">
        <v>0.56770471449205395</v>
      </c>
    </row>
    <row r="169" spans="1:7" x14ac:dyDescent="0.25">
      <c r="A169">
        <v>27</v>
      </c>
      <c r="B169">
        <v>0.96211272863008501</v>
      </c>
      <c r="C169">
        <v>0.59146933020028103</v>
      </c>
      <c r="D169">
        <v>0.97629712579320604</v>
      </c>
      <c r="E169">
        <v>0.75102814285145303</v>
      </c>
      <c r="F169">
        <v>0.98880179171332505</v>
      </c>
      <c r="G169">
        <v>0.55169384851109804</v>
      </c>
    </row>
    <row r="170" spans="1:7" x14ac:dyDescent="0.25">
      <c r="A170">
        <v>26</v>
      </c>
      <c r="B170">
        <v>0.96472564389697602</v>
      </c>
      <c r="C170">
        <v>0.58381820282262997</v>
      </c>
      <c r="D170">
        <v>0.97648376259798397</v>
      </c>
      <c r="E170">
        <v>0.74752196203807397</v>
      </c>
      <c r="F170">
        <v>0.98973497573721503</v>
      </c>
      <c r="G170">
        <v>0.56194241161276104</v>
      </c>
    </row>
    <row r="171" spans="1:7" x14ac:dyDescent="0.25">
      <c r="A171">
        <v>25</v>
      </c>
      <c r="B171">
        <v>0.97797685703620696</v>
      </c>
      <c r="C171">
        <v>0.56938857828009304</v>
      </c>
      <c r="D171">
        <v>0.98450914520343402</v>
      </c>
      <c r="E171">
        <v>0.73952933651887298</v>
      </c>
      <c r="F171">
        <v>0.98992161254199296</v>
      </c>
      <c r="G171">
        <v>0.58442015041129902</v>
      </c>
    </row>
    <row r="172" spans="1:7" x14ac:dyDescent="0.25">
      <c r="A172">
        <v>24</v>
      </c>
      <c r="B172">
        <v>0.97853676745054097</v>
      </c>
      <c r="C172">
        <v>0.56282297319942498</v>
      </c>
      <c r="D172">
        <v>0.98562896603210104</v>
      </c>
      <c r="E172">
        <v>0.73351090412312103</v>
      </c>
      <c r="F172">
        <v>0.990108249346771</v>
      </c>
      <c r="G172">
        <v>0.60877500717486999</v>
      </c>
    </row>
    <row r="173" spans="1:7" x14ac:dyDescent="0.25">
      <c r="A173">
        <v>23</v>
      </c>
      <c r="B173">
        <v>0.97984322508398602</v>
      </c>
      <c r="C173">
        <v>0.56754027160367204</v>
      </c>
      <c r="D173">
        <v>0.98581560283687897</v>
      </c>
      <c r="E173">
        <v>0.72421770305583399</v>
      </c>
      <c r="F173">
        <v>0.99160134378499398</v>
      </c>
      <c r="G173">
        <v>0.63527695450517796</v>
      </c>
    </row>
    <row r="174" spans="1:7" x14ac:dyDescent="0.25">
      <c r="A174">
        <v>22</v>
      </c>
      <c r="B174">
        <v>0.98002986188876395</v>
      </c>
      <c r="C174">
        <v>0.59334211044969098</v>
      </c>
      <c r="D174">
        <v>0.98712206047032403</v>
      </c>
      <c r="E174">
        <v>0.72307408811274598</v>
      </c>
      <c r="F174">
        <v>0.99178798058977202</v>
      </c>
      <c r="G174">
        <v>0.66415755452993097</v>
      </c>
    </row>
    <row r="175" spans="1:7" x14ac:dyDescent="0.25">
      <c r="A175">
        <v>21</v>
      </c>
      <c r="B175">
        <v>0.98152295632698705</v>
      </c>
      <c r="C175">
        <v>0.57777544399854996</v>
      </c>
      <c r="D175">
        <v>0.98712206047032403</v>
      </c>
      <c r="E175">
        <v>0.70988727733785795</v>
      </c>
      <c r="F175">
        <v>0.99216125419932799</v>
      </c>
      <c r="G175">
        <v>0.69579326262337704</v>
      </c>
    </row>
    <row r="176" spans="1:7" x14ac:dyDescent="0.25">
      <c r="A176">
        <v>20</v>
      </c>
      <c r="B176">
        <v>0.98152295632698705</v>
      </c>
      <c r="C176">
        <v>0.55666441213609597</v>
      </c>
      <c r="D176">
        <v>0.98749533407987999</v>
      </c>
      <c r="E176">
        <v>0.70164213818913401</v>
      </c>
      <c r="F176">
        <v>0.99234789100410603</v>
      </c>
      <c r="G176">
        <v>0.73058773529669296</v>
      </c>
    </row>
    <row r="177" spans="1:7" x14ac:dyDescent="0.25">
      <c r="A177">
        <v>19</v>
      </c>
      <c r="B177">
        <v>0.98208286674132095</v>
      </c>
      <c r="C177">
        <v>0.557260066476021</v>
      </c>
      <c r="D177">
        <v>0.98768197088465803</v>
      </c>
      <c r="E177">
        <v>0.69647083687232902</v>
      </c>
      <c r="F177">
        <v>0.992721164613661</v>
      </c>
      <c r="G177">
        <v>0.74273409086686104</v>
      </c>
    </row>
    <row r="178" spans="1:7" x14ac:dyDescent="0.25">
      <c r="A178">
        <v>18</v>
      </c>
      <c r="B178">
        <v>0.98264277715565496</v>
      </c>
      <c r="C178">
        <v>0.54122250640116898</v>
      </c>
      <c r="D178">
        <v>0.98768197088465803</v>
      </c>
      <c r="E178">
        <v>0.68721178850721698</v>
      </c>
      <c r="F178">
        <v>0.99309443822321697</v>
      </c>
      <c r="G178">
        <v>0.78399717551677695</v>
      </c>
    </row>
    <row r="179" spans="1:7" x14ac:dyDescent="0.25">
      <c r="A179">
        <v>17</v>
      </c>
      <c r="B179">
        <v>0.98376259798432197</v>
      </c>
      <c r="C179">
        <v>0.52341670363996595</v>
      </c>
      <c r="D179">
        <v>0.98861515490854801</v>
      </c>
      <c r="E179">
        <v>0.69824814106492705</v>
      </c>
      <c r="F179">
        <v>0.99365434863755098</v>
      </c>
      <c r="G179">
        <v>0.77739372190854805</v>
      </c>
    </row>
    <row r="180" spans="1:7" x14ac:dyDescent="0.25">
      <c r="A180">
        <v>16</v>
      </c>
      <c r="B180">
        <v>0.98376259798432197</v>
      </c>
      <c r="C180">
        <v>0.49363065921365101</v>
      </c>
      <c r="D180">
        <v>0.98880179171332505</v>
      </c>
      <c r="E180">
        <v>0.700228336095985</v>
      </c>
      <c r="F180">
        <v>0.99384098544232902</v>
      </c>
      <c r="G180">
        <v>0.78432019931127495</v>
      </c>
    </row>
    <row r="181" spans="1:7" x14ac:dyDescent="0.25">
      <c r="A181">
        <v>15</v>
      </c>
      <c r="B181">
        <v>0.98656215005599102</v>
      </c>
      <c r="C181">
        <v>0.46434533772712</v>
      </c>
      <c r="D181">
        <v>0.99141470698021605</v>
      </c>
      <c r="E181">
        <v>0.684701559243027</v>
      </c>
      <c r="F181">
        <v>0.99458753266143995</v>
      </c>
      <c r="G181">
        <v>0.81757979642302203</v>
      </c>
    </row>
    <row r="182" spans="1:7" x14ac:dyDescent="0.25">
      <c r="A182">
        <v>14</v>
      </c>
      <c r="B182">
        <v>0.98749533407987999</v>
      </c>
      <c r="C182">
        <v>0.47713881314908702</v>
      </c>
      <c r="D182">
        <v>0.99178798058977202</v>
      </c>
      <c r="E182">
        <v>0.67540159412849299</v>
      </c>
      <c r="F182">
        <v>0.99514744307577396</v>
      </c>
      <c r="G182">
        <v>0.82405091854964096</v>
      </c>
    </row>
    <row r="183" spans="1:7" x14ac:dyDescent="0.25">
      <c r="A183">
        <v>13</v>
      </c>
      <c r="B183">
        <v>0.98880179171332505</v>
      </c>
      <c r="C183">
        <v>0.49850126851176302</v>
      </c>
      <c r="D183">
        <v>0.99234789100410603</v>
      </c>
      <c r="E183">
        <v>0.67609619070107696</v>
      </c>
      <c r="F183">
        <v>0.99589399029488601</v>
      </c>
      <c r="G183">
        <v>0.81723533884099397</v>
      </c>
    </row>
    <row r="184" spans="1:7" x14ac:dyDescent="0.25">
      <c r="A184">
        <v>12</v>
      </c>
      <c r="B184">
        <v>0.98917506532288102</v>
      </c>
      <c r="C184">
        <v>0.498392312160296</v>
      </c>
      <c r="D184">
        <v>0.992721164613661</v>
      </c>
      <c r="E184">
        <v>0.73245377196544004</v>
      </c>
      <c r="F184">
        <v>0.99589399029488601</v>
      </c>
      <c r="G184">
        <v>0.80200502051838096</v>
      </c>
    </row>
    <row r="185" spans="1:7" x14ac:dyDescent="0.25">
      <c r="A185">
        <v>11</v>
      </c>
      <c r="B185">
        <v>0.990108249346771</v>
      </c>
      <c r="C185">
        <v>0.46967074358963301</v>
      </c>
      <c r="D185">
        <v>0.992721164613661</v>
      </c>
      <c r="E185">
        <v>0.70813237007732799</v>
      </c>
      <c r="F185">
        <v>0.99608062709966405</v>
      </c>
      <c r="G185">
        <v>0.78879911819302695</v>
      </c>
    </row>
    <row r="186" spans="1:7" x14ac:dyDescent="0.25">
      <c r="A186">
        <v>10</v>
      </c>
      <c r="B186">
        <v>0.99328107502799501</v>
      </c>
      <c r="C186">
        <v>0.47976186145747701</v>
      </c>
      <c r="D186">
        <v>0.99328107502799501</v>
      </c>
      <c r="E186">
        <v>0.73897479738841299</v>
      </c>
      <c r="F186">
        <v>0.99664053751399695</v>
      </c>
      <c r="G186">
        <v>0.77540035058010803</v>
      </c>
    </row>
    <row r="187" spans="1:7" x14ac:dyDescent="0.25">
      <c r="A187">
        <v>9</v>
      </c>
      <c r="B187">
        <v>0.99496080627099603</v>
      </c>
      <c r="C187">
        <v>0.49897505699667999</v>
      </c>
      <c r="D187">
        <v>0.99346771183277305</v>
      </c>
      <c r="E187">
        <v>0.74701990101841398</v>
      </c>
      <c r="F187">
        <v>0.99701381112355303</v>
      </c>
      <c r="G187">
        <v>0.806021412616861</v>
      </c>
    </row>
    <row r="188" spans="1:7" x14ac:dyDescent="0.25">
      <c r="A188">
        <v>8</v>
      </c>
      <c r="B188">
        <v>0.995334079880552</v>
      </c>
      <c r="C188">
        <v>0.498870535353999</v>
      </c>
      <c r="D188">
        <v>0.99458753266143995</v>
      </c>
      <c r="E188">
        <v>0.74047085529714196</v>
      </c>
      <c r="F188">
        <v>0.99701381112355303</v>
      </c>
      <c r="G188">
        <v>0.78177418656085096</v>
      </c>
    </row>
    <row r="189" spans="1:7" x14ac:dyDescent="0.25">
      <c r="A189">
        <v>7</v>
      </c>
      <c r="B189">
        <v>0.99701381112355303</v>
      </c>
      <c r="C189">
        <v>0.483302373903088</v>
      </c>
      <c r="D189">
        <v>0.99794699514744301</v>
      </c>
      <c r="E189">
        <v>0.71762060469630096</v>
      </c>
      <c r="F189">
        <v>0.99776035834266497</v>
      </c>
      <c r="G189">
        <v>0.76307594865459405</v>
      </c>
    </row>
    <row r="190" spans="1:7" x14ac:dyDescent="0.25">
      <c r="A190">
        <v>6</v>
      </c>
      <c r="B190">
        <v>0.99757372153788704</v>
      </c>
      <c r="C190">
        <v>0.43569472754392502</v>
      </c>
      <c r="D190">
        <v>0.99813363195222005</v>
      </c>
      <c r="E190">
        <v>0.67484719279661798</v>
      </c>
      <c r="F190">
        <v>0.99869354236655405</v>
      </c>
      <c r="G190">
        <v>0.78776945212334404</v>
      </c>
    </row>
    <row r="191" spans="1:7" x14ac:dyDescent="0.25">
      <c r="A191">
        <v>5</v>
      </c>
      <c r="B191">
        <v>0.99850690556177601</v>
      </c>
      <c r="C191">
        <v>0.39985048316424598</v>
      </c>
      <c r="D191">
        <v>0.99906681597611002</v>
      </c>
      <c r="E191">
        <v>0.62043796376648397</v>
      </c>
      <c r="F191">
        <v>0.99869354236655405</v>
      </c>
      <c r="G191">
        <v>0.74532346601626798</v>
      </c>
    </row>
    <row r="192" spans="1:7" x14ac:dyDescent="0.25">
      <c r="A192">
        <v>4</v>
      </c>
      <c r="B192">
        <v>0.99888017917133198</v>
      </c>
      <c r="C192">
        <v>0.49985984476987899</v>
      </c>
      <c r="D192">
        <v>0.99925345278088795</v>
      </c>
      <c r="E192">
        <v>0.60890420944522194</v>
      </c>
      <c r="F192">
        <v>0.99888017917133198</v>
      </c>
      <c r="G192">
        <v>0.931677748349242</v>
      </c>
    </row>
    <row r="193" spans="1:7" x14ac:dyDescent="0.25">
      <c r="A193">
        <v>3</v>
      </c>
      <c r="B193">
        <v>0.99925345278088795</v>
      </c>
      <c r="C193">
        <v>0.499875466169861</v>
      </c>
      <c r="D193">
        <v>0.99962672639044403</v>
      </c>
      <c r="E193">
        <v>0.55549327745916899</v>
      </c>
      <c r="F193">
        <v>1</v>
      </c>
      <c r="G193">
        <v>0.99999991249533604</v>
      </c>
    </row>
    <row r="194" spans="1:7" x14ac:dyDescent="0.25">
      <c r="A194">
        <v>2</v>
      </c>
      <c r="B194">
        <v>0.99962672639044403</v>
      </c>
      <c r="C194">
        <v>0.49990663917304701</v>
      </c>
      <c r="D194">
        <v>0.99981336319522196</v>
      </c>
      <c r="E194">
        <v>0.83328660272799704</v>
      </c>
      <c r="F194">
        <v>1</v>
      </c>
      <c r="G194">
        <v>0.99999992499533696</v>
      </c>
    </row>
    <row r="195" spans="1:7" x14ac:dyDescent="0.25">
      <c r="A195">
        <v>1</v>
      </c>
      <c r="B195">
        <v>1</v>
      </c>
      <c r="C195">
        <v>0.99999994999533603</v>
      </c>
      <c r="D195">
        <v>1</v>
      </c>
      <c r="E195">
        <v>0.99999994999533603</v>
      </c>
      <c r="F195">
        <v>1</v>
      </c>
      <c r="G195">
        <v>0.99999994999533603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E2" sqref="E2:N10"/>
    </sheetView>
  </sheetViews>
  <sheetFormatPr defaultRowHeight="15" x14ac:dyDescent="0.25"/>
  <cols>
    <col min="2" max="3" width="19.42578125" bestFit="1" customWidth="1"/>
    <col min="4" max="4" width="21.7109375" bestFit="1" customWidth="1"/>
    <col min="5" max="5" width="11.28515625" customWidth="1"/>
    <col min="6" max="6" width="5.5703125" bestFit="1" customWidth="1"/>
    <col min="7" max="7" width="4.7109375" customWidth="1"/>
    <col min="8" max="8" width="3.42578125" customWidth="1"/>
    <col min="9" max="9" width="5.5703125" bestFit="1" customWidth="1"/>
    <col min="10" max="10" width="8.140625" customWidth="1"/>
    <col min="11" max="11" width="8" bestFit="1" customWidth="1"/>
    <col min="12" max="12" width="5.5703125" bestFit="1" customWidth="1"/>
    <col min="13" max="13" width="17.5703125" customWidth="1"/>
    <col min="14" max="14" width="46.85546875" bestFit="1" customWidth="1"/>
    <col min="15" max="15" width="27.28515625" bestFit="1" customWidth="1"/>
  </cols>
  <sheetData>
    <row r="1" spans="1:15" x14ac:dyDescent="0.25">
      <c r="B1" t="s">
        <v>1</v>
      </c>
      <c r="C1" t="s">
        <v>3</v>
      </c>
      <c r="D1" t="s">
        <v>5</v>
      </c>
    </row>
    <row r="2" spans="1:15" x14ac:dyDescent="0.25">
      <c r="A2">
        <v>20</v>
      </c>
      <c r="B2">
        <f>VLOOKUP($A2,metrics_hypoth_merge!$A$2:$G$195,2,FALSE)</f>
        <v>0.98152295632698705</v>
      </c>
      <c r="C2">
        <f>VLOOKUP($A2,metrics_hypoth_merge!$A$2:$G$195,4,FALSE)</f>
        <v>0.98749533407987999</v>
      </c>
      <c r="D2">
        <f>VLOOKUP($A2,metrics_hypoth_merge!$A$2:$G$195,6,FALSE)</f>
        <v>0.99234789100410603</v>
      </c>
      <c r="E2" t="str">
        <f>IF(MAX($B2:$D2)=B2, "\textbf{","")</f>
        <v/>
      </c>
      <c r="F2" t="str">
        <f>LEFT(CONCATENATE(ROUND(B2,3),"00"),5)</f>
        <v>0.982</v>
      </c>
      <c r="G2" t="str">
        <f>IF(MAX($B2:$D2)=B2, "}","")</f>
        <v/>
      </c>
      <c r="H2" t="str">
        <f>IF(MAX($B2:$D2)=C2, "\textbf{","")</f>
        <v/>
      </c>
      <c r="I2" t="str">
        <f>LEFT(CONCATENATE(ROUND(C2,3),"00"),5)</f>
        <v>0.987</v>
      </c>
      <c r="J2" t="str">
        <f>IF(MAX($B2:$D2)=C2, "}","")</f>
        <v/>
      </c>
      <c r="K2" t="str">
        <f>IF(MAX($B2:$D2)=D2, "\textbf{","")</f>
        <v>\textbf{</v>
      </c>
      <c r="L2" t="str">
        <f>LEFT(CONCATENATE(ROUND(D2,3),"00"),5)</f>
        <v>0.992</v>
      </c>
      <c r="M2" t="str">
        <f>IF(MAX($B2:$D2)=D2, "}","")</f>
        <v>}</v>
      </c>
      <c r="N2" t="str">
        <f>CONCATENATE("        ", A2, " &amp; ", E2,F2,G2, " &amp; ", H2,I2,J2, " &amp; ", K2,L2,M2, " \\")</f>
        <v xml:space="preserve">        20 &amp; 0.982 &amp; 0.987 &amp; \textbf{0.992} \\</v>
      </c>
      <c r="O2" t="str">
        <f>CONCATENATE(A2, " &amp; ", ROUND(B2,3), " &amp; ", ROUND(C2,3), " &amp; ", ROUND(D2,3), " \\")</f>
        <v>20 &amp; 0.982 &amp; 0.987 &amp; 0.992 \\</v>
      </c>
    </row>
    <row r="3" spans="1:15" x14ac:dyDescent="0.25">
      <c r="A3">
        <v>26</v>
      </c>
      <c r="B3">
        <f>VLOOKUP($A3,metrics_hypoth_merge!$A$2:$G$195,2,FALSE)</f>
        <v>0.96472564389697602</v>
      </c>
      <c r="C3">
        <f>VLOOKUP($A3,metrics_hypoth_merge!$A$2:$G$195,4,FALSE)</f>
        <v>0.97648376259798397</v>
      </c>
      <c r="D3">
        <f>VLOOKUP($A3,metrics_hypoth_merge!$A$2:$G$195,6,FALSE)</f>
        <v>0.98973497573721503</v>
      </c>
      <c r="E3" t="str">
        <f t="shared" ref="E3:E10" si="0">IF(MAX($B3:$D3)=B3, "\textbf{","")</f>
        <v/>
      </c>
      <c r="F3" t="str">
        <f t="shared" ref="F3:F10" si="1">LEFT(CONCATENATE(ROUND(B3,3),"00"),5)</f>
        <v>0.965</v>
      </c>
      <c r="G3" t="str">
        <f t="shared" ref="G3:G10" si="2">IF(MAX($B3:$D3)=B3, "}","")</f>
        <v/>
      </c>
      <c r="H3" t="str">
        <f t="shared" ref="H3:H10" si="3">IF(MAX($B3:$D3)=C3, "\textbf{","")</f>
        <v/>
      </c>
      <c r="I3" t="str">
        <f t="shared" ref="I3:I10" si="4">LEFT(CONCATENATE(ROUND(C3,3),"00"),5)</f>
        <v>0.976</v>
      </c>
      <c r="J3" t="str">
        <f t="shared" ref="J3:J10" si="5">IF(MAX($B3:$D3)=C3, "}","")</f>
        <v/>
      </c>
      <c r="K3" t="str">
        <f t="shared" ref="K3:K10" si="6">IF(MAX($B3:$D3)=D3, "\textbf{","")</f>
        <v>\textbf{</v>
      </c>
      <c r="L3" t="str">
        <f t="shared" ref="L3:L10" si="7">LEFT(CONCATENATE(ROUND(D3,3),"00"),5)</f>
        <v>0.990</v>
      </c>
      <c r="M3" t="str">
        <f t="shared" ref="M3:M10" si="8">IF(MAX($B3:$D3)=D3, "}","")</f>
        <v>}</v>
      </c>
      <c r="N3" t="str">
        <f t="shared" ref="N3:N10" si="9">CONCATENATE("        ", A3, " &amp; ", E3,F3,G3, " &amp; ", H3,I3,J3, " &amp; ", K3,L3,M3, " \\")</f>
        <v xml:space="preserve">        26 &amp; 0.965 &amp; 0.976 &amp; \textbf{0.990} \\</v>
      </c>
      <c r="O3" t="str">
        <f t="shared" ref="O3:O10" si="10">CONCATENATE(A3, " &amp; ", ROUND(B3,3), " &amp; ", ROUND(C3,3), " &amp; ", ROUND(D3,3), " \\")</f>
        <v>26 &amp; 0.965 &amp; 0.976 &amp; 0.99 \\</v>
      </c>
    </row>
    <row r="4" spans="1:15" x14ac:dyDescent="0.25">
      <c r="A4">
        <v>36</v>
      </c>
      <c r="B4">
        <f>VLOOKUP($A4,metrics_hypoth_merge!$A$2:$G$195,2,FALSE)</f>
        <v>0.95184770436730104</v>
      </c>
      <c r="C4">
        <f>VLOOKUP($A4,metrics_hypoth_merge!$A$2:$G$195,4,FALSE)</f>
        <v>0.96397909667786397</v>
      </c>
      <c r="D4">
        <f>VLOOKUP($A4,metrics_hypoth_merge!$A$2:$G$195,6,FALSE)</f>
        <v>0.98488241881298899</v>
      </c>
      <c r="E4" t="str">
        <f t="shared" si="0"/>
        <v/>
      </c>
      <c r="F4" t="str">
        <f t="shared" si="1"/>
        <v>0.952</v>
      </c>
      <c r="G4" t="str">
        <f t="shared" si="2"/>
        <v/>
      </c>
      <c r="H4" t="str">
        <f t="shared" si="3"/>
        <v/>
      </c>
      <c r="I4" t="str">
        <f t="shared" si="4"/>
        <v>0.964</v>
      </c>
      <c r="J4" t="str">
        <f t="shared" si="5"/>
        <v/>
      </c>
      <c r="K4" t="str">
        <f t="shared" si="6"/>
        <v>\textbf{</v>
      </c>
      <c r="L4" t="str">
        <f t="shared" si="7"/>
        <v>0.985</v>
      </c>
      <c r="M4" t="str">
        <f t="shared" si="8"/>
        <v>}</v>
      </c>
      <c r="N4" t="str">
        <f t="shared" si="9"/>
        <v xml:space="preserve">        36 &amp; 0.952 &amp; 0.964 &amp; \textbf{0.985} \\</v>
      </c>
      <c r="O4" t="str">
        <f t="shared" si="10"/>
        <v>36 &amp; 0.952 &amp; 0.964 &amp; 0.985 \\</v>
      </c>
    </row>
    <row r="5" spans="1:15" x14ac:dyDescent="0.25">
      <c r="A5">
        <v>38</v>
      </c>
      <c r="B5">
        <f>VLOOKUP($A5,metrics_hypoth_merge!$A$2:$G$195,2,FALSE)</f>
        <v>0.951661067562523</v>
      </c>
      <c r="C5">
        <f>VLOOKUP($A5,metrics_hypoth_merge!$A$2:$G$195,4,FALSE)</f>
        <v>0.96192609182530797</v>
      </c>
      <c r="D5">
        <f>VLOOKUP($A5,metrics_hypoth_merge!$A$2:$G$195,6,FALSE)</f>
        <v>0.98394923478910001</v>
      </c>
      <c r="E5" t="str">
        <f t="shared" si="0"/>
        <v/>
      </c>
      <c r="F5" t="str">
        <f t="shared" si="1"/>
        <v>0.952</v>
      </c>
      <c r="G5" t="str">
        <f t="shared" si="2"/>
        <v/>
      </c>
      <c r="H5" t="str">
        <f t="shared" si="3"/>
        <v/>
      </c>
      <c r="I5" t="str">
        <f t="shared" si="4"/>
        <v>0.962</v>
      </c>
      <c r="J5" t="str">
        <f t="shared" si="5"/>
        <v/>
      </c>
      <c r="K5" t="str">
        <f t="shared" si="6"/>
        <v>\textbf{</v>
      </c>
      <c r="L5" t="str">
        <f t="shared" si="7"/>
        <v>0.984</v>
      </c>
      <c r="M5" t="str">
        <f t="shared" si="8"/>
        <v>}</v>
      </c>
      <c r="N5" t="str">
        <f t="shared" si="9"/>
        <v xml:space="preserve">        38 &amp; 0.952 &amp; 0.962 &amp; \textbf{0.984} \\</v>
      </c>
      <c r="O5" t="str">
        <f t="shared" si="10"/>
        <v>38 &amp; 0.952 &amp; 0.962 &amp; 0.984 \\</v>
      </c>
    </row>
    <row r="6" spans="1:15" x14ac:dyDescent="0.25">
      <c r="A6">
        <v>132</v>
      </c>
      <c r="B6">
        <f>VLOOKUP($A6,metrics_hypoth_merge!$A$2:$G$195,2,FALSE)</f>
        <v>0.85983575961179504</v>
      </c>
      <c r="C6">
        <f>VLOOKUP($A6,metrics_hypoth_merge!$A$2:$G$195,4,FALSE)</f>
        <v>0.85834266517357205</v>
      </c>
      <c r="D6">
        <f>VLOOKUP($A6,metrics_hypoth_merge!$A$2:$G$195,6,FALSE)</f>
        <v>0.89025755879059298</v>
      </c>
      <c r="E6" t="str">
        <f t="shared" si="0"/>
        <v/>
      </c>
      <c r="F6" t="str">
        <f t="shared" si="1"/>
        <v>0.860</v>
      </c>
      <c r="G6" t="str">
        <f t="shared" si="2"/>
        <v/>
      </c>
      <c r="H6" t="str">
        <f t="shared" si="3"/>
        <v/>
      </c>
      <c r="I6" t="str">
        <f t="shared" si="4"/>
        <v>0.858</v>
      </c>
      <c r="J6" t="str">
        <f t="shared" si="5"/>
        <v/>
      </c>
      <c r="K6" t="str">
        <f t="shared" si="6"/>
        <v>\textbf{</v>
      </c>
      <c r="L6" t="str">
        <f t="shared" si="7"/>
        <v>0.890</v>
      </c>
      <c r="M6" t="str">
        <f t="shared" si="8"/>
        <v>}</v>
      </c>
      <c r="N6" t="str">
        <f t="shared" si="9"/>
        <v xml:space="preserve">        132 &amp; 0.860 &amp; 0.858 &amp; \textbf{0.890} \\</v>
      </c>
      <c r="O6" t="str">
        <f t="shared" si="10"/>
        <v>132 &amp; 0.86 &amp; 0.858 &amp; 0.89 \\</v>
      </c>
    </row>
    <row r="7" spans="1:15" x14ac:dyDescent="0.25">
      <c r="A7">
        <v>156</v>
      </c>
      <c r="B7">
        <f>VLOOKUP($A7,metrics_hypoth_merge!$A$2:$G$195,2,FALSE)</f>
        <v>0.85386338185890198</v>
      </c>
      <c r="C7">
        <f>VLOOKUP($A7,metrics_hypoth_merge!$A$2:$G$195,4,FALSE)</f>
        <v>0.85274356103023496</v>
      </c>
      <c r="D7">
        <f>VLOOKUP($A7,metrics_hypoth_merge!$A$2:$G$195,6,FALSE)</f>
        <v>0.85479656588279196</v>
      </c>
      <c r="E7" t="str">
        <f t="shared" si="0"/>
        <v/>
      </c>
      <c r="F7" t="str">
        <f t="shared" si="1"/>
        <v>0.854</v>
      </c>
      <c r="G7" t="str">
        <f t="shared" si="2"/>
        <v/>
      </c>
      <c r="H7" t="str">
        <f t="shared" si="3"/>
        <v/>
      </c>
      <c r="I7" t="str">
        <f t="shared" si="4"/>
        <v>0.853</v>
      </c>
      <c r="J7" t="str">
        <f t="shared" si="5"/>
        <v/>
      </c>
      <c r="K7" t="str">
        <f t="shared" si="6"/>
        <v>\textbf{</v>
      </c>
      <c r="L7" t="str">
        <f t="shared" si="7"/>
        <v>0.855</v>
      </c>
      <c r="M7" t="str">
        <f t="shared" si="8"/>
        <v>}</v>
      </c>
      <c r="N7" t="str">
        <f t="shared" si="9"/>
        <v xml:space="preserve">        156 &amp; 0.854 &amp; 0.853 &amp; \textbf{0.855} \\</v>
      </c>
      <c r="O7" t="str">
        <f t="shared" si="10"/>
        <v>156 &amp; 0.854 &amp; 0.853 &amp; 0.855 \\</v>
      </c>
    </row>
    <row r="8" spans="1:15" x14ac:dyDescent="0.25">
      <c r="A8">
        <v>162</v>
      </c>
      <c r="B8">
        <f>VLOOKUP($A8,metrics_hypoth_merge!$A$2:$G$195,2,FALSE)</f>
        <v>0.85367674505412405</v>
      </c>
      <c r="C8">
        <f>VLOOKUP($A8,metrics_hypoth_merge!$A$2:$G$195,4,FALSE)</f>
        <v>0.84751773049645296</v>
      </c>
      <c r="D8">
        <f>VLOOKUP($A8,metrics_hypoth_merge!$A$2:$G$195,6,FALSE)</f>
        <v>0.85367674505412405</v>
      </c>
      <c r="E8" t="str">
        <f t="shared" si="0"/>
        <v>\textbf{</v>
      </c>
      <c r="F8" t="str">
        <f t="shared" si="1"/>
        <v>0.854</v>
      </c>
      <c r="G8" t="str">
        <f t="shared" si="2"/>
        <v>}</v>
      </c>
      <c r="H8" t="str">
        <f t="shared" si="3"/>
        <v/>
      </c>
      <c r="I8" t="str">
        <f t="shared" si="4"/>
        <v>0.848</v>
      </c>
      <c r="J8" t="str">
        <f t="shared" si="5"/>
        <v/>
      </c>
      <c r="K8" t="str">
        <f t="shared" si="6"/>
        <v>\textbf{</v>
      </c>
      <c r="L8" t="str">
        <f t="shared" si="7"/>
        <v>0.854</v>
      </c>
      <c r="M8" t="str">
        <f t="shared" si="8"/>
        <v>}</v>
      </c>
      <c r="N8" t="str">
        <f t="shared" si="9"/>
        <v xml:space="preserve">        162 &amp; \textbf{0.854} &amp; 0.848 &amp; \textbf{0.854} \\</v>
      </c>
      <c r="O8" t="str">
        <f t="shared" si="10"/>
        <v>162 &amp; 0.854 &amp; 0.848 &amp; 0.854 \\</v>
      </c>
    </row>
    <row r="9" spans="1:15" x14ac:dyDescent="0.25">
      <c r="A9">
        <v>170</v>
      </c>
      <c r="B9">
        <f>VLOOKUP($A9,metrics_hypoth_merge!$A$2:$G$195,2,FALSE)</f>
        <v>0.85199701381112303</v>
      </c>
      <c r="C9">
        <f>VLOOKUP($A9,metrics_hypoth_merge!$A$2:$G$195,4,FALSE)</f>
        <v>0.84527808883911904</v>
      </c>
      <c r="D9">
        <f>VLOOKUP($A9,metrics_hypoth_merge!$A$2:$G$195,6,FALSE)</f>
        <v>0.84322508398656204</v>
      </c>
      <c r="E9" t="str">
        <f t="shared" si="0"/>
        <v>\textbf{</v>
      </c>
      <c r="F9" t="str">
        <f t="shared" si="1"/>
        <v>0.852</v>
      </c>
      <c r="G9" t="str">
        <f t="shared" si="2"/>
        <v>}</v>
      </c>
      <c r="H9" t="str">
        <f t="shared" si="3"/>
        <v/>
      </c>
      <c r="I9" t="str">
        <f t="shared" si="4"/>
        <v>0.845</v>
      </c>
      <c r="J9" t="str">
        <f t="shared" si="5"/>
        <v/>
      </c>
      <c r="K9" t="str">
        <f t="shared" si="6"/>
        <v/>
      </c>
      <c r="L9" t="str">
        <f t="shared" si="7"/>
        <v>0.843</v>
      </c>
      <c r="M9" t="str">
        <f t="shared" si="8"/>
        <v/>
      </c>
      <c r="N9" t="str">
        <f t="shared" si="9"/>
        <v xml:space="preserve">        170 &amp; \textbf{0.852} &amp; 0.845 &amp; 0.843 \\</v>
      </c>
      <c r="O9" t="str">
        <f t="shared" si="10"/>
        <v>170 &amp; 0.852 &amp; 0.845 &amp; 0.843 \\</v>
      </c>
    </row>
    <row r="10" spans="1:15" x14ac:dyDescent="0.25">
      <c r="A10">
        <v>187</v>
      </c>
      <c r="B10">
        <f>VLOOKUP($A10,metrics_hypoth_merge!$A$2:$G$195,2,FALSE)</f>
        <v>0.84173198954833806</v>
      </c>
      <c r="C10">
        <f>VLOOKUP($A10,metrics_hypoth_merge!$A$2:$G$195,4,FALSE)</f>
        <v>0.83053378126166399</v>
      </c>
      <c r="D10">
        <f>VLOOKUP($A10,metrics_hypoth_merge!$A$2:$G$195,6,FALSE)</f>
        <v>0.83053378126166399</v>
      </c>
      <c r="E10" t="str">
        <f t="shared" si="0"/>
        <v>\textbf{</v>
      </c>
      <c r="F10" t="str">
        <f t="shared" si="1"/>
        <v>0.842</v>
      </c>
      <c r="G10" t="str">
        <f t="shared" si="2"/>
        <v>}</v>
      </c>
      <c r="H10" t="str">
        <f t="shared" si="3"/>
        <v/>
      </c>
      <c r="I10" t="str">
        <f t="shared" si="4"/>
        <v>0.831</v>
      </c>
      <c r="J10" t="str">
        <f t="shared" si="5"/>
        <v/>
      </c>
      <c r="K10" t="str">
        <f t="shared" si="6"/>
        <v/>
      </c>
      <c r="L10" t="str">
        <f t="shared" si="7"/>
        <v>0.831</v>
      </c>
      <c r="M10" t="str">
        <f t="shared" si="8"/>
        <v/>
      </c>
      <c r="N10" t="str">
        <f t="shared" si="9"/>
        <v xml:space="preserve">        187 &amp; \textbf{0.842} &amp; 0.831 &amp; 0.831 \\</v>
      </c>
      <c r="O10" t="str">
        <f t="shared" si="10"/>
        <v>187 &amp; 0.842 &amp; 0.831 &amp; 0.831 \\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C1" workbookViewId="0">
      <selection activeCell="N2" sqref="N2:N10"/>
    </sheetView>
  </sheetViews>
  <sheetFormatPr defaultRowHeight="15" x14ac:dyDescent="0.25"/>
  <cols>
    <col min="2" max="3" width="19.42578125" bestFit="1" customWidth="1"/>
    <col min="4" max="4" width="21.7109375" bestFit="1" customWidth="1"/>
    <col min="5" max="5" width="8.28515625" customWidth="1"/>
    <col min="6" max="6" width="8.42578125" customWidth="1"/>
    <col min="7" max="7" width="5.7109375" customWidth="1"/>
    <col min="8" max="8" width="10.42578125" customWidth="1"/>
    <col min="9" max="9" width="5.5703125" bestFit="1" customWidth="1"/>
    <col min="10" max="10" width="1.7109375" bestFit="1" customWidth="1"/>
    <col min="11" max="11" width="8" bestFit="1" customWidth="1"/>
    <col min="12" max="12" width="5.5703125" bestFit="1" customWidth="1"/>
    <col min="13" max="13" width="1.7109375" bestFit="1" customWidth="1"/>
    <col min="14" max="14" width="38.85546875" bestFit="1" customWidth="1"/>
  </cols>
  <sheetData>
    <row r="1" spans="1:15" x14ac:dyDescent="0.25">
      <c r="B1" t="s">
        <v>2</v>
      </c>
      <c r="C1" t="s">
        <v>4</v>
      </c>
      <c r="D1" t="s">
        <v>6</v>
      </c>
    </row>
    <row r="2" spans="1:15" x14ac:dyDescent="0.25">
      <c r="A2">
        <v>20</v>
      </c>
      <c r="B2">
        <f>VLOOKUP($A2,metrics_hypoth_merge!$A$2:$G$195,3,FALSE)</f>
        <v>0.55666441213609597</v>
      </c>
      <c r="C2">
        <f>VLOOKUP($A2,metrics_hypoth_merge!$A$2:$G$195,5,FALSE)</f>
        <v>0.70164213818913401</v>
      </c>
      <c r="D2">
        <f>VLOOKUP($A2,metrics_hypoth_merge!$A$2:$G$195,7,FALSE)</f>
        <v>0.73058773529669296</v>
      </c>
      <c r="E2" t="str">
        <f>IF(MAX($B2:$D2)=B2, "\textbf{","")</f>
        <v/>
      </c>
      <c r="F2" t="str">
        <f>LEFT(CONCATENATE(ROUND(B2,3),"00"),5)</f>
        <v>0.557</v>
      </c>
      <c r="G2" t="str">
        <f>IF(MAX($B2:$D2)=B2, "}","")</f>
        <v/>
      </c>
      <c r="H2" t="str">
        <f>IF(MAX($B2:$D2)=C2, "\textbf{","")</f>
        <v/>
      </c>
      <c r="I2" t="str">
        <f>LEFT(CONCATENATE(ROUND(C2,3),"00"),5)</f>
        <v>0.702</v>
      </c>
      <c r="J2" t="str">
        <f>IF(MAX($B2:$D2)=C2, "}","")</f>
        <v/>
      </c>
      <c r="K2" t="str">
        <f>IF(MAX($B2:$D2)=D2, "\textbf{","")</f>
        <v>\textbf{</v>
      </c>
      <c r="L2" t="str">
        <f>LEFT(CONCATENATE(ROUND(D2,3),"00"),5)</f>
        <v>0.731</v>
      </c>
      <c r="M2" t="str">
        <f>IF(MAX($B2:$D2)=D2, "}","")</f>
        <v>}</v>
      </c>
      <c r="N2" t="str">
        <f>CONCATENATE("        ", A2, " &amp; ", E2,F2,G2, " &amp; ", H2,I2,J2, " &amp; ", K2,L2,M2, " \\")</f>
        <v xml:space="preserve">        20 &amp; 0.557 &amp; 0.702 &amp; \textbf{0.731} \\</v>
      </c>
      <c r="O2" t="str">
        <f>CONCATENATE(A2, " &amp; ", ROUND(B2,3), " &amp; ", ROUND(C2,3), " &amp; ", ROUND(D2,3), " \\")</f>
        <v>20 &amp; 0.557 &amp; 0.702 &amp; 0.731 \\</v>
      </c>
    </row>
    <row r="3" spans="1:15" x14ac:dyDescent="0.25">
      <c r="A3">
        <v>26</v>
      </c>
      <c r="B3">
        <f>VLOOKUP($A3,metrics_hypoth_merge!$A$2:$G$195,3,FALSE)</f>
        <v>0.58381820282262997</v>
      </c>
      <c r="C3">
        <f>VLOOKUP($A3,metrics_hypoth_merge!$A$2:$G$195,5,FALSE)</f>
        <v>0.74752196203807397</v>
      </c>
      <c r="D3">
        <f>VLOOKUP($A3,metrics_hypoth_merge!$A$2:$G$195,7,FALSE)</f>
        <v>0.56194241161276104</v>
      </c>
      <c r="E3" t="str">
        <f t="shared" ref="E3:E10" si="0">IF(MAX($B3:$D3)=B3, "\textbf{","")</f>
        <v/>
      </c>
      <c r="F3" t="str">
        <f t="shared" ref="F3:F10" si="1">LEFT(CONCATENATE(ROUND(B3,3),"00"),5)</f>
        <v>0.584</v>
      </c>
      <c r="G3" t="str">
        <f t="shared" ref="G3:G10" si="2">IF(MAX($B3:$D3)=B3, "}","")</f>
        <v/>
      </c>
      <c r="H3" t="str">
        <f t="shared" ref="H3:H10" si="3">IF(MAX($B3:$D3)=C3, "\textbf{","")</f>
        <v>\textbf{</v>
      </c>
      <c r="I3" t="str">
        <f t="shared" ref="I3:I10" si="4">LEFT(CONCATENATE(ROUND(C3,3),"00"),5)</f>
        <v>0.748</v>
      </c>
      <c r="J3" t="str">
        <f t="shared" ref="J3:J10" si="5">IF(MAX($B3:$D3)=C3, "}","")</f>
        <v>}</v>
      </c>
      <c r="K3" t="str">
        <f t="shared" ref="K3:K10" si="6">IF(MAX($B3:$D3)=D3, "\textbf{","")</f>
        <v/>
      </c>
      <c r="L3" t="str">
        <f t="shared" ref="L3:L10" si="7">LEFT(CONCATENATE(ROUND(D3,3),"00"),5)</f>
        <v>0.562</v>
      </c>
      <c r="M3" t="str">
        <f t="shared" ref="M3:M10" si="8">IF(MAX($B3:$D3)=D3, "}","")</f>
        <v/>
      </c>
      <c r="N3" t="str">
        <f t="shared" ref="N3:N10" si="9">CONCATENATE("        ", A3, " &amp; ", E3,F3,G3, " &amp; ", H3,I3,J3, " &amp; ", K3,L3,M3, " \\")</f>
        <v xml:space="preserve">        26 &amp; 0.584 &amp; \textbf{0.748} &amp; 0.562 \\</v>
      </c>
      <c r="O3" t="str">
        <f t="shared" ref="O3:O10" si="10">CONCATENATE(A3, " &amp; ", ROUND(B3,3), " &amp; ", ROUND(C3,3), " &amp; ", ROUND(D3,3), " \\")</f>
        <v>26 &amp; 0.584 &amp; 0.748 &amp; 0.562 \\</v>
      </c>
    </row>
    <row r="4" spans="1:15" x14ac:dyDescent="0.25">
      <c r="A4">
        <v>36</v>
      </c>
      <c r="B4">
        <f>VLOOKUP($A4,metrics_hypoth_merge!$A$2:$G$195,3,FALSE)</f>
        <v>0.61774863618970999</v>
      </c>
      <c r="C4">
        <f>VLOOKUP($A4,metrics_hypoth_merge!$A$2:$G$195,5,FALSE)</f>
        <v>0.74884445094941299</v>
      </c>
      <c r="D4">
        <f>VLOOKUP($A4,metrics_hypoth_merge!$A$2:$G$195,7,FALSE)</f>
        <v>0.53384726456813203</v>
      </c>
      <c r="E4" t="str">
        <f t="shared" si="0"/>
        <v/>
      </c>
      <c r="F4" t="str">
        <f t="shared" si="1"/>
        <v>0.618</v>
      </c>
      <c r="G4" t="str">
        <f t="shared" si="2"/>
        <v/>
      </c>
      <c r="H4" t="str">
        <f t="shared" si="3"/>
        <v>\textbf{</v>
      </c>
      <c r="I4" t="str">
        <f t="shared" si="4"/>
        <v>0.749</v>
      </c>
      <c r="J4" t="str">
        <f t="shared" si="5"/>
        <v>}</v>
      </c>
      <c r="K4" t="str">
        <f t="shared" si="6"/>
        <v/>
      </c>
      <c r="L4" t="str">
        <f t="shared" si="7"/>
        <v>0.534</v>
      </c>
      <c r="M4" t="str">
        <f t="shared" si="8"/>
        <v/>
      </c>
      <c r="N4" t="str">
        <f t="shared" si="9"/>
        <v xml:space="preserve">        36 &amp; 0.618 &amp; \textbf{0.749} &amp; 0.534 \\</v>
      </c>
      <c r="O4" t="str">
        <f t="shared" si="10"/>
        <v>36 &amp; 0.618 &amp; 0.749 &amp; 0.534 \\</v>
      </c>
    </row>
    <row r="5" spans="1:15" x14ac:dyDescent="0.25">
      <c r="A5">
        <v>38</v>
      </c>
      <c r="B5">
        <f>VLOOKUP($A5,metrics_hypoth_merge!$A$2:$G$195,3,FALSE)</f>
        <v>0.61044808024117903</v>
      </c>
      <c r="C5">
        <f>VLOOKUP($A5,metrics_hypoth_merge!$A$2:$G$195,5,FALSE)</f>
        <v>0.74428127136091404</v>
      </c>
      <c r="D5">
        <f>VLOOKUP($A5,metrics_hypoth_merge!$A$2:$G$195,7,FALSE)</f>
        <v>0.52829322610631901</v>
      </c>
      <c r="E5" t="str">
        <f t="shared" si="0"/>
        <v/>
      </c>
      <c r="F5" t="str">
        <f t="shared" si="1"/>
        <v>0.610</v>
      </c>
      <c r="G5" t="str">
        <f t="shared" si="2"/>
        <v/>
      </c>
      <c r="H5" t="str">
        <f t="shared" si="3"/>
        <v>\textbf{</v>
      </c>
      <c r="I5" t="str">
        <f t="shared" si="4"/>
        <v>0.744</v>
      </c>
      <c r="J5" t="str">
        <f t="shared" si="5"/>
        <v>}</v>
      </c>
      <c r="K5" t="str">
        <f t="shared" si="6"/>
        <v/>
      </c>
      <c r="L5" t="str">
        <f t="shared" si="7"/>
        <v>0.528</v>
      </c>
      <c r="M5" t="str">
        <f t="shared" si="8"/>
        <v/>
      </c>
      <c r="N5" t="str">
        <f t="shared" si="9"/>
        <v xml:space="preserve">        38 &amp; 0.610 &amp; \textbf{0.744} &amp; 0.528 \\</v>
      </c>
      <c r="O5" t="str">
        <f t="shared" si="10"/>
        <v>38 &amp; 0.61 &amp; 0.744 &amp; 0.528 \\</v>
      </c>
    </row>
    <row r="6" spans="1:15" x14ac:dyDescent="0.25">
      <c r="A6">
        <v>132</v>
      </c>
      <c r="B6">
        <f>VLOOKUP($A6,metrics_hypoth_merge!$A$2:$G$195,3,FALSE)</f>
        <v>0.63532755683866604</v>
      </c>
      <c r="C6">
        <f>VLOOKUP($A6,metrics_hypoth_merge!$A$2:$G$195,5,FALSE)</f>
        <v>0.68071737076950001</v>
      </c>
      <c r="D6">
        <f>VLOOKUP($A6,metrics_hypoth_merge!$A$2:$G$195,7,FALSE)</f>
        <v>0.55173043663921195</v>
      </c>
      <c r="E6" t="str">
        <f t="shared" si="0"/>
        <v/>
      </c>
      <c r="F6" t="str">
        <f t="shared" si="1"/>
        <v>0.635</v>
      </c>
      <c r="G6" t="str">
        <f t="shared" si="2"/>
        <v/>
      </c>
      <c r="H6" t="str">
        <f t="shared" si="3"/>
        <v>\textbf{</v>
      </c>
      <c r="I6" t="str">
        <f t="shared" si="4"/>
        <v>0.681</v>
      </c>
      <c r="J6" t="str">
        <f t="shared" si="5"/>
        <v>}</v>
      </c>
      <c r="K6" t="str">
        <f t="shared" si="6"/>
        <v/>
      </c>
      <c r="L6" t="str">
        <f t="shared" si="7"/>
        <v>0.552</v>
      </c>
      <c r="M6" t="str">
        <f t="shared" si="8"/>
        <v/>
      </c>
      <c r="N6" t="str">
        <f t="shared" si="9"/>
        <v xml:space="preserve">        132 &amp; 0.635 &amp; \textbf{0.681} &amp; 0.552 \\</v>
      </c>
      <c r="O6" t="str">
        <f t="shared" si="10"/>
        <v>132 &amp; 0.635 &amp; 0.681 &amp; 0.552 \\</v>
      </c>
    </row>
    <row r="7" spans="1:15" x14ac:dyDescent="0.25">
      <c r="A7">
        <v>156</v>
      </c>
      <c r="B7">
        <f>VLOOKUP($A7,metrics_hypoth_merge!$A$2:$G$195,3,FALSE)</f>
        <v>0.60719728331031597</v>
      </c>
      <c r="C7">
        <f>VLOOKUP($A7,metrics_hypoth_merge!$A$2:$G$195,5,FALSE)</f>
        <v>0.64892952803434301</v>
      </c>
      <c r="D7">
        <f>VLOOKUP($A7,metrics_hypoth_merge!$A$2:$G$195,7,FALSE)</f>
        <v>0.57310244092489704</v>
      </c>
      <c r="E7" t="str">
        <f t="shared" si="0"/>
        <v/>
      </c>
      <c r="F7" t="str">
        <f t="shared" si="1"/>
        <v>0.607</v>
      </c>
      <c r="G7" t="str">
        <f t="shared" si="2"/>
        <v/>
      </c>
      <c r="H7" t="str">
        <f t="shared" si="3"/>
        <v>\textbf{</v>
      </c>
      <c r="I7" t="str">
        <f t="shared" si="4"/>
        <v>0.649</v>
      </c>
      <c r="J7" t="str">
        <f t="shared" si="5"/>
        <v>}</v>
      </c>
      <c r="K7" t="str">
        <f t="shared" si="6"/>
        <v/>
      </c>
      <c r="L7" t="str">
        <f t="shared" si="7"/>
        <v>0.573</v>
      </c>
      <c r="M7" t="str">
        <f t="shared" si="8"/>
        <v/>
      </c>
      <c r="N7" t="str">
        <f t="shared" si="9"/>
        <v xml:space="preserve">        156 &amp; 0.607 &amp; \textbf{0.649} &amp; 0.573 \\</v>
      </c>
      <c r="O7" t="str">
        <f t="shared" si="10"/>
        <v>156 &amp; 0.607 &amp; 0.649 &amp; 0.573 \\</v>
      </c>
    </row>
    <row r="8" spans="1:15" x14ac:dyDescent="0.25">
      <c r="A8">
        <v>162</v>
      </c>
      <c r="B8">
        <f>VLOOKUP($A8,metrics_hypoth_merge!$A$2:$G$195,3,FALSE)</f>
        <v>0.60585288460738396</v>
      </c>
      <c r="C8">
        <f>VLOOKUP($A8,metrics_hypoth_merge!$A$2:$G$195,5,FALSE)</f>
        <v>0.63394056999116799</v>
      </c>
      <c r="D8">
        <f>VLOOKUP($A8,metrics_hypoth_merge!$A$2:$G$195,7,FALSE)</f>
        <v>0.57546372153835801</v>
      </c>
      <c r="E8" t="str">
        <f t="shared" si="0"/>
        <v/>
      </c>
      <c r="F8" t="str">
        <f t="shared" si="1"/>
        <v>0.606</v>
      </c>
      <c r="G8" t="str">
        <f t="shared" si="2"/>
        <v/>
      </c>
      <c r="H8" t="str">
        <f t="shared" si="3"/>
        <v>\textbf{</v>
      </c>
      <c r="I8" t="str">
        <f t="shared" si="4"/>
        <v>0.634</v>
      </c>
      <c r="J8" t="str">
        <f t="shared" si="5"/>
        <v>}</v>
      </c>
      <c r="K8" t="str">
        <f t="shared" si="6"/>
        <v/>
      </c>
      <c r="L8" t="str">
        <f t="shared" si="7"/>
        <v>0.575</v>
      </c>
      <c r="M8" t="str">
        <f t="shared" si="8"/>
        <v/>
      </c>
      <c r="N8" t="str">
        <f t="shared" si="9"/>
        <v xml:space="preserve">        162 &amp; 0.606 &amp; \textbf{0.634} &amp; 0.575 \\</v>
      </c>
      <c r="O8" t="str">
        <f t="shared" si="10"/>
        <v>162 &amp; 0.606 &amp; 0.634 &amp; 0.575 \\</v>
      </c>
    </row>
    <row r="9" spans="1:15" x14ac:dyDescent="0.25">
      <c r="A9">
        <v>170</v>
      </c>
      <c r="B9">
        <f>VLOOKUP($A9,metrics_hypoth_merge!$A$2:$G$195,3,FALSE)</f>
        <v>0.601044287337274</v>
      </c>
      <c r="C9">
        <f>VLOOKUP($A9,metrics_hypoth_merge!$A$2:$G$195,5,FALSE)</f>
        <v>0.61005481312033605</v>
      </c>
      <c r="D9">
        <f>VLOOKUP($A9,metrics_hypoth_merge!$A$2:$G$195,7,FALSE)</f>
        <v>0.57473814721350003</v>
      </c>
      <c r="E9" t="str">
        <f t="shared" si="0"/>
        <v/>
      </c>
      <c r="F9" t="str">
        <f t="shared" si="1"/>
        <v>0.601</v>
      </c>
      <c r="G9" t="str">
        <f t="shared" si="2"/>
        <v/>
      </c>
      <c r="H9" t="str">
        <f t="shared" si="3"/>
        <v>\textbf{</v>
      </c>
      <c r="I9" t="str">
        <f t="shared" si="4"/>
        <v>0.610</v>
      </c>
      <c r="J9" t="str">
        <f t="shared" si="5"/>
        <v>}</v>
      </c>
      <c r="K9" t="str">
        <f t="shared" si="6"/>
        <v/>
      </c>
      <c r="L9" t="str">
        <f t="shared" si="7"/>
        <v>0.575</v>
      </c>
      <c r="M9" t="str">
        <f t="shared" si="8"/>
        <v/>
      </c>
      <c r="N9" t="str">
        <f t="shared" si="9"/>
        <v xml:space="preserve">        170 &amp; 0.601 &amp; \textbf{0.610} &amp; 0.575 \\</v>
      </c>
      <c r="O9" t="str">
        <f t="shared" si="10"/>
        <v>170 &amp; 0.601 &amp; 0.61 &amp; 0.575 \\</v>
      </c>
    </row>
    <row r="10" spans="1:15" x14ac:dyDescent="0.25">
      <c r="A10">
        <v>187</v>
      </c>
      <c r="B10">
        <f>VLOOKUP($A10,metrics_hypoth_merge!$A$2:$G$195,3,FALSE)</f>
        <v>0.56297840550584899</v>
      </c>
      <c r="C10">
        <f>VLOOKUP($A10,metrics_hypoth_merge!$A$2:$G$195,5,FALSE)</f>
        <v>0.56907741830590597</v>
      </c>
      <c r="D10">
        <f>VLOOKUP($A10,metrics_hypoth_merge!$A$2:$G$195,7,FALSE)</f>
        <v>0.56175007595257098</v>
      </c>
      <c r="E10" t="str">
        <f t="shared" si="0"/>
        <v/>
      </c>
      <c r="F10" t="str">
        <f t="shared" si="1"/>
        <v>0.563</v>
      </c>
      <c r="G10" t="str">
        <f t="shared" si="2"/>
        <v/>
      </c>
      <c r="H10" t="str">
        <f t="shared" si="3"/>
        <v>\textbf{</v>
      </c>
      <c r="I10" t="str">
        <f t="shared" si="4"/>
        <v>0.569</v>
      </c>
      <c r="J10" t="str">
        <f t="shared" si="5"/>
        <v>}</v>
      </c>
      <c r="K10" t="str">
        <f t="shared" si="6"/>
        <v/>
      </c>
      <c r="L10" t="str">
        <f t="shared" si="7"/>
        <v>0.562</v>
      </c>
      <c r="M10" t="str">
        <f t="shared" si="8"/>
        <v/>
      </c>
      <c r="N10" t="str">
        <f t="shared" si="9"/>
        <v xml:space="preserve">        187 &amp; 0.563 &amp; \textbf{0.569} &amp; 0.562 \\</v>
      </c>
      <c r="O10" t="str">
        <f t="shared" si="10"/>
        <v>187 &amp; 0.563 &amp; 0.569 &amp; 0.562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metrics_hypoth_merge</vt:lpstr>
      <vt:lpstr>acc, hypoth</vt:lpstr>
      <vt:lpstr>f1, hypoth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ciapas</dc:creator>
  <cp:lastModifiedBy>Bernardas Čiapas</cp:lastModifiedBy>
  <dcterms:created xsi:type="dcterms:W3CDTF">2022-02-01T10:30:38Z</dcterms:created>
  <dcterms:modified xsi:type="dcterms:W3CDTF">2022-02-08T14:23:33Z</dcterms:modified>
</cp:coreProperties>
</file>