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sKnown_Code\InterClassSimilarity\"/>
    </mc:Choice>
  </mc:AlternateContent>
  <bookViews>
    <workbookView xWindow="0" yWindow="0" windowWidth="28800" windowHeight="12300" activeTab="6"/>
  </bookViews>
  <sheets>
    <sheet name="metrics_hypoth_merge" sheetId="4" r:id="rId1"/>
    <sheet name="acc, hypoth" sheetId="5" r:id="rId2"/>
    <sheet name="f1, hypoth" sheetId="6" r:id="rId3"/>
    <sheet name="metrics_mrg" sheetId="1" r:id="rId4"/>
    <sheet name="acc, mrg" sheetId="2" r:id="rId5"/>
    <sheet name="f1, mrg" sheetId="3" r:id="rId6"/>
    <sheet name="acc, diffs" sheetId="8" r:id="rId7"/>
    <sheet name="f1, diffs" sheetId="7" r:id="rId8"/>
  </sheets>
  <externalReferences>
    <externalReference r:id="rId9"/>
  </externalReferences>
  <calcPr calcId="162913"/>
</workbook>
</file>

<file path=xl/calcChain.xml><?xml version="1.0" encoding="utf-8"?>
<calcChain xmlns="http://schemas.openxmlformats.org/spreadsheetml/2006/main">
  <c r="O27" i="8" l="1"/>
  <c r="O26" i="8"/>
  <c r="N25" i="8"/>
  <c r="O25" i="8"/>
  <c r="M25" i="8"/>
  <c r="M23" i="8"/>
  <c r="M22" i="8"/>
  <c r="M20" i="8"/>
  <c r="M19" i="8"/>
  <c r="M24" i="7"/>
  <c r="M23" i="7"/>
  <c r="M21" i="7"/>
  <c r="M20" i="7"/>
  <c r="P4" i="7"/>
  <c r="P5" i="7"/>
  <c r="P6" i="7"/>
  <c r="P7" i="7"/>
  <c r="P8" i="7"/>
  <c r="P9" i="7"/>
  <c r="P10" i="7"/>
  <c r="P11" i="7"/>
  <c r="P3" i="7"/>
  <c r="O4" i="7"/>
  <c r="O5" i="7"/>
  <c r="O6" i="7"/>
  <c r="O7" i="7"/>
  <c r="O8" i="7"/>
  <c r="O9" i="7"/>
  <c r="O10" i="7"/>
  <c r="O11" i="7"/>
  <c r="O3" i="7"/>
  <c r="N4" i="7"/>
  <c r="N5" i="7"/>
  <c r="N6" i="7"/>
  <c r="N7" i="7"/>
  <c r="N8" i="7"/>
  <c r="N9" i="7"/>
  <c r="N10" i="7"/>
  <c r="N11" i="7"/>
  <c r="N3" i="7"/>
  <c r="M4" i="7"/>
  <c r="M17" i="7" s="1"/>
  <c r="M5" i="7"/>
  <c r="M6" i="7"/>
  <c r="M7" i="7"/>
  <c r="M8" i="7"/>
  <c r="M9" i="7"/>
  <c r="M10" i="7"/>
  <c r="M11" i="7"/>
  <c r="M3" i="7"/>
  <c r="I14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15" i="7" s="1"/>
  <c r="I7" i="7"/>
  <c r="K6" i="7"/>
  <c r="J6" i="7"/>
  <c r="I6" i="7"/>
  <c r="K5" i="7"/>
  <c r="J5" i="7"/>
  <c r="I5" i="7"/>
  <c r="K4" i="7"/>
  <c r="J4" i="7"/>
  <c r="I4" i="7"/>
  <c r="K3" i="7"/>
  <c r="J3" i="7"/>
  <c r="I3" i="7"/>
  <c r="I13" i="7" s="1"/>
  <c r="M17" i="8"/>
  <c r="M16" i="8"/>
  <c r="M14" i="8"/>
  <c r="M13" i="8"/>
  <c r="P4" i="8"/>
  <c r="P5" i="8"/>
  <c r="P6" i="8"/>
  <c r="P7" i="8"/>
  <c r="P8" i="8"/>
  <c r="P9" i="8"/>
  <c r="P10" i="8"/>
  <c r="P11" i="8"/>
  <c r="P3" i="8"/>
  <c r="O4" i="8"/>
  <c r="O5" i="8"/>
  <c r="O6" i="8"/>
  <c r="O7" i="8"/>
  <c r="O8" i="8"/>
  <c r="O9" i="8"/>
  <c r="O10" i="8"/>
  <c r="O11" i="8"/>
  <c r="O3" i="8"/>
  <c r="N4" i="8"/>
  <c r="N5" i="8"/>
  <c r="N6" i="8"/>
  <c r="N7" i="8"/>
  <c r="N8" i="8"/>
  <c r="N9" i="8"/>
  <c r="N10" i="8"/>
  <c r="N11" i="8"/>
  <c r="N3" i="8"/>
  <c r="M4" i="8"/>
  <c r="M5" i="8"/>
  <c r="M6" i="8"/>
  <c r="M7" i="8"/>
  <c r="M8" i="8"/>
  <c r="M9" i="8"/>
  <c r="M10" i="8"/>
  <c r="M11" i="8"/>
  <c r="M3" i="8"/>
  <c r="I15" i="8"/>
  <c r="I14" i="8"/>
  <c r="I13" i="8"/>
  <c r="J3" i="8"/>
  <c r="K3" i="8"/>
  <c r="J4" i="8"/>
  <c r="K4" i="8"/>
  <c r="J5" i="8"/>
  <c r="K5" i="8"/>
  <c r="J6" i="8"/>
  <c r="K6" i="8"/>
  <c r="J7" i="8"/>
  <c r="K7" i="8"/>
  <c r="J8" i="8"/>
  <c r="K8" i="8"/>
  <c r="J9" i="8"/>
  <c r="K9" i="8"/>
  <c r="J10" i="8"/>
  <c r="K10" i="8"/>
  <c r="J11" i="8"/>
  <c r="K11" i="8"/>
  <c r="I4" i="8"/>
  <c r="I5" i="8"/>
  <c r="I6" i="8"/>
  <c r="I7" i="8"/>
  <c r="I8" i="8"/>
  <c r="I9" i="8"/>
  <c r="I10" i="8"/>
  <c r="I11" i="8"/>
  <c r="I3" i="8"/>
  <c r="G11" i="8"/>
  <c r="F11" i="8"/>
  <c r="E11" i="8"/>
  <c r="D11" i="8"/>
  <c r="C11" i="8"/>
  <c r="B11" i="8"/>
  <c r="G10" i="8"/>
  <c r="F10" i="8"/>
  <c r="E10" i="8"/>
  <c r="D10" i="8"/>
  <c r="C10" i="8"/>
  <c r="B10" i="8"/>
  <c r="G9" i="8"/>
  <c r="F9" i="8"/>
  <c r="E9" i="8"/>
  <c r="D9" i="8"/>
  <c r="C9" i="8"/>
  <c r="B9" i="8"/>
  <c r="G8" i="8"/>
  <c r="F8" i="8"/>
  <c r="E8" i="8"/>
  <c r="D8" i="8"/>
  <c r="C8" i="8"/>
  <c r="B8" i="8"/>
  <c r="G7" i="8"/>
  <c r="F7" i="8"/>
  <c r="E7" i="8"/>
  <c r="D7" i="8"/>
  <c r="C7" i="8"/>
  <c r="B7" i="8"/>
  <c r="G6" i="8"/>
  <c r="F6" i="8"/>
  <c r="E6" i="8"/>
  <c r="D6" i="8"/>
  <c r="C6" i="8"/>
  <c r="B6" i="8"/>
  <c r="G5" i="8"/>
  <c r="F5" i="8"/>
  <c r="E5" i="8"/>
  <c r="D5" i="8"/>
  <c r="C5" i="8"/>
  <c r="B5" i="8"/>
  <c r="G4" i="8"/>
  <c r="F4" i="8"/>
  <c r="E4" i="8"/>
  <c r="D4" i="8"/>
  <c r="C4" i="8"/>
  <c r="B4" i="8"/>
  <c r="G3" i="8"/>
  <c r="F3" i="8"/>
  <c r="E3" i="8"/>
  <c r="D3" i="8"/>
  <c r="C3" i="8"/>
  <c r="B3" i="8"/>
  <c r="G11" i="7"/>
  <c r="F11" i="7"/>
  <c r="E11" i="7"/>
  <c r="D11" i="7"/>
  <c r="C11" i="7"/>
  <c r="B11" i="7"/>
  <c r="G10" i="7"/>
  <c r="F10" i="7"/>
  <c r="E10" i="7"/>
  <c r="D10" i="7"/>
  <c r="C10" i="7"/>
  <c r="B10" i="7"/>
  <c r="G9" i="7"/>
  <c r="F9" i="7"/>
  <c r="E9" i="7"/>
  <c r="D9" i="7"/>
  <c r="C9" i="7"/>
  <c r="B9" i="7"/>
  <c r="G8" i="7"/>
  <c r="F8" i="7"/>
  <c r="E8" i="7"/>
  <c r="D8" i="7"/>
  <c r="C8" i="7"/>
  <c r="B8" i="7"/>
  <c r="G7" i="7"/>
  <c r="F7" i="7"/>
  <c r="E7" i="7"/>
  <c r="D7" i="7"/>
  <c r="C7" i="7"/>
  <c r="B7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G3" i="7"/>
  <c r="F3" i="7"/>
  <c r="E3" i="7"/>
  <c r="D3" i="7"/>
  <c r="C3" i="7"/>
  <c r="B3" i="7"/>
  <c r="M14" i="7" l="1"/>
  <c r="M13" i="7"/>
  <c r="M16" i="7"/>
  <c r="G4" i="6"/>
  <c r="X4" i="6" s="1"/>
  <c r="G5" i="6"/>
  <c r="X5" i="6" s="1"/>
  <c r="G6" i="6"/>
  <c r="X6" i="6" s="1"/>
  <c r="G7" i="6"/>
  <c r="X7" i="6" s="1"/>
  <c r="G8" i="6"/>
  <c r="X8" i="6" s="1"/>
  <c r="G9" i="6"/>
  <c r="G10" i="6"/>
  <c r="X10" i="6" s="1"/>
  <c r="G11" i="6"/>
  <c r="G3" i="6"/>
  <c r="F4" i="6"/>
  <c r="F5" i="6"/>
  <c r="F6" i="6"/>
  <c r="F7" i="6"/>
  <c r="U7" i="6" s="1"/>
  <c r="F8" i="6"/>
  <c r="F9" i="6"/>
  <c r="F10" i="6"/>
  <c r="U10" i="6" s="1"/>
  <c r="F11" i="6"/>
  <c r="U11" i="6" s="1"/>
  <c r="F3" i="6"/>
  <c r="E4" i="6"/>
  <c r="R4" i="6" s="1"/>
  <c r="E5" i="6"/>
  <c r="E6" i="6"/>
  <c r="E7" i="6"/>
  <c r="R7" i="6" s="1"/>
  <c r="E8" i="6"/>
  <c r="E9" i="6"/>
  <c r="E10" i="6"/>
  <c r="R10" i="6" s="1"/>
  <c r="E11" i="6"/>
  <c r="E3" i="6"/>
  <c r="R3" i="6" s="1"/>
  <c r="Z4" i="5"/>
  <c r="Z5" i="5"/>
  <c r="Z6" i="5"/>
  <c r="Z7" i="5"/>
  <c r="Z8" i="5"/>
  <c r="Z9" i="5"/>
  <c r="Z10" i="5"/>
  <c r="Z11" i="5"/>
  <c r="Z3" i="5"/>
  <c r="X4" i="5"/>
  <c r="X5" i="5"/>
  <c r="X6" i="5"/>
  <c r="X7" i="5"/>
  <c r="X8" i="5"/>
  <c r="X9" i="5"/>
  <c r="X10" i="5"/>
  <c r="X11" i="5"/>
  <c r="Y4" i="5"/>
  <c r="Y5" i="5"/>
  <c r="Y6" i="5"/>
  <c r="Y7" i="5"/>
  <c r="Y8" i="5"/>
  <c r="Y9" i="5"/>
  <c r="Y10" i="5"/>
  <c r="Y11" i="5"/>
  <c r="Y3" i="5"/>
  <c r="V4" i="5"/>
  <c r="W4" i="5"/>
  <c r="V5" i="5"/>
  <c r="W5" i="5"/>
  <c r="V6" i="5"/>
  <c r="W6" i="5"/>
  <c r="V7" i="5"/>
  <c r="W7" i="5"/>
  <c r="V8" i="5"/>
  <c r="W8" i="5"/>
  <c r="V9" i="5"/>
  <c r="W9" i="5"/>
  <c r="V10" i="5"/>
  <c r="W10" i="5"/>
  <c r="V11" i="5"/>
  <c r="W11" i="5"/>
  <c r="W3" i="5"/>
  <c r="V3" i="5"/>
  <c r="U4" i="5"/>
  <c r="U5" i="5"/>
  <c r="U6" i="5"/>
  <c r="U7" i="5"/>
  <c r="U8" i="5"/>
  <c r="U9" i="5"/>
  <c r="U10" i="5"/>
  <c r="U11" i="5"/>
  <c r="T4" i="5"/>
  <c r="T5" i="5"/>
  <c r="T6" i="5"/>
  <c r="T7" i="5"/>
  <c r="T8" i="5"/>
  <c r="T9" i="5"/>
  <c r="T10" i="5"/>
  <c r="T11" i="5"/>
  <c r="T3" i="5"/>
  <c r="S4" i="5"/>
  <c r="S5" i="5"/>
  <c r="S6" i="5"/>
  <c r="S7" i="5"/>
  <c r="S8" i="5"/>
  <c r="S9" i="5"/>
  <c r="S10" i="5"/>
  <c r="S11" i="5"/>
  <c r="S3" i="5"/>
  <c r="R4" i="5"/>
  <c r="R5" i="5"/>
  <c r="R6" i="5"/>
  <c r="R7" i="5"/>
  <c r="R8" i="5"/>
  <c r="R9" i="5"/>
  <c r="R10" i="5"/>
  <c r="R11" i="5"/>
  <c r="Q4" i="5"/>
  <c r="Q5" i="5"/>
  <c r="Q6" i="5"/>
  <c r="Q7" i="5"/>
  <c r="Q8" i="5"/>
  <c r="Q9" i="5"/>
  <c r="Q10" i="5"/>
  <c r="Q11" i="5"/>
  <c r="Q3" i="5"/>
  <c r="P4" i="5"/>
  <c r="P5" i="5"/>
  <c r="P6" i="5"/>
  <c r="P7" i="5"/>
  <c r="P8" i="5"/>
  <c r="P9" i="5"/>
  <c r="P10" i="5"/>
  <c r="P11" i="5"/>
  <c r="P3" i="5"/>
  <c r="N4" i="5"/>
  <c r="N5" i="5"/>
  <c r="N6" i="5"/>
  <c r="N7" i="5"/>
  <c r="N8" i="5"/>
  <c r="N9" i="5"/>
  <c r="N10" i="5"/>
  <c r="N11" i="5"/>
  <c r="N3" i="5"/>
  <c r="M4" i="5"/>
  <c r="M5" i="5"/>
  <c r="M6" i="5"/>
  <c r="M7" i="5"/>
  <c r="M8" i="5"/>
  <c r="M9" i="5"/>
  <c r="M10" i="5"/>
  <c r="M11" i="5"/>
  <c r="M3" i="5"/>
  <c r="K4" i="5"/>
  <c r="K5" i="5"/>
  <c r="K6" i="5"/>
  <c r="K7" i="5"/>
  <c r="K8" i="5"/>
  <c r="K9" i="5"/>
  <c r="K10" i="5"/>
  <c r="K11" i="5"/>
  <c r="K3" i="5"/>
  <c r="J4" i="5"/>
  <c r="J5" i="5"/>
  <c r="J6" i="5"/>
  <c r="J7" i="5"/>
  <c r="J8" i="5"/>
  <c r="J9" i="5"/>
  <c r="J10" i="5"/>
  <c r="J11" i="5"/>
  <c r="J3" i="5"/>
  <c r="H4" i="5"/>
  <c r="H5" i="5"/>
  <c r="H6" i="5"/>
  <c r="H7" i="5"/>
  <c r="H8" i="5"/>
  <c r="H9" i="5"/>
  <c r="H10" i="5"/>
  <c r="H11" i="5"/>
  <c r="H3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X3" i="5" s="1"/>
  <c r="F3" i="5"/>
  <c r="U3" i="5" s="1"/>
  <c r="E3" i="5"/>
  <c r="R3" i="5" s="1"/>
  <c r="D4" i="5"/>
  <c r="O4" i="5" s="1"/>
  <c r="D5" i="5"/>
  <c r="D6" i="5"/>
  <c r="O6" i="5" s="1"/>
  <c r="D7" i="5"/>
  <c r="D8" i="5"/>
  <c r="D9" i="5"/>
  <c r="D10" i="5"/>
  <c r="O10" i="5" s="1"/>
  <c r="D11" i="5"/>
  <c r="O11" i="5" s="1"/>
  <c r="D3" i="5"/>
  <c r="O3" i="5" s="1"/>
  <c r="C4" i="5"/>
  <c r="C5" i="5"/>
  <c r="L5" i="5" s="1"/>
  <c r="C6" i="5"/>
  <c r="L6" i="5" s="1"/>
  <c r="C7" i="5"/>
  <c r="L7" i="5" s="1"/>
  <c r="C8" i="5"/>
  <c r="L8" i="5" s="1"/>
  <c r="C9" i="5"/>
  <c r="C10" i="5"/>
  <c r="C11" i="5"/>
  <c r="L11" i="5" s="1"/>
  <c r="C3" i="5"/>
  <c r="B4" i="5"/>
  <c r="I4" i="5" s="1"/>
  <c r="B5" i="5"/>
  <c r="B6" i="5"/>
  <c r="B7" i="5"/>
  <c r="B8" i="5"/>
  <c r="I8" i="5" s="1"/>
  <c r="B9" i="5"/>
  <c r="B10" i="5"/>
  <c r="I10" i="5" s="1"/>
  <c r="B11" i="5"/>
  <c r="B3" i="5"/>
  <c r="D11" i="6"/>
  <c r="O11" i="6" s="1"/>
  <c r="C11" i="6"/>
  <c r="L11" i="6" s="1"/>
  <c r="B11" i="6"/>
  <c r="D10" i="6"/>
  <c r="C10" i="6"/>
  <c r="B10" i="6"/>
  <c r="D9" i="6"/>
  <c r="C9" i="6"/>
  <c r="B9" i="6"/>
  <c r="D8" i="6"/>
  <c r="C8" i="6"/>
  <c r="L8" i="6" s="1"/>
  <c r="B8" i="6"/>
  <c r="I8" i="6" s="1"/>
  <c r="D7" i="6"/>
  <c r="C7" i="6"/>
  <c r="B7" i="6"/>
  <c r="D6" i="6"/>
  <c r="O6" i="6" s="1"/>
  <c r="C6" i="6"/>
  <c r="L6" i="6" s="1"/>
  <c r="B6" i="6"/>
  <c r="D5" i="6"/>
  <c r="O5" i="6" s="1"/>
  <c r="C5" i="6"/>
  <c r="L5" i="6" s="1"/>
  <c r="B5" i="6"/>
  <c r="D4" i="6"/>
  <c r="O4" i="6" s="1"/>
  <c r="C4" i="6"/>
  <c r="B4" i="6"/>
  <c r="D3" i="6"/>
  <c r="C3" i="6"/>
  <c r="B3" i="6"/>
  <c r="I3" i="6" s="1"/>
  <c r="T4" i="6" l="1"/>
  <c r="Y5" i="6"/>
  <c r="S11" i="6"/>
  <c r="Y6" i="6"/>
  <c r="V8" i="6"/>
  <c r="V4" i="6"/>
  <c r="S4" i="6"/>
  <c r="V7" i="6"/>
  <c r="V11" i="6"/>
  <c r="S6" i="6"/>
  <c r="Y3" i="6"/>
  <c r="V9" i="6"/>
  <c r="Y11" i="6"/>
  <c r="W4" i="6"/>
  <c r="V3" i="6"/>
  <c r="Y9" i="6"/>
  <c r="W5" i="6"/>
  <c r="T11" i="6"/>
  <c r="Y8" i="6"/>
  <c r="U8" i="6"/>
  <c r="U9" i="6"/>
  <c r="T7" i="6"/>
  <c r="V10" i="6"/>
  <c r="S9" i="6"/>
  <c r="V6" i="6"/>
  <c r="R11" i="6"/>
  <c r="S8" i="6"/>
  <c r="V5" i="6"/>
  <c r="U3" i="6"/>
  <c r="W3" i="6"/>
  <c r="Y4" i="6"/>
  <c r="Q6" i="6"/>
  <c r="S7" i="6"/>
  <c r="W9" i="6"/>
  <c r="Y10" i="6"/>
  <c r="X3" i="6"/>
  <c r="R6" i="6"/>
  <c r="X9" i="6"/>
  <c r="U4" i="6"/>
  <c r="Q5" i="6"/>
  <c r="W8" i="6"/>
  <c r="Q11" i="6"/>
  <c r="R5" i="6"/>
  <c r="T6" i="6"/>
  <c r="Q4" i="6"/>
  <c r="S5" i="6"/>
  <c r="U6" i="6"/>
  <c r="W7" i="6"/>
  <c r="Q10" i="6"/>
  <c r="W10" i="6"/>
  <c r="T5" i="6"/>
  <c r="Q3" i="6"/>
  <c r="U5" i="6"/>
  <c r="W6" i="6"/>
  <c r="Y7" i="6"/>
  <c r="Q9" i="6"/>
  <c r="S10" i="6"/>
  <c r="R9" i="6"/>
  <c r="T10" i="6"/>
  <c r="W11" i="6"/>
  <c r="S3" i="6"/>
  <c r="Q8" i="6"/>
  <c r="T3" i="6"/>
  <c r="T9" i="6"/>
  <c r="X11" i="6"/>
  <c r="R8" i="6"/>
  <c r="Q7" i="6"/>
  <c r="T8" i="6"/>
  <c r="J6" i="6"/>
  <c r="M9" i="6"/>
  <c r="P5" i="6"/>
  <c r="J7" i="6"/>
  <c r="P3" i="6"/>
  <c r="J5" i="6"/>
  <c r="H8" i="6"/>
  <c r="M5" i="6"/>
  <c r="N5" i="6"/>
  <c r="M4" i="6"/>
  <c r="P9" i="6"/>
  <c r="M10" i="6"/>
  <c r="P4" i="6"/>
  <c r="K7" i="6"/>
  <c r="N10" i="6"/>
  <c r="P10" i="6"/>
  <c r="H7" i="6"/>
  <c r="I7" i="6"/>
  <c r="H6" i="6"/>
  <c r="K6" i="6"/>
  <c r="L7" i="6"/>
  <c r="O10" i="6"/>
  <c r="M6" i="6"/>
  <c r="J11" i="6"/>
  <c r="N6" i="6"/>
  <c r="M3" i="6"/>
  <c r="P6" i="6"/>
  <c r="M11" i="6"/>
  <c r="H9" i="6"/>
  <c r="N11" i="6"/>
  <c r="P7" i="6"/>
  <c r="P11" i="6"/>
  <c r="N4" i="6"/>
  <c r="I6" i="6"/>
  <c r="O5" i="5"/>
  <c r="O9" i="5"/>
  <c r="I7" i="5"/>
  <c r="I6" i="5"/>
  <c r="J8" i="6"/>
  <c r="K8" i="6"/>
  <c r="I9" i="6"/>
  <c r="J3" i="6"/>
  <c r="H4" i="6"/>
  <c r="N7" i="6"/>
  <c r="J9" i="6"/>
  <c r="H10" i="6"/>
  <c r="K3" i="6"/>
  <c r="O7" i="6"/>
  <c r="L3" i="6"/>
  <c r="J4" i="6"/>
  <c r="H5" i="6"/>
  <c r="N8" i="6"/>
  <c r="L9" i="6"/>
  <c r="J10" i="6"/>
  <c r="H11" i="6"/>
  <c r="M7" i="6"/>
  <c r="I4" i="6"/>
  <c r="M8" i="6"/>
  <c r="K9" i="6"/>
  <c r="I10" i="6"/>
  <c r="K4" i="6"/>
  <c r="I5" i="6"/>
  <c r="O8" i="6"/>
  <c r="K10" i="6"/>
  <c r="I11" i="6"/>
  <c r="H3" i="6"/>
  <c r="N3" i="6"/>
  <c r="L4" i="6"/>
  <c r="P8" i="6"/>
  <c r="N9" i="6"/>
  <c r="L10" i="6"/>
  <c r="O3" i="6"/>
  <c r="K5" i="6"/>
  <c r="O9" i="6"/>
  <c r="K11" i="6"/>
  <c r="L3" i="5"/>
  <c r="L9" i="5"/>
  <c r="O8" i="5"/>
  <c r="I11" i="5"/>
  <c r="O7" i="5"/>
  <c r="I5" i="5"/>
  <c r="L4" i="5"/>
  <c r="L10" i="5"/>
  <c r="I3" i="5"/>
  <c r="I9" i="5"/>
  <c r="Z5" i="6" l="1"/>
  <c r="Z8" i="6"/>
  <c r="Z9" i="6"/>
  <c r="Z7" i="6"/>
  <c r="Z4" i="6"/>
  <c r="Z10" i="6"/>
  <c r="Z11" i="6"/>
  <c r="Z3" i="6"/>
  <c r="Z6" i="6"/>
  <c r="M10" i="3" l="1"/>
  <c r="L10" i="3"/>
  <c r="K10" i="3"/>
  <c r="J10" i="3"/>
  <c r="I10" i="3"/>
  <c r="H10" i="3"/>
  <c r="G10" i="3"/>
  <c r="F10" i="3"/>
  <c r="E10" i="3"/>
  <c r="N10" i="3" s="1"/>
  <c r="M9" i="3"/>
  <c r="L9" i="3"/>
  <c r="K9" i="3"/>
  <c r="J9" i="3"/>
  <c r="I9" i="3"/>
  <c r="H9" i="3"/>
  <c r="G9" i="3"/>
  <c r="F9" i="3"/>
  <c r="E9" i="3"/>
  <c r="N9" i="3" s="1"/>
  <c r="M8" i="3"/>
  <c r="L8" i="3"/>
  <c r="K8" i="3"/>
  <c r="J8" i="3"/>
  <c r="I8" i="3"/>
  <c r="H8" i="3"/>
  <c r="G8" i="3"/>
  <c r="N8" i="3" s="1"/>
  <c r="F8" i="3"/>
  <c r="E8" i="3"/>
  <c r="M7" i="3"/>
  <c r="L7" i="3"/>
  <c r="K7" i="3"/>
  <c r="J7" i="3"/>
  <c r="I7" i="3"/>
  <c r="H7" i="3"/>
  <c r="G7" i="3"/>
  <c r="F7" i="3"/>
  <c r="E7" i="3"/>
  <c r="N7" i="3" s="1"/>
  <c r="M6" i="3"/>
  <c r="L6" i="3"/>
  <c r="K6" i="3"/>
  <c r="J6" i="3"/>
  <c r="I6" i="3"/>
  <c r="H6" i="3"/>
  <c r="G6" i="3"/>
  <c r="F6" i="3"/>
  <c r="E6" i="3"/>
  <c r="N6" i="3" s="1"/>
  <c r="M5" i="3"/>
  <c r="N5" i="3" s="1"/>
  <c r="L5" i="3"/>
  <c r="K5" i="3"/>
  <c r="J5" i="3"/>
  <c r="I5" i="3"/>
  <c r="H5" i="3"/>
  <c r="G5" i="3"/>
  <c r="F5" i="3"/>
  <c r="E5" i="3"/>
  <c r="M4" i="3"/>
  <c r="L4" i="3"/>
  <c r="K4" i="3"/>
  <c r="J4" i="3"/>
  <c r="I4" i="3"/>
  <c r="H4" i="3"/>
  <c r="G4" i="3"/>
  <c r="F4" i="3"/>
  <c r="E4" i="3"/>
  <c r="N4" i="3" s="1"/>
  <c r="M3" i="3"/>
  <c r="L3" i="3"/>
  <c r="K3" i="3"/>
  <c r="J3" i="3"/>
  <c r="I3" i="3"/>
  <c r="H3" i="3"/>
  <c r="G3" i="3"/>
  <c r="F3" i="3"/>
  <c r="E3" i="3"/>
  <c r="N3" i="3" s="1"/>
  <c r="M2" i="3"/>
  <c r="L2" i="3"/>
  <c r="K2" i="3"/>
  <c r="J2" i="3"/>
  <c r="I2" i="3"/>
  <c r="H2" i="3"/>
  <c r="G2" i="3"/>
  <c r="N2" i="3" s="1"/>
  <c r="F2" i="3"/>
  <c r="E2" i="3"/>
  <c r="M10" i="2"/>
  <c r="L10" i="2"/>
  <c r="K10" i="2"/>
  <c r="J10" i="2"/>
  <c r="I10" i="2"/>
  <c r="H10" i="2"/>
  <c r="G10" i="2"/>
  <c r="F10" i="2"/>
  <c r="N10" i="2" s="1"/>
  <c r="E10" i="2"/>
  <c r="M9" i="2"/>
  <c r="L9" i="2"/>
  <c r="K9" i="2"/>
  <c r="J9" i="2"/>
  <c r="I9" i="2"/>
  <c r="H9" i="2"/>
  <c r="G9" i="2"/>
  <c r="F9" i="2"/>
  <c r="E9" i="2"/>
  <c r="N9" i="2" s="1"/>
  <c r="M8" i="2"/>
  <c r="L8" i="2"/>
  <c r="K8" i="2"/>
  <c r="J8" i="2"/>
  <c r="I8" i="2"/>
  <c r="H8" i="2"/>
  <c r="G8" i="2"/>
  <c r="F8" i="2"/>
  <c r="E8" i="2"/>
  <c r="N8" i="2" s="1"/>
  <c r="N7" i="2"/>
  <c r="M7" i="2"/>
  <c r="L7" i="2"/>
  <c r="K7" i="2"/>
  <c r="J7" i="2"/>
  <c r="I7" i="2"/>
  <c r="H7" i="2"/>
  <c r="G7" i="2"/>
  <c r="F7" i="2"/>
  <c r="E7" i="2"/>
  <c r="M6" i="2"/>
  <c r="L6" i="2"/>
  <c r="N6" i="2" s="1"/>
  <c r="K6" i="2"/>
  <c r="J6" i="2"/>
  <c r="I6" i="2"/>
  <c r="H6" i="2"/>
  <c r="G6" i="2"/>
  <c r="F6" i="2"/>
  <c r="E6" i="2"/>
  <c r="M5" i="2"/>
  <c r="L5" i="2"/>
  <c r="K5" i="2"/>
  <c r="J5" i="2"/>
  <c r="N5" i="2" s="1"/>
  <c r="I5" i="2"/>
  <c r="H5" i="2"/>
  <c r="G5" i="2"/>
  <c r="F5" i="2"/>
  <c r="E5" i="2"/>
  <c r="M4" i="2"/>
  <c r="L4" i="2"/>
  <c r="K4" i="2"/>
  <c r="J4" i="2"/>
  <c r="I4" i="2"/>
  <c r="H4" i="2"/>
  <c r="G4" i="2"/>
  <c r="F4" i="2"/>
  <c r="N4" i="2" s="1"/>
  <c r="E4" i="2"/>
  <c r="M3" i="2"/>
  <c r="L3" i="2"/>
  <c r="K3" i="2"/>
  <c r="J3" i="2"/>
  <c r="I3" i="2"/>
  <c r="H3" i="2"/>
  <c r="G3" i="2"/>
  <c r="F3" i="2"/>
  <c r="E3" i="2"/>
  <c r="N3" i="2" s="1"/>
  <c r="M2" i="2"/>
  <c r="L2" i="2"/>
  <c r="K2" i="2"/>
  <c r="J2" i="2"/>
  <c r="I2" i="2"/>
  <c r="H2" i="2"/>
  <c r="G2" i="2"/>
  <c r="F2" i="2"/>
  <c r="E2" i="2"/>
  <c r="N2" i="2" s="1"/>
  <c r="B3" i="3" l="1"/>
  <c r="C3" i="3"/>
  <c r="D3" i="3"/>
  <c r="B4" i="3"/>
  <c r="C4" i="3"/>
  <c r="D4" i="3"/>
  <c r="B5" i="3"/>
  <c r="C5" i="3"/>
  <c r="D5" i="3"/>
  <c r="B6" i="3"/>
  <c r="O6" i="3" s="1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C2" i="3"/>
  <c r="D2" i="3"/>
  <c r="B2" i="3"/>
  <c r="O10" i="3" l="1"/>
  <c r="O7" i="3"/>
  <c r="O5" i="3"/>
  <c r="O8" i="3"/>
  <c r="O3" i="3"/>
  <c r="O9" i="3"/>
  <c r="O4" i="3"/>
  <c r="O2" i="3"/>
  <c r="D2" i="2"/>
  <c r="D3" i="2"/>
  <c r="D8" i="2"/>
  <c r="D9" i="2"/>
  <c r="B4" i="2"/>
  <c r="B10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" i="1"/>
  <c r="C4" i="2" s="1"/>
  <c r="B2" i="2" l="1"/>
  <c r="C9" i="2"/>
  <c r="C3" i="2"/>
  <c r="B9" i="2"/>
  <c r="O9" i="2" s="1"/>
  <c r="C8" i="2"/>
  <c r="C2" i="2"/>
  <c r="B8" i="2"/>
  <c r="O8" i="2" s="1"/>
  <c r="D7" i="2"/>
  <c r="B7" i="2"/>
  <c r="C7" i="2"/>
  <c r="B6" i="2"/>
  <c r="D6" i="2"/>
  <c r="B5" i="2"/>
  <c r="C6" i="2"/>
  <c r="D5" i="2"/>
  <c r="B3" i="2"/>
  <c r="O3" i="2" s="1"/>
  <c r="C5" i="2"/>
  <c r="D10" i="2"/>
  <c r="D4" i="2"/>
  <c r="O4" i="2" s="1"/>
  <c r="C10" i="2"/>
  <c r="O10" i="2" s="1"/>
  <c r="O2" i="2" l="1"/>
  <c r="O7" i="2"/>
  <c r="O5" i="2"/>
  <c r="O6" i="2"/>
</calcChain>
</file>

<file path=xl/sharedStrings.xml><?xml version="1.0" encoding="utf-8"?>
<sst xmlns="http://schemas.openxmlformats.org/spreadsheetml/2006/main" count="131" uniqueCount="90">
  <si>
    <t>20210706 16:11:38</t>
  </si>
  <si>
    <t>/home/bernardas/IsKnown_Images/Mrg_A_NE_BalKerasAff102030/Bal_v14/conf_mat_20</t>
  </si>
  <si>
    <t>20210716 20:07:31</t>
  </si>
  <si>
    <t>/home/bernardas/IsKnown_Images/Mrg_A_NE_BalKerasAff102030/Bal_v14/conf_mat_26</t>
  </si>
  <si>
    <t>20210707 06:36:41</t>
  </si>
  <si>
    <t>/home/bernardas/IsKnown_Images/Mrg_A_NE_BalKerasAff102030/Bal_v14/conf_mat_36</t>
  </si>
  <si>
    <t>20210723 08:14:56</t>
  </si>
  <si>
    <t>/home/bernardas/IsKnown_Images/Mrg_A_NE_BalKerasAff102030/Bal_v14/conf_mat_38</t>
  </si>
  <si>
    <t>20210720 05:53:21</t>
  </si>
  <si>
    <t>/home/bernardas/IsKnown_Images/Mrg_A_NE_BalKerasAff102030/Bal_v14/conf_mat_132</t>
  </si>
  <si>
    <t>20210710 19:21:03</t>
  </si>
  <si>
    <t>/home/bernardas/IsKnown_Images/Mrg_A_NE_BalKerasAff102030/Bal_v14/conf_mat_156</t>
  </si>
  <si>
    <t>20210711 13:46:21</t>
  </si>
  <si>
    <t>/home/bernardas/IsKnown_Images/Mrg_A_NE_BalKerasAff102030/Bal_v14/conf_mat_162</t>
  </si>
  <si>
    <t>20210712 11:31:17</t>
  </si>
  <si>
    <t>/home/bernardas/IsKnown_Images/Mrg_A_NE_BalKerasAff102030/Bal_v14/conf_mat_170</t>
  </si>
  <si>
    <t>20210715 15:00:48</t>
  </si>
  <si>
    <t>/home/bernardas/IsKnown_Images/Mrg_A_NE_BalKerasAff102030/Bal_v14/conf_mat_187</t>
  </si>
  <si>
    <t>20210721 00:57:50</t>
  </si>
  <si>
    <t>/home/bernardas/IsKnown_Images/Mrg_A_NE_BalKerasAff102030/Bal_v14/emb_dist_20</t>
  </si>
  <si>
    <t>20210721 19:06:47</t>
  </si>
  <si>
    <t>/home/bernardas/IsKnown_Images/Mrg_A_NE_BalKerasAff102030/Bal_v14/emb_dist_26</t>
  </si>
  <si>
    <t>20210730 19:47:33</t>
  </si>
  <si>
    <t>/home/bernardas/IsKnown_Images/Mrg_A_NE_BalKerasAff102030/Bal_v14/emb_dist_36</t>
  </si>
  <si>
    <t>20210803 20:41:17</t>
  </si>
  <si>
    <t>/home/bernardas/IsKnown_Images/Mrg_A_NE_BalKerasAff102030/Bal_v14/emb_dist_38</t>
  </si>
  <si>
    <t>20210804 09:07:32</t>
  </si>
  <si>
    <t>/home/bernardas/IsKnown_Images/Mrg_A_NE_BalKerasAff102030/Bal_v14/emb_dist_132</t>
  </si>
  <si>
    <t>20210805 22:16:19</t>
  </si>
  <si>
    <t>/home/bernardas/IsKnown_Images/Mrg_A_NE_BalKerasAff102030/Bal_v14/emb_dist_156</t>
  </si>
  <si>
    <t>20210806 18:40:46</t>
  </si>
  <si>
    <t>/home/bernardas/IsKnown_Images/Mrg_A_NE_BalKerasAff102030/Bal_v14/emb_dist_162</t>
  </si>
  <si>
    <t>20210808 03:16:34</t>
  </si>
  <si>
    <t>/home/bernardas/IsKnown_Images/Mrg_A_NE_BalKerasAff102030/Bal_v14/emb_dist_170</t>
  </si>
  <si>
    <t>20210809 08:53:10</t>
  </si>
  <si>
    <t>/home/bernardas/IsKnown_Images/Mrg_A_NE_BalKerasAff102030/Bal_v14/emb_dist_187</t>
  </si>
  <si>
    <t>20210729 13:48:39</t>
  </si>
  <si>
    <t>/home/bernardas/IsKnown_Images/Mrg_A_NE_BalKerasAff102030/Bal_v14/som_purity_impr_20</t>
  </si>
  <si>
    <t>20210730 11:43:39</t>
  </si>
  <si>
    <t>/home/bernardas/IsKnown_Images/Mrg_A_NE_BalKerasAff102030/Bal_v14/som_purity_impr_26</t>
  </si>
  <si>
    <t>20210802 06:54:43</t>
  </si>
  <si>
    <t>/home/bernardas/IsKnown_Images/Mrg_A_NE_BalKerasAff102030/Bal_v14/som_purity_impr_38</t>
  </si>
  <si>
    <t>20210810 08:08:11</t>
  </si>
  <si>
    <t>/home/bernardas/IsKnown_Images/Mrg_A_NE_BalKerasAff102030/Bal_v14/som_purity_impr_36</t>
  </si>
  <si>
    <t>20210812 04:41:21</t>
  </si>
  <si>
    <t>/home/bernardas/IsKnown_Images/Mrg_A_NE_BalKerasAff102030/Bal_v14/som_purity_impr_132</t>
  </si>
  <si>
    <t>20210813 23:25:22</t>
  </si>
  <si>
    <t>/home/bernardas/IsKnown_Images/Mrg_A_NE_BalKerasAff102030/Bal_v14/som_purity_impr_156</t>
  </si>
  <si>
    <t>20210814 16:41:13</t>
  </si>
  <si>
    <t>/home/bernardas/IsKnown_Images/Mrg_A_NE_BalKerasAff102030/Bal_v14/som_purity_impr_162</t>
  </si>
  <si>
    <t>20210815 22:48:12</t>
  </si>
  <si>
    <t>/home/bernardas/IsKnown_Images/Mrg_A_NE_BalKerasAff102030/Bal_v14/som_purity_impr_170</t>
  </si>
  <si>
    <t>20210817 09:16:41</t>
  </si>
  <si>
    <t>/home/bernardas/IsKnown_Images/Mrg_A_NE_BalKerasAff102030/Bal_v14/som_purity_impr_187</t>
  </si>
  <si>
    <t>conf_mat</t>
  </si>
  <si>
    <t>emb_dist</t>
  </si>
  <si>
    <t>som_purity_impr</t>
  </si>
  <si>
    <t>class_cnt</t>
  </si>
  <si>
    <t>hypot_acc_emb_dist</t>
  </si>
  <si>
    <t>hypot_f1_emb_dist</t>
  </si>
  <si>
    <t>hypot_acc_conf_mat</t>
  </si>
  <si>
    <t>hypot_f1_conf_mat</t>
  </si>
  <si>
    <t>hypot_acc_purity_impr</t>
  </si>
  <si>
    <t>hypot_f1_purity_impr</t>
  </si>
  <si>
    <t>Hypth</t>
  </si>
  <si>
    <t>Actual</t>
  </si>
  <si>
    <t>Hypth&gt;Actual</t>
  </si>
  <si>
    <t>mean</t>
  </si>
  <si>
    <t>std</t>
  </si>
  <si>
    <t>max</t>
  </si>
  <si>
    <t>&gt;emb,hypoth</t>
  </si>
  <si>
    <t>&gt;som,hypth</t>
  </si>
  <si>
    <t>&gt;emb,act</t>
  </si>
  <si>
    <t>&gt;som,act</t>
  </si>
  <si>
    <t>SOM&gt;…</t>
  </si>
  <si>
    <t>&gt;conf,hypth</t>
  </si>
  <si>
    <t>&gt;conf,act</t>
  </si>
  <si>
    <t>mean both</t>
  </si>
  <si>
    <t>std both</t>
  </si>
  <si>
    <t>mean hyp</t>
  </si>
  <si>
    <t>std hyp</t>
  </si>
  <si>
    <t>ConfMat&gt;…</t>
  </si>
  <si>
    <t>mean &gt;som h</t>
  </si>
  <si>
    <t>std &gt;som h</t>
  </si>
  <si>
    <t>mean &gt;emb h</t>
  </si>
  <si>
    <t>std &gt;emb h</t>
  </si>
  <si>
    <t>mean &gt;emb,h</t>
  </si>
  <si>
    <t>std &gt;emb,h</t>
  </si>
  <si>
    <t>mean &gt;conf,h</t>
  </si>
  <si>
    <t>std &gt;conf,h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</si>
</sst>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hypoth_me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hypoth_merge"/>
      <sheetName val="acc, hypoth"/>
      <sheetName val="f1, hypoth"/>
    </sheetNames>
    <sheetDataSet>
      <sheetData sheetId="0">
        <row r="2">
          <cell r="A2">
            <v>194</v>
          </cell>
          <cell r="B2">
            <v>0.83034714445688595</v>
          </cell>
          <cell r="C2">
            <v>0.55396084998897899</v>
          </cell>
          <cell r="D2">
            <v>0.83034714445688595</v>
          </cell>
          <cell r="E2">
            <v>0.55396084998897899</v>
          </cell>
          <cell r="F2">
            <v>0.83034714445688595</v>
          </cell>
          <cell r="G2">
            <v>0.55396084998897899</v>
          </cell>
        </row>
        <row r="3">
          <cell r="A3">
            <v>193</v>
          </cell>
          <cell r="B3">
            <v>0.83034714445688595</v>
          </cell>
          <cell r="C3">
            <v>0.55652887187967204</v>
          </cell>
          <cell r="D3">
            <v>0.83034714445688595</v>
          </cell>
          <cell r="E3">
            <v>0.55166682943895096</v>
          </cell>
          <cell r="F3">
            <v>0.83034714445688595</v>
          </cell>
          <cell r="G3">
            <v>0.55268604860307302</v>
          </cell>
        </row>
        <row r="4">
          <cell r="A4">
            <v>192</v>
          </cell>
          <cell r="B4">
            <v>0.83034714445688595</v>
          </cell>
          <cell r="C4">
            <v>0.55423627828771904</v>
          </cell>
          <cell r="D4">
            <v>0.83034714445688595</v>
          </cell>
          <cell r="E4">
            <v>0.55454009735251597</v>
          </cell>
          <cell r="F4">
            <v>0.83034714445688595</v>
          </cell>
          <cell r="G4">
            <v>0.55139796728288304</v>
          </cell>
        </row>
        <row r="5">
          <cell r="A5">
            <v>191</v>
          </cell>
          <cell r="B5">
            <v>0.83034714445688595</v>
          </cell>
          <cell r="C5">
            <v>0.55713804209859097</v>
          </cell>
          <cell r="D5">
            <v>0.83053378126166399</v>
          </cell>
          <cell r="E5">
            <v>0.55759783496903603</v>
          </cell>
          <cell r="F5">
            <v>0.83034714445688595</v>
          </cell>
          <cell r="G5">
            <v>0.55416404933811803</v>
          </cell>
        </row>
        <row r="6">
          <cell r="A6">
            <v>190</v>
          </cell>
          <cell r="B6">
            <v>0.83034714445688595</v>
          </cell>
          <cell r="C6">
            <v>0.55693753223020503</v>
          </cell>
          <cell r="D6">
            <v>0.83053378126166399</v>
          </cell>
          <cell r="E6">
            <v>0.56022554646246003</v>
          </cell>
          <cell r="F6">
            <v>0.83053378126166399</v>
          </cell>
          <cell r="G6">
            <v>0.55708972272938695</v>
          </cell>
        </row>
        <row r="7">
          <cell r="A7">
            <v>189</v>
          </cell>
          <cell r="B7">
            <v>0.83053378126166399</v>
          </cell>
          <cell r="C7">
            <v>0.55698536337131599</v>
          </cell>
          <cell r="D7">
            <v>0.83053378126166399</v>
          </cell>
          <cell r="E7">
            <v>0.56317534742820996</v>
          </cell>
          <cell r="F7">
            <v>0.83053378126166399</v>
          </cell>
          <cell r="G7">
            <v>0.55949462419067197</v>
          </cell>
        </row>
        <row r="8">
          <cell r="A8">
            <v>188</v>
          </cell>
          <cell r="B8">
            <v>0.84154535274356101</v>
          </cell>
          <cell r="C8">
            <v>0.55997944680453204</v>
          </cell>
          <cell r="D8">
            <v>0.83053378126166399</v>
          </cell>
          <cell r="E8">
            <v>0.56606763204430299</v>
          </cell>
          <cell r="F8">
            <v>0.83053378126166399</v>
          </cell>
          <cell r="G8">
            <v>0.56216037939506602</v>
          </cell>
        </row>
        <row r="9">
          <cell r="A9">
            <v>187</v>
          </cell>
          <cell r="B9">
            <v>0.84173198954833806</v>
          </cell>
          <cell r="C9">
            <v>0.56297840550584899</v>
          </cell>
          <cell r="D9">
            <v>0.83053378126166399</v>
          </cell>
          <cell r="E9">
            <v>0.56907741830590597</v>
          </cell>
          <cell r="F9">
            <v>0.83053378126166399</v>
          </cell>
          <cell r="G9">
            <v>0.56175007595257098</v>
          </cell>
        </row>
        <row r="10">
          <cell r="A10">
            <v>186</v>
          </cell>
          <cell r="B10">
            <v>0.84191862635311598</v>
          </cell>
          <cell r="C10">
            <v>0.56566405491616101</v>
          </cell>
          <cell r="D10">
            <v>0.83053378126166399</v>
          </cell>
          <cell r="E10">
            <v>0.572028547186757</v>
          </cell>
          <cell r="F10">
            <v>0.83072041806644203</v>
          </cell>
          <cell r="G10">
            <v>0.560641018044574</v>
          </cell>
        </row>
        <row r="11">
          <cell r="A11">
            <v>185</v>
          </cell>
          <cell r="B11">
            <v>0.84191862635311598</v>
          </cell>
          <cell r="C11">
            <v>0.56861268512737495</v>
          </cell>
          <cell r="D11">
            <v>0.83090705487121996</v>
          </cell>
          <cell r="E11">
            <v>0.57523147697720001</v>
          </cell>
          <cell r="F11">
            <v>0.83090705487121996</v>
          </cell>
          <cell r="G11">
            <v>0.56145891294342298</v>
          </cell>
        </row>
        <row r="12">
          <cell r="A12">
            <v>184</v>
          </cell>
          <cell r="B12">
            <v>0.84210526315789402</v>
          </cell>
          <cell r="C12">
            <v>0.57259230208678702</v>
          </cell>
          <cell r="D12">
            <v>0.831093691675998</v>
          </cell>
          <cell r="E12">
            <v>0.578373841511994</v>
          </cell>
          <cell r="F12">
            <v>0.831093691675998</v>
          </cell>
          <cell r="G12">
            <v>0.55934895423285602</v>
          </cell>
        </row>
        <row r="13">
          <cell r="A13">
            <v>183</v>
          </cell>
          <cell r="B13">
            <v>0.84210526315789402</v>
          </cell>
          <cell r="C13">
            <v>0.57426403727819297</v>
          </cell>
          <cell r="D13">
            <v>0.831093691675998</v>
          </cell>
          <cell r="E13">
            <v>0.58062361425785902</v>
          </cell>
          <cell r="F13">
            <v>0.831093691675998</v>
          </cell>
          <cell r="G13">
            <v>0.560466364770138</v>
          </cell>
        </row>
        <row r="14">
          <cell r="A14">
            <v>182</v>
          </cell>
          <cell r="B14">
            <v>0.84210526315789402</v>
          </cell>
          <cell r="C14">
            <v>0.57741933739358597</v>
          </cell>
          <cell r="D14">
            <v>0.831093691675998</v>
          </cell>
          <cell r="E14">
            <v>0.58350860757869305</v>
          </cell>
          <cell r="F14">
            <v>0.831093691675998</v>
          </cell>
          <cell r="G14">
            <v>0.56277469578920303</v>
          </cell>
        </row>
        <row r="15">
          <cell r="A15">
            <v>181</v>
          </cell>
          <cell r="B15">
            <v>0.84210526315789402</v>
          </cell>
          <cell r="C15">
            <v>0.57876789599697498</v>
          </cell>
          <cell r="D15">
            <v>0.831093691675998</v>
          </cell>
          <cell r="E15">
            <v>0.58287919076949102</v>
          </cell>
          <cell r="F15">
            <v>0.83258678611422099</v>
          </cell>
          <cell r="G15">
            <v>0.56299883082657598</v>
          </cell>
        </row>
        <row r="16">
          <cell r="A16">
            <v>180</v>
          </cell>
          <cell r="B16">
            <v>0.84714445688689799</v>
          </cell>
          <cell r="C16">
            <v>0.58039052587583395</v>
          </cell>
          <cell r="D16">
            <v>0.831093691675998</v>
          </cell>
          <cell r="E16">
            <v>0.58238908289911195</v>
          </cell>
          <cell r="F16">
            <v>0.83258678611422099</v>
          </cell>
          <cell r="G16">
            <v>0.56284618978160295</v>
          </cell>
        </row>
        <row r="17">
          <cell r="A17">
            <v>179</v>
          </cell>
          <cell r="B17">
            <v>0.84714445688689799</v>
          </cell>
          <cell r="C17">
            <v>0.58363293423002804</v>
          </cell>
          <cell r="D17">
            <v>0.831093691675998</v>
          </cell>
          <cell r="E17">
            <v>0.58549848640601199</v>
          </cell>
          <cell r="F17">
            <v>0.83258678611422099</v>
          </cell>
          <cell r="G17">
            <v>0.56597348263752201</v>
          </cell>
        </row>
        <row r="18">
          <cell r="A18">
            <v>178</v>
          </cell>
          <cell r="B18">
            <v>0.84751773049645296</v>
          </cell>
          <cell r="C18">
            <v>0.587027014887464</v>
          </cell>
          <cell r="D18">
            <v>0.83128032848077604</v>
          </cell>
          <cell r="E18">
            <v>0.58879244319120005</v>
          </cell>
          <cell r="F18">
            <v>0.83258678611422099</v>
          </cell>
          <cell r="G18">
            <v>0.56489281601479302</v>
          </cell>
        </row>
        <row r="19">
          <cell r="A19">
            <v>177</v>
          </cell>
          <cell r="B19">
            <v>0.84751773049645296</v>
          </cell>
          <cell r="C19">
            <v>0.590233800958475</v>
          </cell>
          <cell r="D19">
            <v>0.83296005972377696</v>
          </cell>
          <cell r="E19">
            <v>0.59138851211360499</v>
          </cell>
          <cell r="F19">
            <v>0.83650615901455705</v>
          </cell>
          <cell r="G19">
            <v>0.56549132617726605</v>
          </cell>
        </row>
        <row r="20">
          <cell r="A20">
            <v>176</v>
          </cell>
          <cell r="B20">
            <v>0.847704367301231</v>
          </cell>
          <cell r="C20">
            <v>0.59360872553135102</v>
          </cell>
          <cell r="D20">
            <v>0.84397163120567298</v>
          </cell>
          <cell r="E20">
            <v>0.59478220997754405</v>
          </cell>
          <cell r="F20">
            <v>0.83669279581933498</v>
          </cell>
          <cell r="G20">
            <v>0.56872886029724101</v>
          </cell>
        </row>
        <row r="21">
          <cell r="A21">
            <v>175</v>
          </cell>
          <cell r="B21">
            <v>0.847704367301231</v>
          </cell>
          <cell r="C21">
            <v>0.59698527136695001</v>
          </cell>
          <cell r="D21">
            <v>0.84490481522956296</v>
          </cell>
          <cell r="E21">
            <v>0.59825037517612101</v>
          </cell>
          <cell r="F21">
            <v>0.83725270623366899</v>
          </cell>
          <cell r="G21">
            <v>0.56832182250653596</v>
          </cell>
        </row>
        <row r="22">
          <cell r="A22">
            <v>174</v>
          </cell>
          <cell r="B22">
            <v>0.847704367301231</v>
          </cell>
          <cell r="C22">
            <v>0.60030923013783699</v>
          </cell>
          <cell r="D22">
            <v>0.845091452034341</v>
          </cell>
          <cell r="E22">
            <v>0.60185114403826101</v>
          </cell>
          <cell r="F22">
            <v>0.83781261664800299</v>
          </cell>
          <cell r="G22">
            <v>0.57158220591452802</v>
          </cell>
        </row>
        <row r="23">
          <cell r="A23">
            <v>173</v>
          </cell>
          <cell r="B23">
            <v>0.847704367301231</v>
          </cell>
          <cell r="C23">
            <v>0.60377922897798098</v>
          </cell>
          <cell r="D23">
            <v>0.845091452034341</v>
          </cell>
          <cell r="E23">
            <v>0.59960986077498701</v>
          </cell>
          <cell r="F23">
            <v>0.83781261664800299</v>
          </cell>
          <cell r="G23">
            <v>0.570066211011096</v>
          </cell>
        </row>
        <row r="24">
          <cell r="A24">
            <v>172</v>
          </cell>
          <cell r="B24">
            <v>0.85199701381112303</v>
          </cell>
          <cell r="C24">
            <v>0.60451276396763098</v>
          </cell>
          <cell r="D24">
            <v>0.845091452034341</v>
          </cell>
          <cell r="E24">
            <v>0.60308239573716804</v>
          </cell>
          <cell r="F24">
            <v>0.83781261664800299</v>
          </cell>
          <cell r="G24">
            <v>0.570384137170037</v>
          </cell>
        </row>
        <row r="25">
          <cell r="A25">
            <v>171</v>
          </cell>
          <cell r="B25">
            <v>0.85199701381112303</v>
          </cell>
          <cell r="C25">
            <v>0.60333830344863304</v>
          </cell>
          <cell r="D25">
            <v>0.84527808883911904</v>
          </cell>
          <cell r="E25">
            <v>0.60663815269811705</v>
          </cell>
          <cell r="F25">
            <v>0.83781261664800299</v>
          </cell>
          <cell r="G25">
            <v>0.57316277313309205</v>
          </cell>
        </row>
        <row r="26">
          <cell r="A26">
            <v>170</v>
          </cell>
          <cell r="B26">
            <v>0.85199701381112303</v>
          </cell>
          <cell r="C26">
            <v>0.601044287337274</v>
          </cell>
          <cell r="D26">
            <v>0.84527808883911904</v>
          </cell>
          <cell r="E26">
            <v>0.61005481312033605</v>
          </cell>
          <cell r="F26">
            <v>0.84322508398656204</v>
          </cell>
          <cell r="G26">
            <v>0.57473814721350003</v>
          </cell>
        </row>
        <row r="27">
          <cell r="A27">
            <v>169</v>
          </cell>
          <cell r="B27">
            <v>0.85199701381112303</v>
          </cell>
          <cell r="C27">
            <v>0.60181125361014398</v>
          </cell>
          <cell r="D27">
            <v>0.84527808883911904</v>
          </cell>
          <cell r="E27">
            <v>0.61332234776425898</v>
          </cell>
          <cell r="F27">
            <v>0.84322508398656204</v>
          </cell>
          <cell r="G27">
            <v>0.57278362317300002</v>
          </cell>
        </row>
        <row r="28">
          <cell r="A28">
            <v>168</v>
          </cell>
          <cell r="B28">
            <v>0.85199701381112303</v>
          </cell>
          <cell r="C28">
            <v>0.60340934659631495</v>
          </cell>
          <cell r="D28">
            <v>0.84527808883911904</v>
          </cell>
          <cell r="E28">
            <v>0.61694468306482997</v>
          </cell>
          <cell r="F28">
            <v>0.84322508398656204</v>
          </cell>
          <cell r="G28">
            <v>0.57614290468778495</v>
          </cell>
        </row>
        <row r="29">
          <cell r="A29">
            <v>167</v>
          </cell>
          <cell r="B29">
            <v>0.85199701381112303</v>
          </cell>
          <cell r="C29">
            <v>0.60110609649611002</v>
          </cell>
          <cell r="D29">
            <v>0.84527808883911904</v>
          </cell>
          <cell r="E29">
            <v>0.62024415165239499</v>
          </cell>
          <cell r="F29">
            <v>0.84322508398656204</v>
          </cell>
          <cell r="G29">
            <v>0.57458749413590204</v>
          </cell>
        </row>
        <row r="30">
          <cell r="A30">
            <v>166</v>
          </cell>
          <cell r="B30">
            <v>0.85199701381112303</v>
          </cell>
          <cell r="C30">
            <v>0.60392401024763798</v>
          </cell>
          <cell r="D30">
            <v>0.84621127286300801</v>
          </cell>
          <cell r="E30">
            <v>0.62338771938104298</v>
          </cell>
          <cell r="F30">
            <v>0.85218365061590096</v>
          </cell>
          <cell r="G30">
            <v>0.57367789795282798</v>
          </cell>
        </row>
        <row r="31">
          <cell r="A31">
            <v>165</v>
          </cell>
          <cell r="B31">
            <v>0.85199701381112303</v>
          </cell>
          <cell r="C31">
            <v>0.601774530358128</v>
          </cell>
          <cell r="D31">
            <v>0.84733109369167603</v>
          </cell>
          <cell r="E31">
            <v>0.62486524569413904</v>
          </cell>
          <cell r="F31">
            <v>0.85218365061590096</v>
          </cell>
          <cell r="G31">
            <v>0.57367100600229304</v>
          </cell>
        </row>
        <row r="32">
          <cell r="A32">
            <v>164</v>
          </cell>
          <cell r="B32">
            <v>0.85199701381112303</v>
          </cell>
          <cell r="C32">
            <v>0.605314548192182</v>
          </cell>
          <cell r="D32">
            <v>0.84733109369167603</v>
          </cell>
          <cell r="E32">
            <v>0.62856188461380103</v>
          </cell>
          <cell r="F32">
            <v>0.85218365061590096</v>
          </cell>
          <cell r="G32">
            <v>0.57701164711728103</v>
          </cell>
        </row>
        <row r="33">
          <cell r="A33">
            <v>163</v>
          </cell>
          <cell r="B33">
            <v>0.85367674505412405</v>
          </cell>
          <cell r="C33">
            <v>0.60823495447808695</v>
          </cell>
          <cell r="D33">
            <v>0.84733109369167603</v>
          </cell>
          <cell r="E33">
            <v>0.63208101006022499</v>
          </cell>
          <cell r="F33">
            <v>0.852370287420679</v>
          </cell>
          <cell r="G33">
            <v>0.57606835401706402</v>
          </cell>
        </row>
        <row r="34">
          <cell r="A34">
            <v>162</v>
          </cell>
          <cell r="B34">
            <v>0.85367674505412405</v>
          </cell>
          <cell r="C34">
            <v>0.60585288460738396</v>
          </cell>
          <cell r="D34">
            <v>0.84751773049645296</v>
          </cell>
          <cell r="E34">
            <v>0.63394056999116799</v>
          </cell>
          <cell r="F34">
            <v>0.85367674505412405</v>
          </cell>
          <cell r="G34">
            <v>0.57546372153835801</v>
          </cell>
        </row>
        <row r="35">
          <cell r="A35">
            <v>161</v>
          </cell>
          <cell r="B35">
            <v>0.85386338185890198</v>
          </cell>
          <cell r="C35">
            <v>0.60440404078469601</v>
          </cell>
          <cell r="D35">
            <v>0.84751773049645296</v>
          </cell>
          <cell r="E35">
            <v>0.63782628947583497</v>
          </cell>
          <cell r="F35">
            <v>0.85386338185890198</v>
          </cell>
          <cell r="G35">
            <v>0.57597803699494299</v>
          </cell>
        </row>
        <row r="36">
          <cell r="A36">
            <v>160</v>
          </cell>
          <cell r="B36">
            <v>0.85386338185890198</v>
          </cell>
          <cell r="C36">
            <v>0.60193159854798095</v>
          </cell>
          <cell r="D36">
            <v>0.84751773049645296</v>
          </cell>
          <cell r="E36">
            <v>0.64168313409903799</v>
          </cell>
          <cell r="F36">
            <v>0.85386338185890198</v>
          </cell>
          <cell r="G36">
            <v>0.57335769052623897</v>
          </cell>
        </row>
        <row r="37">
          <cell r="A37">
            <v>159</v>
          </cell>
          <cell r="B37">
            <v>0.85386338185890198</v>
          </cell>
          <cell r="C37">
            <v>0.60052002371716096</v>
          </cell>
          <cell r="D37">
            <v>0.85255692422545704</v>
          </cell>
          <cell r="E37">
            <v>0.64391668424878101</v>
          </cell>
          <cell r="F37">
            <v>0.85460992907801403</v>
          </cell>
          <cell r="G37">
            <v>0.57302788429822404</v>
          </cell>
        </row>
        <row r="38">
          <cell r="A38">
            <v>158</v>
          </cell>
          <cell r="B38">
            <v>0.85386338185890198</v>
          </cell>
          <cell r="C38">
            <v>0.59996073606377998</v>
          </cell>
          <cell r="D38">
            <v>0.85255692422545704</v>
          </cell>
          <cell r="E38">
            <v>0.64419464939151405</v>
          </cell>
          <cell r="F38">
            <v>0.85460992907801403</v>
          </cell>
          <cell r="G38">
            <v>0.57158185581293597</v>
          </cell>
        </row>
        <row r="39">
          <cell r="A39">
            <v>157</v>
          </cell>
          <cell r="B39">
            <v>0.85386338185890198</v>
          </cell>
          <cell r="C39">
            <v>0.60364825304743797</v>
          </cell>
          <cell r="D39">
            <v>0.85255692422545704</v>
          </cell>
          <cell r="E39">
            <v>0.64476436836749296</v>
          </cell>
          <cell r="F39">
            <v>0.85460992907801403</v>
          </cell>
          <cell r="G39">
            <v>0.56945897255674804</v>
          </cell>
        </row>
        <row r="40">
          <cell r="A40">
            <v>156</v>
          </cell>
          <cell r="B40">
            <v>0.85386338185890198</v>
          </cell>
          <cell r="C40">
            <v>0.60719728331031597</v>
          </cell>
          <cell r="D40">
            <v>0.85274356103023496</v>
          </cell>
          <cell r="E40">
            <v>0.64892952803434301</v>
          </cell>
          <cell r="F40">
            <v>0.85479656588279196</v>
          </cell>
          <cell r="G40">
            <v>0.57310244092489704</v>
          </cell>
        </row>
        <row r="41">
          <cell r="A41">
            <v>155</v>
          </cell>
          <cell r="B41">
            <v>0.85386338185890198</v>
          </cell>
          <cell r="C41">
            <v>0.60560834825356802</v>
          </cell>
          <cell r="D41">
            <v>0.85274356103023496</v>
          </cell>
          <cell r="E41">
            <v>0.64986992209212902</v>
          </cell>
          <cell r="F41">
            <v>0.85498320268757</v>
          </cell>
          <cell r="G41">
            <v>0.57680066446342704</v>
          </cell>
        </row>
        <row r="42">
          <cell r="A42">
            <v>154</v>
          </cell>
          <cell r="B42">
            <v>0.85386338185890198</v>
          </cell>
          <cell r="C42">
            <v>0.60954087285209602</v>
          </cell>
          <cell r="D42">
            <v>0.85274356103023496</v>
          </cell>
          <cell r="E42">
            <v>0.64766799852814205</v>
          </cell>
          <cell r="F42">
            <v>0.85535647629712497</v>
          </cell>
          <cell r="G42">
            <v>0.57730948690919903</v>
          </cell>
        </row>
        <row r="43">
          <cell r="A43">
            <v>153</v>
          </cell>
          <cell r="B43">
            <v>0.85386338185890198</v>
          </cell>
          <cell r="C43">
            <v>0.61038755296432501</v>
          </cell>
          <cell r="D43">
            <v>0.85274356103023496</v>
          </cell>
          <cell r="E43">
            <v>0.64650291951873295</v>
          </cell>
          <cell r="F43">
            <v>0.85535647629712497</v>
          </cell>
          <cell r="G43">
            <v>0.57587743164419702</v>
          </cell>
        </row>
        <row r="44">
          <cell r="A44">
            <v>152</v>
          </cell>
          <cell r="B44">
            <v>0.85405001866368002</v>
          </cell>
          <cell r="C44">
            <v>0.609108373346954</v>
          </cell>
          <cell r="D44">
            <v>0.85274356103023496</v>
          </cell>
          <cell r="E44">
            <v>0.64554931303544905</v>
          </cell>
          <cell r="F44">
            <v>0.85535647629712497</v>
          </cell>
          <cell r="G44">
            <v>0.57401052278370901</v>
          </cell>
        </row>
        <row r="45">
          <cell r="A45">
            <v>151</v>
          </cell>
          <cell r="B45">
            <v>0.85405001866368002</v>
          </cell>
          <cell r="C45">
            <v>0.61270555754828504</v>
          </cell>
          <cell r="D45">
            <v>0.852930197835013</v>
          </cell>
          <cell r="E45">
            <v>0.64417980897151705</v>
          </cell>
          <cell r="F45">
            <v>0.85535647629712497</v>
          </cell>
          <cell r="G45">
            <v>0.57446287849840805</v>
          </cell>
        </row>
        <row r="46">
          <cell r="A46">
            <v>150</v>
          </cell>
          <cell r="B46">
            <v>0.85405001866368002</v>
          </cell>
          <cell r="C46">
            <v>0.61382057046132499</v>
          </cell>
          <cell r="D46">
            <v>0.852930197835013</v>
          </cell>
          <cell r="E46">
            <v>0.64771244155005103</v>
          </cell>
          <cell r="F46">
            <v>0.85535647629712497</v>
          </cell>
          <cell r="G46">
            <v>0.57267966158306405</v>
          </cell>
        </row>
        <row r="47">
          <cell r="A47">
            <v>149</v>
          </cell>
          <cell r="B47">
            <v>0.85498320268757</v>
          </cell>
          <cell r="C47">
            <v>0.61802169206657498</v>
          </cell>
          <cell r="D47">
            <v>0.852930197835013</v>
          </cell>
          <cell r="E47">
            <v>0.64538748732236795</v>
          </cell>
          <cell r="F47">
            <v>0.85554311310190301</v>
          </cell>
          <cell r="G47">
            <v>0.57074072148144395</v>
          </cell>
        </row>
        <row r="48">
          <cell r="A48">
            <v>148</v>
          </cell>
          <cell r="B48">
            <v>0.85516983949234704</v>
          </cell>
          <cell r="C48">
            <v>0.61663865367688497</v>
          </cell>
          <cell r="D48">
            <v>0.852930197835013</v>
          </cell>
          <cell r="E48">
            <v>0.64365080826046905</v>
          </cell>
          <cell r="F48">
            <v>0.85554311310190301</v>
          </cell>
          <cell r="G48">
            <v>0.56785216856989296</v>
          </cell>
        </row>
        <row r="49">
          <cell r="A49">
            <v>147</v>
          </cell>
          <cell r="B49">
            <v>0.85516983949234704</v>
          </cell>
          <cell r="C49">
            <v>0.61856591209920198</v>
          </cell>
          <cell r="D49">
            <v>0.85722284434490403</v>
          </cell>
          <cell r="E49">
            <v>0.64478159457496897</v>
          </cell>
          <cell r="F49">
            <v>0.85815602836879401</v>
          </cell>
          <cell r="G49">
            <v>0.56618256598365202</v>
          </cell>
        </row>
        <row r="50">
          <cell r="A50">
            <v>146</v>
          </cell>
          <cell r="B50">
            <v>0.85516983949234704</v>
          </cell>
          <cell r="C50">
            <v>0.61796654017195796</v>
          </cell>
          <cell r="D50">
            <v>0.85740948114968196</v>
          </cell>
          <cell r="E50">
            <v>0.649307373963251</v>
          </cell>
          <cell r="F50">
            <v>0.85815602836879401</v>
          </cell>
          <cell r="G50">
            <v>0.56488081936229995</v>
          </cell>
        </row>
        <row r="51">
          <cell r="A51">
            <v>145</v>
          </cell>
          <cell r="B51">
            <v>0.85516983949234704</v>
          </cell>
          <cell r="C51">
            <v>0.62218720778215897</v>
          </cell>
          <cell r="D51">
            <v>0.85796939156401597</v>
          </cell>
          <cell r="E51">
            <v>0.65121064827285102</v>
          </cell>
          <cell r="F51">
            <v>0.86394176931690903</v>
          </cell>
          <cell r="G51">
            <v>0.562876977843767</v>
          </cell>
        </row>
        <row r="52">
          <cell r="A52">
            <v>144</v>
          </cell>
          <cell r="B52">
            <v>0.85516983949234704</v>
          </cell>
          <cell r="C52">
            <v>0.62207675070270096</v>
          </cell>
          <cell r="D52">
            <v>0.85796939156401597</v>
          </cell>
          <cell r="E52">
            <v>0.65341814674767096</v>
          </cell>
          <cell r="F52">
            <v>0.86412840612168695</v>
          </cell>
          <cell r="G52">
            <v>0.56048597553218205</v>
          </cell>
        </row>
        <row r="53">
          <cell r="A53">
            <v>143</v>
          </cell>
          <cell r="B53">
            <v>0.85535647629712497</v>
          </cell>
          <cell r="C53">
            <v>0.62183147699457597</v>
          </cell>
          <cell r="D53">
            <v>0.85796939156401597</v>
          </cell>
          <cell r="E53">
            <v>0.65798750753611202</v>
          </cell>
          <cell r="F53">
            <v>0.86412840612168695</v>
          </cell>
          <cell r="G53">
            <v>0.56423896131336604</v>
          </cell>
        </row>
        <row r="54">
          <cell r="A54">
            <v>142</v>
          </cell>
          <cell r="B54">
            <v>0.85535647629712497</v>
          </cell>
          <cell r="C54">
            <v>0.625875229993612</v>
          </cell>
          <cell r="D54">
            <v>0.85834266517357205</v>
          </cell>
          <cell r="E54">
            <v>0.66268649637283905</v>
          </cell>
          <cell r="F54">
            <v>0.86431504292646499</v>
          </cell>
          <cell r="G54">
            <v>0.56279551268119898</v>
          </cell>
        </row>
        <row r="55">
          <cell r="A55">
            <v>141</v>
          </cell>
          <cell r="B55">
            <v>0.85815602836879401</v>
          </cell>
          <cell r="C55">
            <v>0.62579893598070602</v>
          </cell>
          <cell r="D55">
            <v>0.85834266517357205</v>
          </cell>
          <cell r="E55">
            <v>0.66736159187282695</v>
          </cell>
          <cell r="F55">
            <v>0.87644643523702803</v>
          </cell>
          <cell r="G55">
            <v>0.56657529068787504</v>
          </cell>
        </row>
        <row r="56">
          <cell r="A56">
            <v>140</v>
          </cell>
          <cell r="B56">
            <v>0.85815602836879401</v>
          </cell>
          <cell r="C56">
            <v>0.62717678731526905</v>
          </cell>
          <cell r="D56">
            <v>0.85834266517357205</v>
          </cell>
          <cell r="E56">
            <v>0.66566590424661398</v>
          </cell>
          <cell r="F56">
            <v>0.87663307204180596</v>
          </cell>
          <cell r="G56">
            <v>0.56452586043630104</v>
          </cell>
        </row>
        <row r="57">
          <cell r="A57">
            <v>139</v>
          </cell>
          <cell r="B57">
            <v>0.85815602836879401</v>
          </cell>
          <cell r="C57">
            <v>0.63014723364804803</v>
          </cell>
          <cell r="D57">
            <v>0.85834266517357205</v>
          </cell>
          <cell r="E57">
            <v>0.66332487338773205</v>
          </cell>
          <cell r="F57">
            <v>0.87756625606569605</v>
          </cell>
          <cell r="G57">
            <v>0.56500148943667305</v>
          </cell>
        </row>
        <row r="58">
          <cell r="A58">
            <v>138</v>
          </cell>
          <cell r="B58">
            <v>0.85815602836879401</v>
          </cell>
          <cell r="C58">
            <v>0.62972048178393603</v>
          </cell>
          <cell r="D58">
            <v>0.85834266517357205</v>
          </cell>
          <cell r="E58">
            <v>0.66276738972744398</v>
          </cell>
          <cell r="F58">
            <v>0.87756625606569605</v>
          </cell>
          <cell r="G58">
            <v>0.56217284181566596</v>
          </cell>
        </row>
        <row r="59">
          <cell r="A59">
            <v>137</v>
          </cell>
          <cell r="B59">
            <v>0.85927584919746103</v>
          </cell>
          <cell r="C59">
            <v>0.63106118880544004</v>
          </cell>
          <cell r="D59">
            <v>0.85834266517357205</v>
          </cell>
          <cell r="E59">
            <v>0.66227017374592401</v>
          </cell>
          <cell r="F59">
            <v>0.87756625606569605</v>
          </cell>
          <cell r="G59">
            <v>0.56104188787467701</v>
          </cell>
        </row>
        <row r="60">
          <cell r="A60">
            <v>136</v>
          </cell>
          <cell r="B60">
            <v>0.85927584919746103</v>
          </cell>
          <cell r="C60">
            <v>0.63553328018908195</v>
          </cell>
          <cell r="D60">
            <v>0.85834266517357205</v>
          </cell>
          <cell r="E60">
            <v>0.66711176360610802</v>
          </cell>
          <cell r="F60">
            <v>0.87793952967525102</v>
          </cell>
          <cell r="G60">
            <v>0.55962901320231795</v>
          </cell>
        </row>
        <row r="61">
          <cell r="A61">
            <v>135</v>
          </cell>
          <cell r="B61">
            <v>0.859649122807017</v>
          </cell>
          <cell r="C61">
            <v>0.63493627485822601</v>
          </cell>
          <cell r="D61">
            <v>0.85834266517357205</v>
          </cell>
          <cell r="E61">
            <v>0.67191709032842295</v>
          </cell>
          <cell r="F61">
            <v>0.87868607689436296</v>
          </cell>
          <cell r="G61">
            <v>0.55728763037677198</v>
          </cell>
        </row>
        <row r="62">
          <cell r="A62">
            <v>134</v>
          </cell>
          <cell r="B62">
            <v>0.859649122807017</v>
          </cell>
          <cell r="C62">
            <v>0.63960005577532797</v>
          </cell>
          <cell r="D62">
            <v>0.85834266517357205</v>
          </cell>
          <cell r="E62">
            <v>0.67194404303152999</v>
          </cell>
          <cell r="F62">
            <v>0.88241881298992098</v>
          </cell>
          <cell r="G62">
            <v>0.55514642930267899</v>
          </cell>
        </row>
        <row r="63">
          <cell r="A63">
            <v>133</v>
          </cell>
          <cell r="B63">
            <v>0.859649122807017</v>
          </cell>
          <cell r="C63">
            <v>0.63709319970746603</v>
          </cell>
          <cell r="D63">
            <v>0.85834266517357205</v>
          </cell>
          <cell r="E63">
            <v>0.67681435045733995</v>
          </cell>
          <cell r="F63">
            <v>0.88783128032848002</v>
          </cell>
          <cell r="G63">
            <v>0.55362517741888395</v>
          </cell>
        </row>
        <row r="64">
          <cell r="A64">
            <v>132</v>
          </cell>
          <cell r="B64">
            <v>0.85983575961179504</v>
          </cell>
          <cell r="C64">
            <v>0.63532755683866604</v>
          </cell>
          <cell r="D64">
            <v>0.85834266517357205</v>
          </cell>
          <cell r="E64">
            <v>0.68071737076950001</v>
          </cell>
          <cell r="F64">
            <v>0.89025755879059298</v>
          </cell>
          <cell r="G64">
            <v>0.55173043663921195</v>
          </cell>
        </row>
        <row r="65">
          <cell r="A65">
            <v>131</v>
          </cell>
          <cell r="B65">
            <v>0.85983575961179504</v>
          </cell>
          <cell r="C65">
            <v>0.63255921622201405</v>
          </cell>
          <cell r="D65">
            <v>0.85852930197834998</v>
          </cell>
          <cell r="E65">
            <v>0.68248713036724795</v>
          </cell>
          <cell r="F65">
            <v>0.89063083240014895</v>
          </cell>
          <cell r="G65">
            <v>0.55596692141719795</v>
          </cell>
        </row>
        <row r="66">
          <cell r="A66">
            <v>130</v>
          </cell>
          <cell r="B66">
            <v>0.86039567002612904</v>
          </cell>
          <cell r="C66">
            <v>0.63455326601503104</v>
          </cell>
          <cell r="D66">
            <v>0.85871593878312802</v>
          </cell>
          <cell r="E66">
            <v>0.687126534585627</v>
          </cell>
          <cell r="F66">
            <v>0.89137737961926</v>
          </cell>
          <cell r="G66">
            <v>0.55397565691358797</v>
          </cell>
        </row>
        <row r="67">
          <cell r="A67">
            <v>129</v>
          </cell>
          <cell r="B67">
            <v>0.86039567002612904</v>
          </cell>
          <cell r="C67">
            <v>0.63285084109659295</v>
          </cell>
          <cell r="D67">
            <v>0.85908921239268299</v>
          </cell>
          <cell r="E67">
            <v>0.68897069268971201</v>
          </cell>
          <cell r="F67">
            <v>0.89175065322881597</v>
          </cell>
          <cell r="G67">
            <v>0.554398722745713</v>
          </cell>
        </row>
        <row r="68">
          <cell r="A68">
            <v>128</v>
          </cell>
          <cell r="B68">
            <v>0.86058230683090697</v>
          </cell>
          <cell r="C68">
            <v>0.63536959998831399</v>
          </cell>
          <cell r="D68">
            <v>0.85908921239268299</v>
          </cell>
          <cell r="E68">
            <v>0.68910771056952602</v>
          </cell>
          <cell r="F68">
            <v>0.89193729003359401</v>
          </cell>
          <cell r="G68">
            <v>0.55352410774065097</v>
          </cell>
        </row>
        <row r="69">
          <cell r="A69">
            <v>127</v>
          </cell>
          <cell r="B69">
            <v>0.86207540126912996</v>
          </cell>
          <cell r="C69">
            <v>0.63532286567021001</v>
          </cell>
          <cell r="D69">
            <v>0.85908921239268299</v>
          </cell>
          <cell r="E69">
            <v>0.68927878500248296</v>
          </cell>
          <cell r="F69">
            <v>0.89753639417693099</v>
          </cell>
          <cell r="G69">
            <v>0.55208223028229497</v>
          </cell>
        </row>
        <row r="70">
          <cell r="A70">
            <v>126</v>
          </cell>
          <cell r="B70">
            <v>0.862262038073908</v>
          </cell>
          <cell r="C70">
            <v>0.63386643266870002</v>
          </cell>
          <cell r="D70">
            <v>0.85908921239268299</v>
          </cell>
          <cell r="E70">
            <v>0.68817777641632905</v>
          </cell>
          <cell r="F70">
            <v>0.90182904068682301</v>
          </cell>
          <cell r="G70">
            <v>0.54898709443553295</v>
          </cell>
        </row>
        <row r="71">
          <cell r="A71">
            <v>125</v>
          </cell>
          <cell r="B71">
            <v>0.862262038073908</v>
          </cell>
          <cell r="C71">
            <v>0.63201437337396904</v>
          </cell>
          <cell r="D71">
            <v>0.85983575961179504</v>
          </cell>
          <cell r="E71">
            <v>0.68708752605962897</v>
          </cell>
          <cell r="F71">
            <v>0.90182904068682301</v>
          </cell>
          <cell r="G71">
            <v>0.54716912971131804</v>
          </cell>
        </row>
        <row r="72">
          <cell r="A72">
            <v>124</v>
          </cell>
          <cell r="B72">
            <v>0.86244867487868604</v>
          </cell>
          <cell r="C72">
            <v>0.63072079284000204</v>
          </cell>
          <cell r="D72">
            <v>0.85983575961179504</v>
          </cell>
          <cell r="E72">
            <v>0.68748264059978503</v>
          </cell>
          <cell r="F72">
            <v>0.90182904068682301</v>
          </cell>
          <cell r="G72">
            <v>0.545874597795457</v>
          </cell>
        </row>
        <row r="73">
          <cell r="A73">
            <v>123</v>
          </cell>
          <cell r="B73">
            <v>0.86244867487868604</v>
          </cell>
          <cell r="C73">
            <v>0.62786373125869199</v>
          </cell>
          <cell r="D73">
            <v>0.86039567002612904</v>
          </cell>
          <cell r="E73">
            <v>0.68614121337810097</v>
          </cell>
          <cell r="F73">
            <v>0.90201567749160105</v>
          </cell>
          <cell r="G73">
            <v>0.54351406698357396</v>
          </cell>
        </row>
        <row r="74">
          <cell r="A74">
            <v>122</v>
          </cell>
          <cell r="B74">
            <v>0.86244867487868604</v>
          </cell>
          <cell r="C74">
            <v>0.62525852071274501</v>
          </cell>
          <cell r="D74">
            <v>0.86058230683090697</v>
          </cell>
          <cell r="E74">
            <v>0.68860177731026695</v>
          </cell>
          <cell r="F74">
            <v>0.90220231429637898</v>
          </cell>
          <cell r="G74">
            <v>0.54140742183585799</v>
          </cell>
        </row>
        <row r="75">
          <cell r="A75">
            <v>121</v>
          </cell>
          <cell r="B75">
            <v>0.86263531168346397</v>
          </cell>
          <cell r="C75">
            <v>0.62397643532474201</v>
          </cell>
          <cell r="D75">
            <v>0.86058230683090697</v>
          </cell>
          <cell r="E75">
            <v>0.68609362893960701</v>
          </cell>
          <cell r="F75">
            <v>0.90238895110115702</v>
          </cell>
          <cell r="G75">
            <v>0.545883601395171</v>
          </cell>
        </row>
        <row r="76">
          <cell r="A76">
            <v>120</v>
          </cell>
          <cell r="B76">
            <v>0.86263531168346397</v>
          </cell>
          <cell r="C76">
            <v>0.623342914196376</v>
          </cell>
          <cell r="D76">
            <v>0.86058230683090697</v>
          </cell>
          <cell r="E76">
            <v>0.69139441210945496</v>
          </cell>
          <cell r="F76">
            <v>0.90406868234415805</v>
          </cell>
          <cell r="G76">
            <v>0.54905800981476605</v>
          </cell>
        </row>
        <row r="77">
          <cell r="A77">
            <v>119</v>
          </cell>
          <cell r="B77">
            <v>0.86282194848824101</v>
          </cell>
          <cell r="C77">
            <v>0.62244910616572502</v>
          </cell>
          <cell r="D77">
            <v>0.86058230683090697</v>
          </cell>
          <cell r="E77">
            <v>0.68882258069205304</v>
          </cell>
          <cell r="F77">
            <v>0.90444195595371402</v>
          </cell>
          <cell r="G77">
            <v>0.55367385130194002</v>
          </cell>
        </row>
        <row r="78">
          <cell r="A78">
            <v>118</v>
          </cell>
          <cell r="B78">
            <v>0.86282194848824101</v>
          </cell>
          <cell r="C78">
            <v>0.62179562642195896</v>
          </cell>
          <cell r="D78">
            <v>0.86058230683090697</v>
          </cell>
          <cell r="E78">
            <v>0.68997462091613304</v>
          </cell>
          <cell r="F78">
            <v>0.90462859275849195</v>
          </cell>
          <cell r="G78">
            <v>0.55119378714633205</v>
          </cell>
        </row>
        <row r="79">
          <cell r="A79">
            <v>117</v>
          </cell>
          <cell r="B79">
            <v>0.86282194848824101</v>
          </cell>
          <cell r="C79">
            <v>0.62540072397767099</v>
          </cell>
          <cell r="D79">
            <v>0.86058230683090697</v>
          </cell>
          <cell r="E79">
            <v>0.68740869715859798</v>
          </cell>
          <cell r="F79">
            <v>0.90518850317282495</v>
          </cell>
          <cell r="G79">
            <v>0.55091248081909605</v>
          </cell>
        </row>
        <row r="80">
          <cell r="A80">
            <v>116</v>
          </cell>
          <cell r="B80">
            <v>0.86300858529301905</v>
          </cell>
          <cell r="C80">
            <v>0.62354289708751498</v>
          </cell>
          <cell r="D80">
            <v>0.86095558044046205</v>
          </cell>
          <cell r="E80">
            <v>0.68614428616325696</v>
          </cell>
          <cell r="F80">
            <v>0.91153415453527398</v>
          </cell>
          <cell r="G80">
            <v>0.54761457855058204</v>
          </cell>
        </row>
        <row r="81">
          <cell r="A81">
            <v>115</v>
          </cell>
          <cell r="B81">
            <v>0.86300858529301905</v>
          </cell>
          <cell r="C81">
            <v>0.62172946675398499</v>
          </cell>
          <cell r="D81">
            <v>0.86095558044046205</v>
          </cell>
          <cell r="E81">
            <v>0.68466348915896802</v>
          </cell>
          <cell r="F81">
            <v>0.91377379619260901</v>
          </cell>
          <cell r="G81">
            <v>0.54611246288669901</v>
          </cell>
        </row>
        <row r="82">
          <cell r="A82">
            <v>114</v>
          </cell>
          <cell r="B82">
            <v>0.86300858529301905</v>
          </cell>
          <cell r="C82">
            <v>0.62714977702359198</v>
          </cell>
          <cell r="D82">
            <v>0.86188876446435203</v>
          </cell>
          <cell r="E82">
            <v>0.68367580235049397</v>
          </cell>
          <cell r="F82">
            <v>0.91377379619260901</v>
          </cell>
          <cell r="G82">
            <v>0.55090153060600799</v>
          </cell>
        </row>
        <row r="83">
          <cell r="A83">
            <v>113</v>
          </cell>
          <cell r="B83">
            <v>0.86300858529301905</v>
          </cell>
          <cell r="C83">
            <v>0.62534043971072995</v>
          </cell>
          <cell r="D83">
            <v>0.86188876446435203</v>
          </cell>
          <cell r="E83">
            <v>0.68508237647709702</v>
          </cell>
          <cell r="F83">
            <v>0.91433370660694202</v>
          </cell>
          <cell r="G83">
            <v>0.54957553147524296</v>
          </cell>
        </row>
        <row r="84">
          <cell r="A84">
            <v>112</v>
          </cell>
          <cell r="B84">
            <v>0.86300858529301905</v>
          </cell>
          <cell r="C84">
            <v>0.62276015648854199</v>
          </cell>
          <cell r="D84">
            <v>0.86188876446435203</v>
          </cell>
          <cell r="E84">
            <v>0.68359313762315999</v>
          </cell>
          <cell r="F84">
            <v>0.91433370660694202</v>
          </cell>
          <cell r="G84">
            <v>0.55445857116599395</v>
          </cell>
        </row>
        <row r="85">
          <cell r="A85">
            <v>111</v>
          </cell>
          <cell r="B85">
            <v>0.86319522209779698</v>
          </cell>
          <cell r="C85">
            <v>0.62155611998145099</v>
          </cell>
          <cell r="D85">
            <v>0.86188876446435203</v>
          </cell>
          <cell r="E85">
            <v>0.68960538675298499</v>
          </cell>
          <cell r="F85">
            <v>0.91582680104516601</v>
          </cell>
          <cell r="G85">
            <v>0.55611707118286002</v>
          </cell>
        </row>
        <row r="86">
          <cell r="A86">
            <v>110</v>
          </cell>
          <cell r="B86">
            <v>0.86356849570735295</v>
          </cell>
          <cell r="C86">
            <v>0.62646071208319698</v>
          </cell>
          <cell r="D86">
            <v>0.86188876446435203</v>
          </cell>
          <cell r="E86">
            <v>0.68857485439082999</v>
          </cell>
          <cell r="F86">
            <v>0.91582680104516601</v>
          </cell>
          <cell r="G86">
            <v>0.56117125520962097</v>
          </cell>
        </row>
        <row r="87">
          <cell r="A87">
            <v>109</v>
          </cell>
          <cell r="B87">
            <v>0.86412840612168695</v>
          </cell>
          <cell r="C87">
            <v>0.62440076607273598</v>
          </cell>
          <cell r="D87">
            <v>0.86188876446435203</v>
          </cell>
          <cell r="E87">
            <v>0.69472061824612696</v>
          </cell>
          <cell r="F87">
            <v>0.91881298992161198</v>
          </cell>
          <cell r="G87">
            <v>0.55839176694606896</v>
          </cell>
        </row>
        <row r="88">
          <cell r="A88">
            <v>108</v>
          </cell>
          <cell r="B88">
            <v>0.86431504292646499</v>
          </cell>
          <cell r="C88">
            <v>0.62227091233055598</v>
          </cell>
          <cell r="D88">
            <v>0.86207540126912996</v>
          </cell>
          <cell r="E88">
            <v>0.70030033725883001</v>
          </cell>
          <cell r="F88">
            <v>0.91899962672639002</v>
          </cell>
          <cell r="G88">
            <v>0.55739083903143904</v>
          </cell>
        </row>
        <row r="89">
          <cell r="A89">
            <v>107</v>
          </cell>
          <cell r="B89">
            <v>0.86506159014557604</v>
          </cell>
          <cell r="C89">
            <v>0.62020988130710697</v>
          </cell>
          <cell r="D89">
            <v>0.86207540126912996</v>
          </cell>
          <cell r="E89">
            <v>0.70175111620341801</v>
          </cell>
          <cell r="F89">
            <v>0.91937290033594599</v>
          </cell>
          <cell r="G89">
            <v>0.55879651788545703</v>
          </cell>
        </row>
        <row r="90">
          <cell r="A90">
            <v>106</v>
          </cell>
          <cell r="B90">
            <v>0.86674132138857696</v>
          </cell>
          <cell r="C90">
            <v>0.61804747993616405</v>
          </cell>
          <cell r="D90">
            <v>0.86319522209779698</v>
          </cell>
          <cell r="E90">
            <v>0.70842317065336902</v>
          </cell>
          <cell r="F90">
            <v>0.91937290033594599</v>
          </cell>
          <cell r="G90">
            <v>0.55840781931675798</v>
          </cell>
        </row>
        <row r="91">
          <cell r="A91">
            <v>105</v>
          </cell>
          <cell r="B91">
            <v>0.866927958193355</v>
          </cell>
          <cell r="C91">
            <v>0.61532946229590302</v>
          </cell>
          <cell r="D91">
            <v>0.86356849570735295</v>
          </cell>
          <cell r="E91">
            <v>0.70869589327237503</v>
          </cell>
          <cell r="F91">
            <v>0.91993281075027999</v>
          </cell>
          <cell r="G91">
            <v>0.55664871078601597</v>
          </cell>
        </row>
        <row r="92">
          <cell r="A92">
            <v>104</v>
          </cell>
          <cell r="B92">
            <v>0.866927958193355</v>
          </cell>
          <cell r="C92">
            <v>0.61515636151497299</v>
          </cell>
          <cell r="D92">
            <v>0.86506159014557604</v>
          </cell>
          <cell r="E92">
            <v>0.71048115775775</v>
          </cell>
          <cell r="F92">
            <v>0.91993281075027999</v>
          </cell>
          <cell r="G92">
            <v>0.56199825219423005</v>
          </cell>
        </row>
        <row r="93">
          <cell r="A93">
            <v>103</v>
          </cell>
          <cell r="B93">
            <v>0.87551325121313905</v>
          </cell>
          <cell r="C93">
            <v>0.61421957072397704</v>
          </cell>
          <cell r="D93">
            <v>0.86506159014557604</v>
          </cell>
          <cell r="E93">
            <v>0.70772725356761401</v>
          </cell>
          <cell r="F93">
            <v>0.92030608435983496</v>
          </cell>
          <cell r="G93">
            <v>0.55901498936037597</v>
          </cell>
        </row>
        <row r="94">
          <cell r="A94">
            <v>102</v>
          </cell>
          <cell r="B94">
            <v>0.87551325121313905</v>
          </cell>
          <cell r="C94">
            <v>0.61823027462671598</v>
          </cell>
          <cell r="D94">
            <v>0.86506159014557604</v>
          </cell>
          <cell r="E94">
            <v>0.70975152315576595</v>
          </cell>
          <cell r="F94">
            <v>0.92086599477416897</v>
          </cell>
          <cell r="G94">
            <v>0.55665412098525002</v>
          </cell>
        </row>
        <row r="95">
          <cell r="A95">
            <v>101</v>
          </cell>
          <cell r="B95">
            <v>0.87999253452780801</v>
          </cell>
          <cell r="C95">
            <v>0.61717080041358097</v>
          </cell>
          <cell r="D95">
            <v>0.86730123180291097</v>
          </cell>
          <cell r="E95">
            <v>0.70872164054401399</v>
          </cell>
          <cell r="F95">
            <v>0.92086599477416897</v>
          </cell>
          <cell r="G95">
            <v>0.55729992553413599</v>
          </cell>
        </row>
        <row r="96">
          <cell r="A96">
            <v>100</v>
          </cell>
          <cell r="B96">
            <v>0.88111235535647603</v>
          </cell>
          <cell r="C96">
            <v>0.61637535211817296</v>
          </cell>
          <cell r="D96">
            <v>0.86786114221724497</v>
          </cell>
          <cell r="E96">
            <v>0.70917587095291401</v>
          </cell>
          <cell r="F96">
            <v>0.92086599477416897</v>
          </cell>
          <cell r="G96">
            <v>0.56253316071536097</v>
          </cell>
        </row>
        <row r="97">
          <cell r="A97">
            <v>99</v>
          </cell>
          <cell r="B97">
            <v>0.88111235535647603</v>
          </cell>
          <cell r="C97">
            <v>0.62251712282530902</v>
          </cell>
          <cell r="D97">
            <v>0.86804777902202301</v>
          </cell>
          <cell r="E97">
            <v>0.70731455069277205</v>
          </cell>
          <cell r="F97">
            <v>0.92086599477416897</v>
          </cell>
          <cell r="G97">
            <v>0.56790731783880899</v>
          </cell>
        </row>
        <row r="98">
          <cell r="A98">
            <v>98</v>
          </cell>
          <cell r="B98">
            <v>0.88111235535647603</v>
          </cell>
          <cell r="C98">
            <v>0.62357667657260196</v>
          </cell>
          <cell r="D98">
            <v>0.86804777902202301</v>
          </cell>
          <cell r="E98">
            <v>0.706120416854085</v>
          </cell>
          <cell r="F98">
            <v>0.92105263157894701</v>
          </cell>
          <cell r="G98">
            <v>0.57370391592541803</v>
          </cell>
        </row>
        <row r="99">
          <cell r="A99">
            <v>97</v>
          </cell>
          <cell r="B99">
            <v>0.881485628966032</v>
          </cell>
          <cell r="C99">
            <v>0.62147232096731198</v>
          </cell>
          <cell r="D99">
            <v>0.86823441582680105</v>
          </cell>
          <cell r="E99">
            <v>0.70980370496397505</v>
          </cell>
          <cell r="F99">
            <v>0.92105263157894701</v>
          </cell>
          <cell r="G99">
            <v>0.56952834991186496</v>
          </cell>
        </row>
        <row r="100">
          <cell r="A100">
            <v>96</v>
          </cell>
          <cell r="B100">
            <v>0.88185890257558697</v>
          </cell>
          <cell r="C100">
            <v>0.62496798043780499</v>
          </cell>
          <cell r="D100">
            <v>0.86823441582680105</v>
          </cell>
          <cell r="E100">
            <v>0.70814515076126805</v>
          </cell>
          <cell r="F100">
            <v>0.92105263157894701</v>
          </cell>
          <cell r="G100">
            <v>0.56578683627876003</v>
          </cell>
        </row>
        <row r="101">
          <cell r="A101">
            <v>95</v>
          </cell>
          <cell r="B101">
            <v>0.88204553938036501</v>
          </cell>
          <cell r="C101">
            <v>0.62452880624423102</v>
          </cell>
          <cell r="D101">
            <v>0.86823441582680105</v>
          </cell>
          <cell r="E101">
            <v>0.71032531763824303</v>
          </cell>
          <cell r="F101">
            <v>0.92105263157894701</v>
          </cell>
          <cell r="G101">
            <v>0.57159578308858205</v>
          </cell>
        </row>
        <row r="102">
          <cell r="A102">
            <v>94</v>
          </cell>
          <cell r="B102">
            <v>0.88204553938036501</v>
          </cell>
          <cell r="C102">
            <v>0.623991887077886</v>
          </cell>
          <cell r="D102">
            <v>0.86823441582680105</v>
          </cell>
          <cell r="E102">
            <v>0.70832337764559905</v>
          </cell>
          <cell r="F102">
            <v>0.92105263157894701</v>
          </cell>
          <cell r="G102">
            <v>0.56785581360394</v>
          </cell>
        </row>
        <row r="103">
          <cell r="A103">
            <v>93</v>
          </cell>
          <cell r="B103">
            <v>0.88204553938036501</v>
          </cell>
          <cell r="C103">
            <v>0.62093477947378595</v>
          </cell>
          <cell r="D103">
            <v>0.86823441582680105</v>
          </cell>
          <cell r="E103">
            <v>0.707070720643591</v>
          </cell>
          <cell r="F103">
            <v>0.92105263157894701</v>
          </cell>
          <cell r="G103">
            <v>0.56320925642960395</v>
          </cell>
        </row>
        <row r="104">
          <cell r="A104">
            <v>92</v>
          </cell>
          <cell r="B104">
            <v>0.88204553938036501</v>
          </cell>
          <cell r="C104">
            <v>0.62039653511243797</v>
          </cell>
          <cell r="D104">
            <v>0.86823441582680105</v>
          </cell>
          <cell r="E104">
            <v>0.70871763897069595</v>
          </cell>
          <cell r="F104">
            <v>0.92105263157894701</v>
          </cell>
          <cell r="G104">
            <v>0.56215374802614104</v>
          </cell>
        </row>
        <row r="105">
          <cell r="A105">
            <v>91</v>
          </cell>
          <cell r="B105">
            <v>0.88372527062336603</v>
          </cell>
          <cell r="C105">
            <v>0.61799997206773405</v>
          </cell>
          <cell r="D105">
            <v>0.86860768943635602</v>
          </cell>
          <cell r="E105">
            <v>0.71162340162933602</v>
          </cell>
          <cell r="F105">
            <v>0.92105263157894701</v>
          </cell>
          <cell r="G105">
            <v>0.56106631994949396</v>
          </cell>
        </row>
        <row r="106">
          <cell r="A106">
            <v>90</v>
          </cell>
          <cell r="B106">
            <v>0.88372527062336603</v>
          </cell>
          <cell r="C106">
            <v>0.61404706857329405</v>
          </cell>
          <cell r="D106">
            <v>0.86860768943635602</v>
          </cell>
          <cell r="E106">
            <v>0.71243157167422899</v>
          </cell>
          <cell r="F106">
            <v>0.92105263157894701</v>
          </cell>
          <cell r="G106">
            <v>0.558811745731845</v>
          </cell>
        </row>
        <row r="107">
          <cell r="A107">
            <v>89</v>
          </cell>
          <cell r="B107">
            <v>0.884098544232922</v>
          </cell>
          <cell r="C107">
            <v>0.61150532329937102</v>
          </cell>
          <cell r="D107">
            <v>0.86860768943635602</v>
          </cell>
          <cell r="E107">
            <v>0.71997647196265202</v>
          </cell>
          <cell r="F107">
            <v>0.92123926838372505</v>
          </cell>
          <cell r="G107">
            <v>0.55688367390584403</v>
          </cell>
        </row>
        <row r="108">
          <cell r="A108">
            <v>88</v>
          </cell>
          <cell r="B108">
            <v>0.884098544232922</v>
          </cell>
          <cell r="C108">
            <v>0.60811560769002804</v>
          </cell>
          <cell r="D108">
            <v>0.86860768943635602</v>
          </cell>
          <cell r="E108">
            <v>0.71686915635440696</v>
          </cell>
          <cell r="F108">
            <v>0.92161254199328102</v>
          </cell>
          <cell r="G108">
            <v>0.55364549806101804</v>
          </cell>
        </row>
        <row r="109">
          <cell r="A109">
            <v>87</v>
          </cell>
          <cell r="B109">
            <v>0.88484509145203405</v>
          </cell>
          <cell r="C109">
            <v>0.60656001640191404</v>
          </cell>
          <cell r="D109">
            <v>0.86879432624113395</v>
          </cell>
          <cell r="E109">
            <v>0.71436543659134899</v>
          </cell>
          <cell r="F109">
            <v>0.92329227323628205</v>
          </cell>
          <cell r="G109">
            <v>0.55302988617355997</v>
          </cell>
        </row>
        <row r="110">
          <cell r="A110">
            <v>86</v>
          </cell>
          <cell r="B110">
            <v>0.88521836506159002</v>
          </cell>
          <cell r="C110">
            <v>0.60317275821931204</v>
          </cell>
          <cell r="D110">
            <v>0.86879432624113395</v>
          </cell>
          <cell r="E110">
            <v>0.71266979224500904</v>
          </cell>
          <cell r="F110">
            <v>0.92329227323628205</v>
          </cell>
          <cell r="G110">
            <v>0.55945877754122597</v>
          </cell>
        </row>
        <row r="111">
          <cell r="A111">
            <v>85</v>
          </cell>
          <cell r="B111">
            <v>0.88633818589025704</v>
          </cell>
          <cell r="C111">
            <v>0.60100194743620505</v>
          </cell>
          <cell r="D111">
            <v>0.86879432624113395</v>
          </cell>
          <cell r="E111">
            <v>0.71463345819011503</v>
          </cell>
          <cell r="F111">
            <v>0.92347891004105997</v>
          </cell>
          <cell r="G111">
            <v>0.55603616813924195</v>
          </cell>
        </row>
        <row r="112">
          <cell r="A112">
            <v>84</v>
          </cell>
          <cell r="B112">
            <v>0.886711459499813</v>
          </cell>
          <cell r="C112">
            <v>0.59724618230150095</v>
          </cell>
          <cell r="D112">
            <v>0.86991414706980197</v>
          </cell>
          <cell r="E112">
            <v>0.71890197137339396</v>
          </cell>
          <cell r="F112">
            <v>0.92366554684583801</v>
          </cell>
          <cell r="G112">
            <v>0.55123050658392003</v>
          </cell>
        </row>
        <row r="113">
          <cell r="A113">
            <v>83</v>
          </cell>
          <cell r="B113">
            <v>0.88708473310936897</v>
          </cell>
          <cell r="C113">
            <v>0.60452573527505105</v>
          </cell>
          <cell r="D113">
            <v>0.87047405748413498</v>
          </cell>
          <cell r="E113">
            <v>0.71700069137435396</v>
          </cell>
          <cell r="F113">
            <v>0.92366554684583801</v>
          </cell>
          <cell r="G113">
            <v>0.54592818217344796</v>
          </cell>
        </row>
        <row r="114">
          <cell r="A114">
            <v>82</v>
          </cell>
          <cell r="B114">
            <v>0.88727136991414701</v>
          </cell>
          <cell r="C114">
            <v>0.60275649961255495</v>
          </cell>
          <cell r="D114">
            <v>0.87066069428891302</v>
          </cell>
          <cell r="E114">
            <v>0.71686720588211195</v>
          </cell>
          <cell r="F114">
            <v>0.92441209406494895</v>
          </cell>
          <cell r="G114">
            <v>0.54283538008773002</v>
          </cell>
        </row>
        <row r="115">
          <cell r="A115">
            <v>81</v>
          </cell>
          <cell r="B115">
            <v>0.88727136991414701</v>
          </cell>
          <cell r="C115">
            <v>0.61019188262782298</v>
          </cell>
          <cell r="D115">
            <v>0.87084733109369095</v>
          </cell>
          <cell r="E115">
            <v>0.71537008999506801</v>
          </cell>
          <cell r="F115">
            <v>0.92497200447928296</v>
          </cell>
          <cell r="G115">
            <v>0.54280561778361203</v>
          </cell>
        </row>
        <row r="116">
          <cell r="A116">
            <v>80</v>
          </cell>
          <cell r="B116">
            <v>0.88727136991414701</v>
          </cell>
          <cell r="C116">
            <v>0.60533757597903404</v>
          </cell>
          <cell r="D116">
            <v>0.87178051511758103</v>
          </cell>
          <cell r="E116">
            <v>0.71583588461575398</v>
          </cell>
          <cell r="F116">
            <v>0.92627846211272802</v>
          </cell>
          <cell r="G116">
            <v>0.54710249535585997</v>
          </cell>
        </row>
        <row r="117">
          <cell r="A117">
            <v>79</v>
          </cell>
          <cell r="B117">
            <v>0.88764464352370198</v>
          </cell>
          <cell r="C117">
            <v>0.60217196879066703</v>
          </cell>
          <cell r="D117">
            <v>0.87196715192235896</v>
          </cell>
          <cell r="E117">
            <v>0.715099763248776</v>
          </cell>
          <cell r="F117">
            <v>0.92646509891750595</v>
          </cell>
          <cell r="G117">
            <v>0.54267912347387603</v>
          </cell>
        </row>
        <row r="118">
          <cell r="A118">
            <v>78</v>
          </cell>
          <cell r="B118">
            <v>0.88764464352370198</v>
          </cell>
          <cell r="C118">
            <v>0.60988596504135295</v>
          </cell>
          <cell r="D118">
            <v>0.87196715192235896</v>
          </cell>
          <cell r="E118">
            <v>0.72425354589784996</v>
          </cell>
          <cell r="F118">
            <v>0.92683837252706203</v>
          </cell>
          <cell r="G118">
            <v>0.54963681748152804</v>
          </cell>
        </row>
        <row r="119">
          <cell r="A119">
            <v>77</v>
          </cell>
          <cell r="B119">
            <v>0.88839119074281403</v>
          </cell>
          <cell r="C119">
            <v>0.61206046591534102</v>
          </cell>
          <cell r="D119">
            <v>0.87196715192235896</v>
          </cell>
          <cell r="E119">
            <v>0.72212207746927803</v>
          </cell>
          <cell r="F119">
            <v>0.92758491974617396</v>
          </cell>
          <cell r="G119">
            <v>0.55353258035961805</v>
          </cell>
        </row>
        <row r="120">
          <cell r="A120">
            <v>76</v>
          </cell>
          <cell r="B120">
            <v>0.88857782754759196</v>
          </cell>
          <cell r="C120">
            <v>0.61579124918955097</v>
          </cell>
          <cell r="D120">
            <v>0.87196715192235896</v>
          </cell>
          <cell r="E120">
            <v>0.73146536274028995</v>
          </cell>
          <cell r="F120">
            <v>0.927771556550951</v>
          </cell>
          <cell r="G120">
            <v>0.55204613225436705</v>
          </cell>
        </row>
        <row r="121">
          <cell r="A121">
            <v>75</v>
          </cell>
          <cell r="B121">
            <v>0.88857782754759196</v>
          </cell>
          <cell r="C121">
            <v>0.61537169453696905</v>
          </cell>
          <cell r="D121">
            <v>0.87234042553191404</v>
          </cell>
          <cell r="E121">
            <v>0.73307055461713</v>
          </cell>
          <cell r="F121">
            <v>0.92907801418439695</v>
          </cell>
          <cell r="G121">
            <v>0.54898364264632304</v>
          </cell>
        </row>
        <row r="122">
          <cell r="A122">
            <v>74</v>
          </cell>
          <cell r="B122">
            <v>0.88969764837625898</v>
          </cell>
          <cell r="C122">
            <v>0.61383132008369401</v>
          </cell>
          <cell r="D122">
            <v>0.87308697275102598</v>
          </cell>
          <cell r="E122">
            <v>0.73102911599064502</v>
          </cell>
          <cell r="F122">
            <v>0.92907801418439695</v>
          </cell>
          <cell r="G122">
            <v>0.54963830320328499</v>
          </cell>
        </row>
        <row r="123">
          <cell r="A123">
            <v>73</v>
          </cell>
          <cell r="B123">
            <v>0.89268383725270595</v>
          </cell>
          <cell r="C123">
            <v>0.60981789793999097</v>
          </cell>
          <cell r="D123">
            <v>0.87737961926091801</v>
          </cell>
          <cell r="E123">
            <v>0.72864613686150803</v>
          </cell>
          <cell r="F123">
            <v>0.93057110862262005</v>
          </cell>
          <cell r="G123">
            <v>0.55444446130416403</v>
          </cell>
        </row>
        <row r="124">
          <cell r="A124">
            <v>72</v>
          </cell>
          <cell r="B124">
            <v>0.89734975737215295</v>
          </cell>
          <cell r="C124">
            <v>0.60895686551183104</v>
          </cell>
          <cell r="D124">
            <v>0.87775289287047398</v>
          </cell>
          <cell r="E124">
            <v>0.73040289467124098</v>
          </cell>
          <cell r="F124">
            <v>0.93094438223217602</v>
          </cell>
          <cell r="G124">
            <v>0.55597086303474597</v>
          </cell>
        </row>
        <row r="125">
          <cell r="A125">
            <v>71</v>
          </cell>
          <cell r="B125">
            <v>0.89772303098170902</v>
          </cell>
          <cell r="C125">
            <v>0.60908583634977198</v>
          </cell>
          <cell r="D125">
            <v>0.87868607689436296</v>
          </cell>
          <cell r="E125">
            <v>0.73085554727628499</v>
          </cell>
          <cell r="F125">
            <v>0.93467711832773404</v>
          </cell>
          <cell r="G125">
            <v>0.55367467519271596</v>
          </cell>
        </row>
        <row r="126">
          <cell r="A126">
            <v>70</v>
          </cell>
          <cell r="B126">
            <v>0.89809630459126499</v>
          </cell>
          <cell r="C126">
            <v>0.60453783954352402</v>
          </cell>
          <cell r="D126">
            <v>0.87868607689436296</v>
          </cell>
          <cell r="E126">
            <v>0.72938821823252098</v>
          </cell>
          <cell r="F126">
            <v>0.93542366554684497</v>
          </cell>
          <cell r="G126">
            <v>0.54906248768682797</v>
          </cell>
        </row>
        <row r="127">
          <cell r="A127">
            <v>69</v>
          </cell>
          <cell r="B127">
            <v>0.89828294139604303</v>
          </cell>
          <cell r="C127">
            <v>0.61330368922793799</v>
          </cell>
          <cell r="D127">
            <v>0.879432624113475</v>
          </cell>
          <cell r="E127">
            <v>0.73192531662775595</v>
          </cell>
          <cell r="F127">
            <v>0.93561030235162301</v>
          </cell>
          <cell r="G127">
            <v>0.55702203687665297</v>
          </cell>
        </row>
        <row r="128">
          <cell r="A128">
            <v>68</v>
          </cell>
          <cell r="B128">
            <v>0.90145576707726705</v>
          </cell>
          <cell r="C128">
            <v>0.61019292770758504</v>
          </cell>
          <cell r="D128">
            <v>0.879432624113475</v>
          </cell>
          <cell r="E128">
            <v>0.73008235991611103</v>
          </cell>
          <cell r="F128">
            <v>0.93579693915640105</v>
          </cell>
          <cell r="G128">
            <v>0.555408127333192</v>
          </cell>
        </row>
        <row r="129">
          <cell r="A129">
            <v>67</v>
          </cell>
          <cell r="B129">
            <v>0.90257558790593495</v>
          </cell>
          <cell r="C129">
            <v>0.60683798266695199</v>
          </cell>
          <cell r="D129">
            <v>0.879432624113475</v>
          </cell>
          <cell r="E129">
            <v>0.72994802740397402</v>
          </cell>
          <cell r="F129">
            <v>0.93803658081373598</v>
          </cell>
          <cell r="G129">
            <v>0.551080074042965</v>
          </cell>
        </row>
        <row r="130">
          <cell r="A130">
            <v>66</v>
          </cell>
          <cell r="B130">
            <v>0.91004106009705099</v>
          </cell>
          <cell r="C130">
            <v>0.60261424952285803</v>
          </cell>
          <cell r="D130">
            <v>0.87999253452780801</v>
          </cell>
          <cell r="E130">
            <v>0.72711993795811203</v>
          </cell>
          <cell r="F130">
            <v>0.93840985442329194</v>
          </cell>
          <cell r="G130">
            <v>0.54711697429328099</v>
          </cell>
        </row>
        <row r="131">
          <cell r="A131">
            <v>65</v>
          </cell>
          <cell r="B131">
            <v>0.91097424412093997</v>
          </cell>
          <cell r="C131">
            <v>0.59841874259578698</v>
          </cell>
          <cell r="D131">
            <v>0.88017917133258605</v>
          </cell>
          <cell r="E131">
            <v>0.72686956581613804</v>
          </cell>
          <cell r="F131">
            <v>0.93840985442329194</v>
          </cell>
          <cell r="G131">
            <v>0.54322466635773403</v>
          </cell>
        </row>
        <row r="132">
          <cell r="A132">
            <v>64</v>
          </cell>
          <cell r="B132">
            <v>0.91134751773049605</v>
          </cell>
          <cell r="C132">
            <v>0.60152476132361199</v>
          </cell>
          <cell r="D132">
            <v>0.88017917133258605</v>
          </cell>
          <cell r="E132">
            <v>0.73320732864945903</v>
          </cell>
          <cell r="F132">
            <v>0.93840985442329194</v>
          </cell>
          <cell r="G132">
            <v>0.53608782970532398</v>
          </cell>
        </row>
        <row r="133">
          <cell r="A133">
            <v>63</v>
          </cell>
          <cell r="B133">
            <v>0.91172079134005202</v>
          </cell>
          <cell r="C133">
            <v>0.60321199584240703</v>
          </cell>
          <cell r="D133">
            <v>0.88297872340425498</v>
          </cell>
          <cell r="E133">
            <v>0.73474025529767695</v>
          </cell>
          <cell r="F133">
            <v>0.93878312803284802</v>
          </cell>
          <cell r="G133">
            <v>0.53166318559137904</v>
          </cell>
        </row>
        <row r="134">
          <cell r="A134">
            <v>62</v>
          </cell>
          <cell r="B134">
            <v>0.91209406494960799</v>
          </cell>
          <cell r="C134">
            <v>0.60054240671906201</v>
          </cell>
          <cell r="D134">
            <v>0.88559163867114599</v>
          </cell>
          <cell r="E134">
            <v>0.735356119486275</v>
          </cell>
          <cell r="F134">
            <v>0.94624860022396395</v>
          </cell>
          <cell r="G134">
            <v>0.52545906004304699</v>
          </cell>
        </row>
        <row r="135">
          <cell r="A135">
            <v>61</v>
          </cell>
          <cell r="B135">
            <v>0.91228070175438503</v>
          </cell>
          <cell r="C135">
            <v>0.59676883530787805</v>
          </cell>
          <cell r="D135">
            <v>0.88745800671892405</v>
          </cell>
          <cell r="E135">
            <v>0.73627651903951297</v>
          </cell>
          <cell r="F135">
            <v>0.95483389324374701</v>
          </cell>
          <cell r="G135">
            <v>0.51899829912301798</v>
          </cell>
        </row>
        <row r="136">
          <cell r="A136">
            <v>60</v>
          </cell>
          <cell r="B136">
            <v>0.913213885778275</v>
          </cell>
          <cell r="C136">
            <v>0.59726224799531302</v>
          </cell>
          <cell r="D136">
            <v>0.89828294139604303</v>
          </cell>
          <cell r="E136">
            <v>0.73556879427734601</v>
          </cell>
          <cell r="F136">
            <v>0.95632698768197</v>
          </cell>
          <cell r="G136">
            <v>0.52147474805960403</v>
          </cell>
        </row>
        <row r="137">
          <cell r="A137">
            <v>59</v>
          </cell>
          <cell r="B137">
            <v>0.91433370660694202</v>
          </cell>
          <cell r="C137">
            <v>0.59799294341244702</v>
          </cell>
          <cell r="D137">
            <v>0.898656215005599</v>
          </cell>
          <cell r="E137">
            <v>0.73634632904235198</v>
          </cell>
          <cell r="F137">
            <v>0.95744680851063801</v>
          </cell>
          <cell r="G137">
            <v>0.51589941940044304</v>
          </cell>
        </row>
        <row r="138">
          <cell r="A138">
            <v>58</v>
          </cell>
          <cell r="B138">
            <v>0.920492721164613</v>
          </cell>
          <cell r="C138">
            <v>0.59256544019006496</v>
          </cell>
          <cell r="D138">
            <v>0.89884285181037704</v>
          </cell>
          <cell r="E138">
            <v>0.73754710362829901</v>
          </cell>
          <cell r="F138">
            <v>0.95800671892497202</v>
          </cell>
          <cell r="G138">
            <v>0.514947800227884</v>
          </cell>
        </row>
        <row r="139">
          <cell r="A139">
            <v>57</v>
          </cell>
          <cell r="B139">
            <v>0.92067935796939104</v>
          </cell>
          <cell r="C139">
            <v>0.59126991456317302</v>
          </cell>
          <cell r="D139">
            <v>0.89940276222471005</v>
          </cell>
          <cell r="E139">
            <v>0.73556011789810105</v>
          </cell>
          <cell r="F139">
            <v>0.95800671892497202</v>
          </cell>
          <cell r="G139">
            <v>0.51228434265705602</v>
          </cell>
        </row>
        <row r="140">
          <cell r="A140">
            <v>56</v>
          </cell>
          <cell r="B140">
            <v>0.92273236282194804</v>
          </cell>
          <cell r="C140">
            <v>0.59029725398479005</v>
          </cell>
          <cell r="D140">
            <v>0.90052258305337796</v>
          </cell>
          <cell r="E140">
            <v>0.73543665740625697</v>
          </cell>
          <cell r="F140">
            <v>0.95987308697275098</v>
          </cell>
          <cell r="G140">
            <v>0.50501076294026903</v>
          </cell>
        </row>
        <row r="141">
          <cell r="A141">
            <v>55</v>
          </cell>
          <cell r="B141">
            <v>0.92291899962672597</v>
          </cell>
          <cell r="C141">
            <v>0.58381209470760098</v>
          </cell>
          <cell r="D141">
            <v>0.90089585666293304</v>
          </cell>
          <cell r="E141">
            <v>0.74072678957980198</v>
          </cell>
          <cell r="F141">
            <v>0.96117954460619603</v>
          </cell>
          <cell r="G141">
            <v>0.51420634852069702</v>
          </cell>
        </row>
        <row r="142">
          <cell r="A142">
            <v>54</v>
          </cell>
          <cell r="B142">
            <v>0.92329227323628205</v>
          </cell>
          <cell r="C142">
            <v>0.58537302052298301</v>
          </cell>
          <cell r="D142">
            <v>0.90108249346771097</v>
          </cell>
          <cell r="E142">
            <v>0.74210232890963501</v>
          </cell>
          <cell r="F142">
            <v>0.96211272863008501</v>
          </cell>
          <cell r="G142">
            <v>0.50619802163250505</v>
          </cell>
        </row>
        <row r="143">
          <cell r="A143">
            <v>53</v>
          </cell>
          <cell r="B143">
            <v>0.92329227323628205</v>
          </cell>
          <cell r="C143">
            <v>0.58693676581026899</v>
          </cell>
          <cell r="D143">
            <v>0.90238895110115702</v>
          </cell>
          <cell r="E143">
            <v>0.74035874538825197</v>
          </cell>
          <cell r="F143">
            <v>0.96976483762597898</v>
          </cell>
          <cell r="G143">
            <v>0.50305860906525501</v>
          </cell>
        </row>
        <row r="144">
          <cell r="A144">
            <v>52</v>
          </cell>
          <cell r="B144">
            <v>0.92609182530794998</v>
          </cell>
          <cell r="C144">
            <v>0.58169859800016599</v>
          </cell>
          <cell r="D144">
            <v>0.90388204553938001</v>
          </cell>
          <cell r="E144">
            <v>0.73855808615909502</v>
          </cell>
          <cell r="F144">
            <v>0.96995147443075702</v>
          </cell>
          <cell r="G144">
            <v>0.49991436588043298</v>
          </cell>
        </row>
        <row r="145">
          <cell r="A145">
            <v>51</v>
          </cell>
          <cell r="B145">
            <v>0.92609182530794998</v>
          </cell>
          <cell r="C145">
            <v>0.57741499063026702</v>
          </cell>
          <cell r="D145">
            <v>0.90406868234415805</v>
          </cell>
          <cell r="E145">
            <v>0.74323718482944301</v>
          </cell>
          <cell r="F145">
            <v>0.97032474804031299</v>
          </cell>
          <cell r="G145">
            <v>0.49991681516986403</v>
          </cell>
        </row>
        <row r="146">
          <cell r="A146">
            <v>50</v>
          </cell>
          <cell r="B146">
            <v>0.93038447181784201</v>
          </cell>
          <cell r="C146">
            <v>0.57016554304515699</v>
          </cell>
          <cell r="D146">
            <v>0.90462859275849195</v>
          </cell>
          <cell r="E146">
            <v>0.74720196753171397</v>
          </cell>
          <cell r="F146">
            <v>0.97032474804031299</v>
          </cell>
          <cell r="G146">
            <v>0.48991524100108202</v>
          </cell>
        </row>
        <row r="147">
          <cell r="A147">
            <v>49</v>
          </cell>
          <cell r="B147">
            <v>0.93784994400895805</v>
          </cell>
          <cell r="C147">
            <v>0.56235900365662495</v>
          </cell>
          <cell r="D147">
            <v>0.90537513997760299</v>
          </cell>
          <cell r="E147">
            <v>0.74968876679045404</v>
          </cell>
          <cell r="F147">
            <v>0.970884658454647</v>
          </cell>
          <cell r="G147">
            <v>0.48631458516818898</v>
          </cell>
        </row>
        <row r="148">
          <cell r="A148">
            <v>48</v>
          </cell>
          <cell r="B148">
            <v>0.93803658081373598</v>
          </cell>
          <cell r="C148">
            <v>0.56018887720070998</v>
          </cell>
          <cell r="D148">
            <v>0.90742814483015999</v>
          </cell>
          <cell r="E148">
            <v>0.75216725066641199</v>
          </cell>
          <cell r="F148">
            <v>0.97984322508398602</v>
          </cell>
          <cell r="G148">
            <v>0.47877346686918199</v>
          </cell>
        </row>
        <row r="149">
          <cell r="A149">
            <v>47</v>
          </cell>
          <cell r="B149">
            <v>0.93859649122806998</v>
          </cell>
          <cell r="C149">
            <v>0.572116275153844</v>
          </cell>
          <cell r="D149">
            <v>0.90836132885404997</v>
          </cell>
          <cell r="E149">
            <v>0.750596397076713</v>
          </cell>
          <cell r="F149">
            <v>0.98152295632698705</v>
          </cell>
          <cell r="G149">
            <v>0.482432554557921</v>
          </cell>
        </row>
        <row r="150">
          <cell r="A150">
            <v>46</v>
          </cell>
          <cell r="B150">
            <v>0.93859649122806998</v>
          </cell>
          <cell r="C150">
            <v>0.58442571041351599</v>
          </cell>
          <cell r="D150">
            <v>0.90873460246360505</v>
          </cell>
          <cell r="E150">
            <v>0.74571618908793003</v>
          </cell>
          <cell r="F150">
            <v>0.98170959313176498</v>
          </cell>
          <cell r="G150">
            <v>0.48205073719003499</v>
          </cell>
        </row>
        <row r="151">
          <cell r="A151">
            <v>45</v>
          </cell>
          <cell r="B151">
            <v>0.939716312056737</v>
          </cell>
          <cell r="C151">
            <v>0.59187526663891599</v>
          </cell>
          <cell r="D151">
            <v>0.91545352743561004</v>
          </cell>
          <cell r="E151">
            <v>0.74482798944874995</v>
          </cell>
          <cell r="F151">
            <v>0.98208286674132095</v>
          </cell>
          <cell r="G151">
            <v>0.49276737834734902</v>
          </cell>
        </row>
        <row r="152">
          <cell r="A152">
            <v>44</v>
          </cell>
          <cell r="B152">
            <v>0.94587532661440799</v>
          </cell>
          <cell r="C152">
            <v>0.58908626456008695</v>
          </cell>
          <cell r="D152">
            <v>0.91545352743561004</v>
          </cell>
          <cell r="E152">
            <v>0.74403146568459499</v>
          </cell>
          <cell r="F152">
            <v>0.98264277715565496</v>
          </cell>
          <cell r="G152">
            <v>0.50397117366642796</v>
          </cell>
        </row>
        <row r="153">
          <cell r="A153">
            <v>43</v>
          </cell>
          <cell r="B153">
            <v>0.94811496827174302</v>
          </cell>
          <cell r="C153">
            <v>0.58334186909964203</v>
          </cell>
          <cell r="D153">
            <v>0.91601343784994405</v>
          </cell>
          <cell r="E153">
            <v>0.74070424511192401</v>
          </cell>
          <cell r="F153">
            <v>0.98301605076521004</v>
          </cell>
          <cell r="G153">
            <v>0.51569603632080796</v>
          </cell>
        </row>
        <row r="154">
          <cell r="A154">
            <v>42</v>
          </cell>
          <cell r="B154">
            <v>0.94848824188129899</v>
          </cell>
          <cell r="C154">
            <v>0.59723706498001905</v>
          </cell>
          <cell r="D154">
            <v>0.95614035087719296</v>
          </cell>
          <cell r="E154">
            <v>0.73772781692973899</v>
          </cell>
          <cell r="F154">
            <v>0.98301605076521004</v>
          </cell>
          <cell r="G154">
            <v>0.51606516779913303</v>
          </cell>
        </row>
        <row r="155">
          <cell r="A155">
            <v>41</v>
          </cell>
          <cell r="B155">
            <v>0.94867487868607603</v>
          </cell>
          <cell r="C155">
            <v>0.59960319704617104</v>
          </cell>
          <cell r="D155">
            <v>0.95707353490108205</v>
          </cell>
          <cell r="E155">
            <v>0.74072823617889905</v>
          </cell>
          <cell r="F155">
            <v>0.98376259798432197</v>
          </cell>
          <cell r="G155">
            <v>0.51402773283423397</v>
          </cell>
        </row>
        <row r="156">
          <cell r="A156">
            <v>40</v>
          </cell>
          <cell r="B156">
            <v>0.94923478910041004</v>
          </cell>
          <cell r="C156">
            <v>0.594595545719383</v>
          </cell>
          <cell r="D156">
            <v>0.95707353490108205</v>
          </cell>
          <cell r="E156">
            <v>0.75037485526803005</v>
          </cell>
          <cell r="F156">
            <v>0.98394923478910001</v>
          </cell>
          <cell r="G156">
            <v>0.526880897649466</v>
          </cell>
        </row>
        <row r="157">
          <cell r="A157">
            <v>39</v>
          </cell>
          <cell r="B157">
            <v>0.95016797312430001</v>
          </cell>
          <cell r="C157">
            <v>0.59476949925786105</v>
          </cell>
          <cell r="D157">
            <v>0.96117954460619603</v>
          </cell>
          <cell r="E157">
            <v>0.74630477230219305</v>
          </cell>
          <cell r="F157">
            <v>0.98394923478910001</v>
          </cell>
          <cell r="G157">
            <v>0.54038817688218499</v>
          </cell>
        </row>
        <row r="158">
          <cell r="A158">
            <v>38</v>
          </cell>
          <cell r="B158">
            <v>0.951661067562523</v>
          </cell>
          <cell r="C158">
            <v>0.61044808024117903</v>
          </cell>
          <cell r="D158">
            <v>0.96192609182530797</v>
          </cell>
          <cell r="E158">
            <v>0.74428127136091404</v>
          </cell>
          <cell r="F158">
            <v>0.98394923478910001</v>
          </cell>
          <cell r="G158">
            <v>0.52829322610631901</v>
          </cell>
        </row>
        <row r="159">
          <cell r="A159">
            <v>37</v>
          </cell>
          <cell r="B159">
            <v>0.951661067562523</v>
          </cell>
          <cell r="C159">
            <v>0.62665248198757695</v>
          </cell>
          <cell r="D159">
            <v>0.96229936543486305</v>
          </cell>
          <cell r="E159">
            <v>0.75106148420554497</v>
          </cell>
          <cell r="F159">
            <v>0.98450914520343402</v>
          </cell>
          <cell r="G159">
            <v>0.54257942080487298</v>
          </cell>
        </row>
        <row r="160">
          <cell r="A160">
            <v>36</v>
          </cell>
          <cell r="B160">
            <v>0.95184770436730104</v>
          </cell>
          <cell r="C160">
            <v>0.61774863618970999</v>
          </cell>
          <cell r="D160">
            <v>0.96397909667786397</v>
          </cell>
          <cell r="E160">
            <v>0.74884445094941299</v>
          </cell>
          <cell r="F160">
            <v>0.98488241881298899</v>
          </cell>
          <cell r="G160">
            <v>0.53384726456813203</v>
          </cell>
        </row>
        <row r="161">
          <cell r="A161">
            <v>35</v>
          </cell>
          <cell r="B161">
            <v>0.95184770436730104</v>
          </cell>
          <cell r="C161">
            <v>0.616347695673086</v>
          </cell>
          <cell r="D161">
            <v>0.96491228070175405</v>
          </cell>
          <cell r="E161">
            <v>0.74510578065140098</v>
          </cell>
          <cell r="F161">
            <v>0.98506905561776703</v>
          </cell>
          <cell r="G161">
            <v>0.54910285992760099</v>
          </cell>
        </row>
        <row r="162">
          <cell r="A162">
            <v>34</v>
          </cell>
          <cell r="B162">
            <v>0.95203434117207897</v>
          </cell>
          <cell r="C162">
            <v>0.61975614014934299</v>
          </cell>
          <cell r="D162">
            <v>0.96509891750653198</v>
          </cell>
          <cell r="E162">
            <v>0.75231506744743404</v>
          </cell>
          <cell r="F162">
            <v>0.985442329227323</v>
          </cell>
          <cell r="G162">
            <v>0.56525873598133103</v>
          </cell>
        </row>
        <row r="163">
          <cell r="A163">
            <v>33</v>
          </cell>
          <cell r="B163">
            <v>0.95408734602463596</v>
          </cell>
          <cell r="C163">
            <v>0.61963730433745301</v>
          </cell>
          <cell r="D163">
            <v>0.96565882792086599</v>
          </cell>
          <cell r="E163">
            <v>0.75308554768117997</v>
          </cell>
          <cell r="F163">
            <v>0.98562896603210104</v>
          </cell>
          <cell r="G163">
            <v>0.58239077390014704</v>
          </cell>
        </row>
        <row r="164">
          <cell r="A164">
            <v>32</v>
          </cell>
          <cell r="B164">
            <v>0.95502053004852505</v>
          </cell>
          <cell r="C164">
            <v>0.61053191622791703</v>
          </cell>
          <cell r="D164">
            <v>0.96565882792086599</v>
          </cell>
          <cell r="E164">
            <v>0.74602507696555298</v>
          </cell>
          <cell r="F164">
            <v>0.98637551325121298</v>
          </cell>
          <cell r="G164">
            <v>0.57443162342728304</v>
          </cell>
        </row>
        <row r="165">
          <cell r="A165">
            <v>31</v>
          </cell>
          <cell r="B165">
            <v>0.95707353490108205</v>
          </cell>
          <cell r="C165">
            <v>0.61220768880865895</v>
          </cell>
          <cell r="D165">
            <v>0.96659201194475497</v>
          </cell>
          <cell r="E165">
            <v>0.75112785162475504</v>
          </cell>
          <cell r="F165">
            <v>0.98674878686076894</v>
          </cell>
          <cell r="G165">
            <v>0.56382913777238597</v>
          </cell>
        </row>
        <row r="166">
          <cell r="A166">
            <v>30</v>
          </cell>
          <cell r="B166">
            <v>0.95819335572974995</v>
          </cell>
          <cell r="C166">
            <v>0.60427005484274299</v>
          </cell>
          <cell r="D166">
            <v>0.97125793206420297</v>
          </cell>
          <cell r="E166">
            <v>0.74564582358870701</v>
          </cell>
          <cell r="F166">
            <v>0.98842851810376997</v>
          </cell>
          <cell r="G166">
            <v>0.55207346656183398</v>
          </cell>
        </row>
        <row r="167">
          <cell r="A167">
            <v>29</v>
          </cell>
          <cell r="B167">
            <v>0.95819335572974995</v>
          </cell>
          <cell r="C167">
            <v>0.60718235707479895</v>
          </cell>
          <cell r="D167">
            <v>0.97163120567375805</v>
          </cell>
          <cell r="E167">
            <v>0.75412448608809102</v>
          </cell>
          <cell r="F167">
            <v>0.98861515490854801</v>
          </cell>
          <cell r="G167">
            <v>0.57111381554005403</v>
          </cell>
        </row>
        <row r="168">
          <cell r="A168">
            <v>28</v>
          </cell>
          <cell r="B168">
            <v>0.96136618141097396</v>
          </cell>
          <cell r="C168">
            <v>0.59687738815994595</v>
          </cell>
          <cell r="D168">
            <v>0.97592385218364996</v>
          </cell>
          <cell r="E168">
            <v>0.75098301087743802</v>
          </cell>
          <cell r="F168">
            <v>0.98880179171332505</v>
          </cell>
          <cell r="G168">
            <v>0.56770471449205395</v>
          </cell>
        </row>
        <row r="169">
          <cell r="A169">
            <v>27</v>
          </cell>
          <cell r="B169">
            <v>0.96211272863008501</v>
          </cell>
          <cell r="C169">
            <v>0.59146933020028103</v>
          </cell>
          <cell r="D169">
            <v>0.97629712579320604</v>
          </cell>
          <cell r="E169">
            <v>0.75102814285145303</v>
          </cell>
          <cell r="F169">
            <v>0.98880179171332505</v>
          </cell>
          <cell r="G169">
            <v>0.55169384851109804</v>
          </cell>
        </row>
        <row r="170">
          <cell r="A170">
            <v>26</v>
          </cell>
          <cell r="B170">
            <v>0.96472564389697602</v>
          </cell>
          <cell r="C170">
            <v>0.58381820282262997</v>
          </cell>
          <cell r="D170">
            <v>0.97648376259798397</v>
          </cell>
          <cell r="E170">
            <v>0.74752196203807397</v>
          </cell>
          <cell r="F170">
            <v>0.98973497573721503</v>
          </cell>
          <cell r="G170">
            <v>0.56194241161276104</v>
          </cell>
        </row>
        <row r="171">
          <cell r="A171">
            <v>25</v>
          </cell>
          <cell r="B171">
            <v>0.97797685703620696</v>
          </cell>
          <cell r="C171">
            <v>0.56938857828009304</v>
          </cell>
          <cell r="D171">
            <v>0.98450914520343402</v>
          </cell>
          <cell r="E171">
            <v>0.73952933651887298</v>
          </cell>
          <cell r="F171">
            <v>0.98992161254199296</v>
          </cell>
          <cell r="G171">
            <v>0.58442015041129902</v>
          </cell>
        </row>
        <row r="172">
          <cell r="A172">
            <v>24</v>
          </cell>
          <cell r="B172">
            <v>0.97853676745054097</v>
          </cell>
          <cell r="C172">
            <v>0.56282297319942498</v>
          </cell>
          <cell r="D172">
            <v>0.98562896603210104</v>
          </cell>
          <cell r="E172">
            <v>0.73351090412312103</v>
          </cell>
          <cell r="F172">
            <v>0.990108249346771</v>
          </cell>
          <cell r="G172">
            <v>0.60877500717486999</v>
          </cell>
        </row>
        <row r="173">
          <cell r="A173">
            <v>23</v>
          </cell>
          <cell r="B173">
            <v>0.97984322508398602</v>
          </cell>
          <cell r="C173">
            <v>0.56754027160367204</v>
          </cell>
          <cell r="D173">
            <v>0.98581560283687897</v>
          </cell>
          <cell r="E173">
            <v>0.72421770305583399</v>
          </cell>
          <cell r="F173">
            <v>0.99160134378499398</v>
          </cell>
          <cell r="G173">
            <v>0.63527695450517796</v>
          </cell>
        </row>
        <row r="174">
          <cell r="A174">
            <v>22</v>
          </cell>
          <cell r="B174">
            <v>0.98002986188876395</v>
          </cell>
          <cell r="C174">
            <v>0.59334211044969098</v>
          </cell>
          <cell r="D174">
            <v>0.98712206047032403</v>
          </cell>
          <cell r="E174">
            <v>0.72307408811274598</v>
          </cell>
          <cell r="F174">
            <v>0.99178798058977202</v>
          </cell>
          <cell r="G174">
            <v>0.66415755452993097</v>
          </cell>
        </row>
        <row r="175">
          <cell r="A175">
            <v>21</v>
          </cell>
          <cell r="B175">
            <v>0.98152295632698705</v>
          </cell>
          <cell r="C175">
            <v>0.57777544399854996</v>
          </cell>
          <cell r="D175">
            <v>0.98712206047032403</v>
          </cell>
          <cell r="E175">
            <v>0.70988727733785795</v>
          </cell>
          <cell r="F175">
            <v>0.99216125419932799</v>
          </cell>
          <cell r="G175">
            <v>0.69579326262337704</v>
          </cell>
        </row>
        <row r="176">
          <cell r="A176">
            <v>20</v>
          </cell>
          <cell r="B176">
            <v>0.98152295632698705</v>
          </cell>
          <cell r="C176">
            <v>0.55666441213609597</v>
          </cell>
          <cell r="D176">
            <v>0.98749533407987999</v>
          </cell>
          <cell r="E176">
            <v>0.70164213818913401</v>
          </cell>
          <cell r="F176">
            <v>0.99234789100410603</v>
          </cell>
          <cell r="G176">
            <v>0.73058773529669296</v>
          </cell>
        </row>
        <row r="177">
          <cell r="A177">
            <v>19</v>
          </cell>
          <cell r="B177">
            <v>0.98208286674132095</v>
          </cell>
          <cell r="C177">
            <v>0.557260066476021</v>
          </cell>
          <cell r="D177">
            <v>0.98768197088465803</v>
          </cell>
          <cell r="E177">
            <v>0.69647083687232902</v>
          </cell>
          <cell r="F177">
            <v>0.992721164613661</v>
          </cell>
          <cell r="G177">
            <v>0.74273409086686104</v>
          </cell>
        </row>
        <row r="178">
          <cell r="A178">
            <v>18</v>
          </cell>
          <cell r="B178">
            <v>0.98264277715565496</v>
          </cell>
          <cell r="C178">
            <v>0.54122250640116898</v>
          </cell>
          <cell r="D178">
            <v>0.98768197088465803</v>
          </cell>
          <cell r="E178">
            <v>0.68721178850721698</v>
          </cell>
          <cell r="F178">
            <v>0.99309443822321697</v>
          </cell>
          <cell r="G178">
            <v>0.78399717551677695</v>
          </cell>
        </row>
        <row r="179">
          <cell r="A179">
            <v>17</v>
          </cell>
          <cell r="B179">
            <v>0.98376259798432197</v>
          </cell>
          <cell r="C179">
            <v>0.52341670363996595</v>
          </cell>
          <cell r="D179">
            <v>0.98861515490854801</v>
          </cell>
          <cell r="E179">
            <v>0.69824814106492705</v>
          </cell>
          <cell r="F179">
            <v>0.99365434863755098</v>
          </cell>
          <cell r="G179">
            <v>0.77739372190854805</v>
          </cell>
        </row>
        <row r="180">
          <cell r="A180">
            <v>16</v>
          </cell>
          <cell r="B180">
            <v>0.98376259798432197</v>
          </cell>
          <cell r="C180">
            <v>0.49363065921365101</v>
          </cell>
          <cell r="D180">
            <v>0.98880179171332505</v>
          </cell>
          <cell r="E180">
            <v>0.700228336095985</v>
          </cell>
          <cell r="F180">
            <v>0.99384098544232902</v>
          </cell>
          <cell r="G180">
            <v>0.78432019931127495</v>
          </cell>
        </row>
        <row r="181">
          <cell r="A181">
            <v>15</v>
          </cell>
          <cell r="B181">
            <v>0.98656215005599102</v>
          </cell>
          <cell r="C181">
            <v>0.46434533772712</v>
          </cell>
          <cell r="D181">
            <v>0.99141470698021605</v>
          </cell>
          <cell r="E181">
            <v>0.684701559243027</v>
          </cell>
          <cell r="F181">
            <v>0.99458753266143995</v>
          </cell>
          <cell r="G181">
            <v>0.81757979642302203</v>
          </cell>
        </row>
        <row r="182">
          <cell r="A182">
            <v>14</v>
          </cell>
          <cell r="B182">
            <v>0.98749533407987999</v>
          </cell>
          <cell r="C182">
            <v>0.47713881314908702</v>
          </cell>
          <cell r="D182">
            <v>0.99178798058977202</v>
          </cell>
          <cell r="E182">
            <v>0.67540159412849299</v>
          </cell>
          <cell r="F182">
            <v>0.99514744307577396</v>
          </cell>
          <cell r="G182">
            <v>0.82405091854964096</v>
          </cell>
        </row>
        <row r="183">
          <cell r="A183">
            <v>13</v>
          </cell>
          <cell r="B183">
            <v>0.98880179171332505</v>
          </cell>
          <cell r="C183">
            <v>0.49850126851176302</v>
          </cell>
          <cell r="D183">
            <v>0.99234789100410603</v>
          </cell>
          <cell r="E183">
            <v>0.67609619070107696</v>
          </cell>
          <cell r="F183">
            <v>0.99589399029488601</v>
          </cell>
          <cell r="G183">
            <v>0.81723533884099397</v>
          </cell>
        </row>
        <row r="184">
          <cell r="A184">
            <v>12</v>
          </cell>
          <cell r="B184">
            <v>0.98917506532288102</v>
          </cell>
          <cell r="C184">
            <v>0.498392312160296</v>
          </cell>
          <cell r="D184">
            <v>0.992721164613661</v>
          </cell>
          <cell r="E184">
            <v>0.73245377196544004</v>
          </cell>
          <cell r="F184">
            <v>0.99589399029488601</v>
          </cell>
          <cell r="G184">
            <v>0.80200502051838096</v>
          </cell>
        </row>
        <row r="185">
          <cell r="A185">
            <v>11</v>
          </cell>
          <cell r="B185">
            <v>0.990108249346771</v>
          </cell>
          <cell r="C185">
            <v>0.46967074358963301</v>
          </cell>
          <cell r="D185">
            <v>0.992721164613661</v>
          </cell>
          <cell r="E185">
            <v>0.70813237007732799</v>
          </cell>
          <cell r="F185">
            <v>0.99608062709966405</v>
          </cell>
          <cell r="G185">
            <v>0.78879911819302695</v>
          </cell>
        </row>
        <row r="186">
          <cell r="A186">
            <v>10</v>
          </cell>
          <cell r="B186">
            <v>0.99328107502799501</v>
          </cell>
          <cell r="C186">
            <v>0.47976186145747701</v>
          </cell>
          <cell r="D186">
            <v>0.99328107502799501</v>
          </cell>
          <cell r="E186">
            <v>0.73897479738841299</v>
          </cell>
          <cell r="F186">
            <v>0.99664053751399695</v>
          </cell>
          <cell r="G186">
            <v>0.77540035058010803</v>
          </cell>
        </row>
        <row r="187">
          <cell r="A187">
            <v>9</v>
          </cell>
          <cell r="B187">
            <v>0.99496080627099603</v>
          </cell>
          <cell r="C187">
            <v>0.49897505699667999</v>
          </cell>
          <cell r="D187">
            <v>0.99346771183277305</v>
          </cell>
          <cell r="E187">
            <v>0.74701990101841398</v>
          </cell>
          <cell r="F187">
            <v>0.99701381112355303</v>
          </cell>
          <cell r="G187">
            <v>0.806021412616861</v>
          </cell>
        </row>
        <row r="188">
          <cell r="A188">
            <v>8</v>
          </cell>
          <cell r="B188">
            <v>0.995334079880552</v>
          </cell>
          <cell r="C188">
            <v>0.498870535353999</v>
          </cell>
          <cell r="D188">
            <v>0.99458753266143995</v>
          </cell>
          <cell r="E188">
            <v>0.74047085529714196</v>
          </cell>
          <cell r="F188">
            <v>0.99701381112355303</v>
          </cell>
          <cell r="G188">
            <v>0.78177418656085096</v>
          </cell>
        </row>
        <row r="189">
          <cell r="A189">
            <v>7</v>
          </cell>
          <cell r="B189">
            <v>0.99701381112355303</v>
          </cell>
          <cell r="C189">
            <v>0.483302373903088</v>
          </cell>
          <cell r="D189">
            <v>0.99794699514744301</v>
          </cell>
          <cell r="E189">
            <v>0.71762060469630096</v>
          </cell>
          <cell r="F189">
            <v>0.99776035834266497</v>
          </cell>
          <cell r="G189">
            <v>0.76307594865459405</v>
          </cell>
        </row>
        <row r="190">
          <cell r="A190">
            <v>6</v>
          </cell>
          <cell r="B190">
            <v>0.99757372153788704</v>
          </cell>
          <cell r="C190">
            <v>0.43569472754392502</v>
          </cell>
          <cell r="D190">
            <v>0.99813363195222005</v>
          </cell>
          <cell r="E190">
            <v>0.67484719279661798</v>
          </cell>
          <cell r="F190">
            <v>0.99869354236655405</v>
          </cell>
          <cell r="G190">
            <v>0.78776945212334404</v>
          </cell>
        </row>
        <row r="191">
          <cell r="A191">
            <v>5</v>
          </cell>
          <cell r="B191">
            <v>0.99850690556177601</v>
          </cell>
          <cell r="C191">
            <v>0.39985048316424598</v>
          </cell>
          <cell r="D191">
            <v>0.99906681597611002</v>
          </cell>
          <cell r="E191">
            <v>0.62043796376648397</v>
          </cell>
          <cell r="F191">
            <v>0.99869354236655405</v>
          </cell>
          <cell r="G191">
            <v>0.74532346601626798</v>
          </cell>
        </row>
        <row r="192">
          <cell r="A192">
            <v>4</v>
          </cell>
          <cell r="B192">
            <v>0.99888017917133198</v>
          </cell>
          <cell r="C192">
            <v>0.49985984476987899</v>
          </cell>
          <cell r="D192">
            <v>0.99925345278088795</v>
          </cell>
          <cell r="E192">
            <v>0.60890420944522194</v>
          </cell>
          <cell r="F192">
            <v>0.99888017917133198</v>
          </cell>
          <cell r="G192">
            <v>0.931677748349242</v>
          </cell>
        </row>
        <row r="193">
          <cell r="A193">
            <v>3</v>
          </cell>
          <cell r="B193">
            <v>0.99925345278088795</v>
          </cell>
          <cell r="C193">
            <v>0.499875466169861</v>
          </cell>
          <cell r="D193">
            <v>0.99962672639044403</v>
          </cell>
          <cell r="E193">
            <v>0.55549327745916899</v>
          </cell>
          <cell r="F193">
            <v>1</v>
          </cell>
          <cell r="G193">
            <v>0.99999991249533604</v>
          </cell>
        </row>
        <row r="194">
          <cell r="A194">
            <v>2</v>
          </cell>
          <cell r="B194">
            <v>0.99962672639044403</v>
          </cell>
          <cell r="C194">
            <v>0.49990663917304701</v>
          </cell>
          <cell r="D194">
            <v>0.99981336319522196</v>
          </cell>
          <cell r="E194">
            <v>0.83328660272799704</v>
          </cell>
          <cell r="F194">
            <v>1</v>
          </cell>
          <cell r="G194">
            <v>0.99999992499533696</v>
          </cell>
        </row>
        <row r="195">
          <cell r="A195">
            <v>1</v>
          </cell>
          <cell r="B195">
            <v>1</v>
          </cell>
          <cell r="C195">
            <v>0.99999994999533603</v>
          </cell>
          <cell r="D195">
            <v>1</v>
          </cell>
          <cell r="E195">
            <v>0.99999994999533603</v>
          </cell>
          <cell r="F195">
            <v>1</v>
          </cell>
          <cell r="G195">
            <v>0.99999994999533603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5"/>
  <sheetViews>
    <sheetView workbookViewId="0">
      <selection activeCell="H9" sqref="H9"/>
    </sheetView>
  </sheetViews>
  <sheetFormatPr defaultRowHeight="15" x14ac:dyDescent="0.25"/>
  <cols>
    <col min="1" max="1" width="8.85546875" bestFit="1" customWidth="1"/>
    <col min="2" max="2" width="19.42578125" bestFit="1" customWidth="1"/>
    <col min="3" max="3" width="18.42578125" bestFit="1" customWidth="1"/>
    <col min="4" max="4" width="19.42578125" bestFit="1" customWidth="1"/>
    <col min="5" max="5" width="18.42578125" bestFit="1" customWidth="1"/>
    <col min="6" max="6" width="21.7109375" bestFit="1" customWidth="1"/>
    <col min="7" max="7" width="20.5703125" bestFit="1" customWidth="1"/>
  </cols>
  <sheetData>
    <row r="1" spans="1:7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25">
      <c r="A2">
        <v>194</v>
      </c>
      <c r="B2">
        <v>0.83034714445688595</v>
      </c>
      <c r="C2">
        <v>0.55396084998897899</v>
      </c>
      <c r="D2">
        <v>0.83034714445688595</v>
      </c>
      <c r="E2">
        <v>0.55396084998897899</v>
      </c>
      <c r="F2">
        <v>0.83034714445688595</v>
      </c>
      <c r="G2">
        <v>0.55396084998897899</v>
      </c>
    </row>
    <row r="3" spans="1:7" x14ac:dyDescent="0.25">
      <c r="A3">
        <v>193</v>
      </c>
      <c r="B3">
        <v>0.83034714445688595</v>
      </c>
      <c r="C3">
        <v>0.55652887187967204</v>
      </c>
      <c r="D3">
        <v>0.83034714445688595</v>
      </c>
      <c r="E3">
        <v>0.55166682943895096</v>
      </c>
      <c r="F3">
        <v>0.83034714445688595</v>
      </c>
      <c r="G3">
        <v>0.55268604860307302</v>
      </c>
    </row>
    <row r="4" spans="1:7" x14ac:dyDescent="0.25">
      <c r="A4">
        <v>192</v>
      </c>
      <c r="B4">
        <v>0.83034714445688595</v>
      </c>
      <c r="C4">
        <v>0.55423627828771904</v>
      </c>
      <c r="D4">
        <v>0.83034714445688595</v>
      </c>
      <c r="E4">
        <v>0.55454009735251597</v>
      </c>
      <c r="F4">
        <v>0.83034714445688595</v>
      </c>
      <c r="G4">
        <v>0.55139796728288304</v>
      </c>
    </row>
    <row r="5" spans="1:7" x14ac:dyDescent="0.25">
      <c r="A5">
        <v>191</v>
      </c>
      <c r="B5">
        <v>0.83034714445688595</v>
      </c>
      <c r="C5">
        <v>0.55713804209859097</v>
      </c>
      <c r="D5">
        <v>0.83053378126166399</v>
      </c>
      <c r="E5">
        <v>0.55759783496903603</v>
      </c>
      <c r="F5">
        <v>0.83034714445688595</v>
      </c>
      <c r="G5">
        <v>0.55416404933811803</v>
      </c>
    </row>
    <row r="6" spans="1:7" x14ac:dyDescent="0.25">
      <c r="A6">
        <v>190</v>
      </c>
      <c r="B6">
        <v>0.83034714445688595</v>
      </c>
      <c r="C6">
        <v>0.55693753223020503</v>
      </c>
      <c r="D6">
        <v>0.83053378126166399</v>
      </c>
      <c r="E6">
        <v>0.56022554646246003</v>
      </c>
      <c r="F6">
        <v>0.83053378126166399</v>
      </c>
      <c r="G6">
        <v>0.55708972272938695</v>
      </c>
    </row>
    <row r="7" spans="1:7" x14ac:dyDescent="0.25">
      <c r="A7">
        <v>189</v>
      </c>
      <c r="B7">
        <v>0.83053378126166399</v>
      </c>
      <c r="C7">
        <v>0.55698536337131599</v>
      </c>
      <c r="D7">
        <v>0.83053378126166399</v>
      </c>
      <c r="E7">
        <v>0.56317534742820996</v>
      </c>
      <c r="F7">
        <v>0.83053378126166399</v>
      </c>
      <c r="G7">
        <v>0.55949462419067197</v>
      </c>
    </row>
    <row r="8" spans="1:7" x14ac:dyDescent="0.25">
      <c r="A8">
        <v>188</v>
      </c>
      <c r="B8">
        <v>0.84154535274356101</v>
      </c>
      <c r="C8">
        <v>0.55997944680453204</v>
      </c>
      <c r="D8">
        <v>0.83053378126166399</v>
      </c>
      <c r="E8">
        <v>0.56606763204430299</v>
      </c>
      <c r="F8">
        <v>0.83053378126166399</v>
      </c>
      <c r="G8">
        <v>0.56216037939506602</v>
      </c>
    </row>
    <row r="9" spans="1:7" x14ac:dyDescent="0.25">
      <c r="A9">
        <v>187</v>
      </c>
      <c r="B9">
        <v>0.84173198954833806</v>
      </c>
      <c r="C9">
        <v>0.56297840550584899</v>
      </c>
      <c r="D9">
        <v>0.83053378126166399</v>
      </c>
      <c r="E9">
        <v>0.56907741830590597</v>
      </c>
      <c r="F9">
        <v>0.83053378126166399</v>
      </c>
      <c r="G9">
        <v>0.56175007595257098</v>
      </c>
    </row>
    <row r="10" spans="1:7" x14ac:dyDescent="0.25">
      <c r="A10">
        <v>186</v>
      </c>
      <c r="B10">
        <v>0.84191862635311598</v>
      </c>
      <c r="C10">
        <v>0.56566405491616101</v>
      </c>
      <c r="D10">
        <v>0.83053378126166399</v>
      </c>
      <c r="E10">
        <v>0.572028547186757</v>
      </c>
      <c r="F10">
        <v>0.83072041806644203</v>
      </c>
      <c r="G10">
        <v>0.560641018044574</v>
      </c>
    </row>
    <row r="11" spans="1:7" x14ac:dyDescent="0.25">
      <c r="A11">
        <v>185</v>
      </c>
      <c r="B11">
        <v>0.84191862635311598</v>
      </c>
      <c r="C11">
        <v>0.56861268512737495</v>
      </c>
      <c r="D11">
        <v>0.83090705487121996</v>
      </c>
      <c r="E11">
        <v>0.57523147697720001</v>
      </c>
      <c r="F11">
        <v>0.83090705487121996</v>
      </c>
      <c r="G11">
        <v>0.56145891294342298</v>
      </c>
    </row>
    <row r="12" spans="1:7" x14ac:dyDescent="0.25">
      <c r="A12">
        <v>184</v>
      </c>
      <c r="B12">
        <v>0.84210526315789402</v>
      </c>
      <c r="C12">
        <v>0.57259230208678702</v>
      </c>
      <c r="D12">
        <v>0.831093691675998</v>
      </c>
      <c r="E12">
        <v>0.578373841511994</v>
      </c>
      <c r="F12">
        <v>0.831093691675998</v>
      </c>
      <c r="G12">
        <v>0.55934895423285602</v>
      </c>
    </row>
    <row r="13" spans="1:7" x14ac:dyDescent="0.25">
      <c r="A13">
        <v>183</v>
      </c>
      <c r="B13">
        <v>0.84210526315789402</v>
      </c>
      <c r="C13">
        <v>0.57426403727819297</v>
      </c>
      <c r="D13">
        <v>0.831093691675998</v>
      </c>
      <c r="E13">
        <v>0.58062361425785902</v>
      </c>
      <c r="F13">
        <v>0.831093691675998</v>
      </c>
      <c r="G13">
        <v>0.560466364770138</v>
      </c>
    </row>
    <row r="14" spans="1:7" x14ac:dyDescent="0.25">
      <c r="A14">
        <v>182</v>
      </c>
      <c r="B14">
        <v>0.84210526315789402</v>
      </c>
      <c r="C14">
        <v>0.57741933739358597</v>
      </c>
      <c r="D14">
        <v>0.831093691675998</v>
      </c>
      <c r="E14">
        <v>0.58350860757869305</v>
      </c>
      <c r="F14">
        <v>0.831093691675998</v>
      </c>
      <c r="G14">
        <v>0.56277469578920303</v>
      </c>
    </row>
    <row r="15" spans="1:7" x14ac:dyDescent="0.25">
      <c r="A15">
        <v>181</v>
      </c>
      <c r="B15">
        <v>0.84210526315789402</v>
      </c>
      <c r="C15">
        <v>0.57876789599697498</v>
      </c>
      <c r="D15">
        <v>0.831093691675998</v>
      </c>
      <c r="E15">
        <v>0.58287919076949102</v>
      </c>
      <c r="F15">
        <v>0.83258678611422099</v>
      </c>
      <c r="G15">
        <v>0.56299883082657598</v>
      </c>
    </row>
    <row r="16" spans="1:7" x14ac:dyDescent="0.25">
      <c r="A16">
        <v>180</v>
      </c>
      <c r="B16">
        <v>0.84714445688689799</v>
      </c>
      <c r="C16">
        <v>0.58039052587583395</v>
      </c>
      <c r="D16">
        <v>0.831093691675998</v>
      </c>
      <c r="E16">
        <v>0.58238908289911195</v>
      </c>
      <c r="F16">
        <v>0.83258678611422099</v>
      </c>
      <c r="G16">
        <v>0.56284618978160295</v>
      </c>
    </row>
    <row r="17" spans="1:7" x14ac:dyDescent="0.25">
      <c r="A17">
        <v>179</v>
      </c>
      <c r="B17">
        <v>0.84714445688689799</v>
      </c>
      <c r="C17">
        <v>0.58363293423002804</v>
      </c>
      <c r="D17">
        <v>0.831093691675998</v>
      </c>
      <c r="E17">
        <v>0.58549848640601199</v>
      </c>
      <c r="F17">
        <v>0.83258678611422099</v>
      </c>
      <c r="G17">
        <v>0.56597348263752201</v>
      </c>
    </row>
    <row r="18" spans="1:7" x14ac:dyDescent="0.25">
      <c r="A18">
        <v>178</v>
      </c>
      <c r="B18">
        <v>0.84751773049645296</v>
      </c>
      <c r="C18">
        <v>0.587027014887464</v>
      </c>
      <c r="D18">
        <v>0.83128032848077604</v>
      </c>
      <c r="E18">
        <v>0.58879244319120005</v>
      </c>
      <c r="F18">
        <v>0.83258678611422099</v>
      </c>
      <c r="G18">
        <v>0.56489281601479302</v>
      </c>
    </row>
    <row r="19" spans="1:7" x14ac:dyDescent="0.25">
      <c r="A19">
        <v>177</v>
      </c>
      <c r="B19">
        <v>0.84751773049645296</v>
      </c>
      <c r="C19">
        <v>0.590233800958475</v>
      </c>
      <c r="D19">
        <v>0.83296005972377696</v>
      </c>
      <c r="E19">
        <v>0.59138851211360499</v>
      </c>
      <c r="F19">
        <v>0.83650615901455705</v>
      </c>
      <c r="G19">
        <v>0.56549132617726605</v>
      </c>
    </row>
    <row r="20" spans="1:7" x14ac:dyDescent="0.25">
      <c r="A20">
        <v>176</v>
      </c>
      <c r="B20">
        <v>0.847704367301231</v>
      </c>
      <c r="C20">
        <v>0.59360872553135102</v>
      </c>
      <c r="D20">
        <v>0.84397163120567298</v>
      </c>
      <c r="E20">
        <v>0.59478220997754405</v>
      </c>
      <c r="F20">
        <v>0.83669279581933498</v>
      </c>
      <c r="G20">
        <v>0.56872886029724101</v>
      </c>
    </row>
    <row r="21" spans="1:7" x14ac:dyDescent="0.25">
      <c r="A21">
        <v>175</v>
      </c>
      <c r="B21">
        <v>0.847704367301231</v>
      </c>
      <c r="C21">
        <v>0.59698527136695001</v>
      </c>
      <c r="D21">
        <v>0.84490481522956296</v>
      </c>
      <c r="E21">
        <v>0.59825037517612101</v>
      </c>
      <c r="F21">
        <v>0.83725270623366899</v>
      </c>
      <c r="G21">
        <v>0.56832182250653596</v>
      </c>
    </row>
    <row r="22" spans="1:7" x14ac:dyDescent="0.25">
      <c r="A22">
        <v>174</v>
      </c>
      <c r="B22">
        <v>0.847704367301231</v>
      </c>
      <c r="C22">
        <v>0.60030923013783699</v>
      </c>
      <c r="D22">
        <v>0.845091452034341</v>
      </c>
      <c r="E22">
        <v>0.60185114403826101</v>
      </c>
      <c r="F22">
        <v>0.83781261664800299</v>
      </c>
      <c r="G22">
        <v>0.57158220591452802</v>
      </c>
    </row>
    <row r="23" spans="1:7" x14ac:dyDescent="0.25">
      <c r="A23">
        <v>173</v>
      </c>
      <c r="B23">
        <v>0.847704367301231</v>
      </c>
      <c r="C23">
        <v>0.60377922897798098</v>
      </c>
      <c r="D23">
        <v>0.845091452034341</v>
      </c>
      <c r="E23">
        <v>0.59960986077498701</v>
      </c>
      <c r="F23">
        <v>0.83781261664800299</v>
      </c>
      <c r="G23">
        <v>0.570066211011096</v>
      </c>
    </row>
    <row r="24" spans="1:7" x14ac:dyDescent="0.25">
      <c r="A24">
        <v>172</v>
      </c>
      <c r="B24">
        <v>0.85199701381112303</v>
      </c>
      <c r="C24">
        <v>0.60451276396763098</v>
      </c>
      <c r="D24">
        <v>0.845091452034341</v>
      </c>
      <c r="E24">
        <v>0.60308239573716804</v>
      </c>
      <c r="F24">
        <v>0.83781261664800299</v>
      </c>
      <c r="G24">
        <v>0.570384137170037</v>
      </c>
    </row>
    <row r="25" spans="1:7" x14ac:dyDescent="0.25">
      <c r="A25">
        <v>171</v>
      </c>
      <c r="B25">
        <v>0.85199701381112303</v>
      </c>
      <c r="C25">
        <v>0.60333830344863304</v>
      </c>
      <c r="D25">
        <v>0.84527808883911904</v>
      </c>
      <c r="E25">
        <v>0.60663815269811705</v>
      </c>
      <c r="F25">
        <v>0.83781261664800299</v>
      </c>
      <c r="G25">
        <v>0.57316277313309205</v>
      </c>
    </row>
    <row r="26" spans="1:7" x14ac:dyDescent="0.25">
      <c r="A26">
        <v>170</v>
      </c>
      <c r="B26">
        <v>0.85199701381112303</v>
      </c>
      <c r="C26">
        <v>0.601044287337274</v>
      </c>
      <c r="D26">
        <v>0.84527808883911904</v>
      </c>
      <c r="E26">
        <v>0.61005481312033605</v>
      </c>
      <c r="F26">
        <v>0.84322508398656204</v>
      </c>
      <c r="G26">
        <v>0.57473814721350003</v>
      </c>
    </row>
    <row r="27" spans="1:7" x14ac:dyDescent="0.25">
      <c r="A27">
        <v>169</v>
      </c>
      <c r="B27">
        <v>0.85199701381112303</v>
      </c>
      <c r="C27">
        <v>0.60181125361014398</v>
      </c>
      <c r="D27">
        <v>0.84527808883911904</v>
      </c>
      <c r="E27">
        <v>0.61332234776425898</v>
      </c>
      <c r="F27">
        <v>0.84322508398656204</v>
      </c>
      <c r="G27">
        <v>0.57278362317300002</v>
      </c>
    </row>
    <row r="28" spans="1:7" x14ac:dyDescent="0.25">
      <c r="A28">
        <v>168</v>
      </c>
      <c r="B28">
        <v>0.85199701381112303</v>
      </c>
      <c r="C28">
        <v>0.60340934659631495</v>
      </c>
      <c r="D28">
        <v>0.84527808883911904</v>
      </c>
      <c r="E28">
        <v>0.61694468306482997</v>
      </c>
      <c r="F28">
        <v>0.84322508398656204</v>
      </c>
      <c r="G28">
        <v>0.57614290468778495</v>
      </c>
    </row>
    <row r="29" spans="1:7" x14ac:dyDescent="0.25">
      <c r="A29">
        <v>167</v>
      </c>
      <c r="B29">
        <v>0.85199701381112303</v>
      </c>
      <c r="C29">
        <v>0.60110609649611002</v>
      </c>
      <c r="D29">
        <v>0.84527808883911904</v>
      </c>
      <c r="E29">
        <v>0.62024415165239499</v>
      </c>
      <c r="F29">
        <v>0.84322508398656204</v>
      </c>
      <c r="G29">
        <v>0.57458749413590204</v>
      </c>
    </row>
    <row r="30" spans="1:7" x14ac:dyDescent="0.25">
      <c r="A30">
        <v>166</v>
      </c>
      <c r="B30">
        <v>0.85199701381112303</v>
      </c>
      <c r="C30">
        <v>0.60392401024763798</v>
      </c>
      <c r="D30">
        <v>0.84621127286300801</v>
      </c>
      <c r="E30">
        <v>0.62338771938104298</v>
      </c>
      <c r="F30">
        <v>0.85218365061590096</v>
      </c>
      <c r="G30">
        <v>0.57367789795282798</v>
      </c>
    </row>
    <row r="31" spans="1:7" x14ac:dyDescent="0.25">
      <c r="A31">
        <v>165</v>
      </c>
      <c r="B31">
        <v>0.85199701381112303</v>
      </c>
      <c r="C31">
        <v>0.601774530358128</v>
      </c>
      <c r="D31">
        <v>0.84733109369167603</v>
      </c>
      <c r="E31">
        <v>0.62486524569413904</v>
      </c>
      <c r="F31">
        <v>0.85218365061590096</v>
      </c>
      <c r="G31">
        <v>0.57367100600229304</v>
      </c>
    </row>
    <row r="32" spans="1:7" x14ac:dyDescent="0.25">
      <c r="A32">
        <v>164</v>
      </c>
      <c r="B32">
        <v>0.85199701381112303</v>
      </c>
      <c r="C32">
        <v>0.605314548192182</v>
      </c>
      <c r="D32">
        <v>0.84733109369167603</v>
      </c>
      <c r="E32">
        <v>0.62856188461380103</v>
      </c>
      <c r="F32">
        <v>0.85218365061590096</v>
      </c>
      <c r="G32">
        <v>0.57701164711728103</v>
      </c>
    </row>
    <row r="33" spans="1:7" x14ac:dyDescent="0.25">
      <c r="A33">
        <v>163</v>
      </c>
      <c r="B33">
        <v>0.85367674505412405</v>
      </c>
      <c r="C33">
        <v>0.60823495447808695</v>
      </c>
      <c r="D33">
        <v>0.84733109369167603</v>
      </c>
      <c r="E33">
        <v>0.63208101006022499</v>
      </c>
      <c r="F33">
        <v>0.852370287420679</v>
      </c>
      <c r="G33">
        <v>0.57606835401706402</v>
      </c>
    </row>
    <row r="34" spans="1:7" x14ac:dyDescent="0.25">
      <c r="A34">
        <v>162</v>
      </c>
      <c r="B34">
        <v>0.85367674505412405</v>
      </c>
      <c r="C34">
        <v>0.60585288460738396</v>
      </c>
      <c r="D34">
        <v>0.84751773049645296</v>
      </c>
      <c r="E34">
        <v>0.63394056999116799</v>
      </c>
      <c r="F34">
        <v>0.85367674505412405</v>
      </c>
      <c r="G34">
        <v>0.57546372153835801</v>
      </c>
    </row>
    <row r="35" spans="1:7" x14ac:dyDescent="0.25">
      <c r="A35">
        <v>161</v>
      </c>
      <c r="B35">
        <v>0.85386338185890198</v>
      </c>
      <c r="C35">
        <v>0.60440404078469601</v>
      </c>
      <c r="D35">
        <v>0.84751773049645296</v>
      </c>
      <c r="E35">
        <v>0.63782628947583497</v>
      </c>
      <c r="F35">
        <v>0.85386338185890198</v>
      </c>
      <c r="G35">
        <v>0.57597803699494299</v>
      </c>
    </row>
    <row r="36" spans="1:7" x14ac:dyDescent="0.25">
      <c r="A36">
        <v>160</v>
      </c>
      <c r="B36">
        <v>0.85386338185890198</v>
      </c>
      <c r="C36">
        <v>0.60193159854798095</v>
      </c>
      <c r="D36">
        <v>0.84751773049645296</v>
      </c>
      <c r="E36">
        <v>0.64168313409903799</v>
      </c>
      <c r="F36">
        <v>0.85386338185890198</v>
      </c>
      <c r="G36">
        <v>0.57335769052623897</v>
      </c>
    </row>
    <row r="37" spans="1:7" x14ac:dyDescent="0.25">
      <c r="A37">
        <v>159</v>
      </c>
      <c r="B37">
        <v>0.85386338185890198</v>
      </c>
      <c r="C37">
        <v>0.60052002371716096</v>
      </c>
      <c r="D37">
        <v>0.85255692422545704</v>
      </c>
      <c r="E37">
        <v>0.64391668424878101</v>
      </c>
      <c r="F37">
        <v>0.85460992907801403</v>
      </c>
      <c r="G37">
        <v>0.57302788429822404</v>
      </c>
    </row>
    <row r="38" spans="1:7" x14ac:dyDescent="0.25">
      <c r="A38">
        <v>158</v>
      </c>
      <c r="B38">
        <v>0.85386338185890198</v>
      </c>
      <c r="C38">
        <v>0.59996073606377998</v>
      </c>
      <c r="D38">
        <v>0.85255692422545704</v>
      </c>
      <c r="E38">
        <v>0.64419464939151405</v>
      </c>
      <c r="F38">
        <v>0.85460992907801403</v>
      </c>
      <c r="G38">
        <v>0.57158185581293597</v>
      </c>
    </row>
    <row r="39" spans="1:7" x14ac:dyDescent="0.25">
      <c r="A39">
        <v>157</v>
      </c>
      <c r="B39">
        <v>0.85386338185890198</v>
      </c>
      <c r="C39">
        <v>0.60364825304743797</v>
      </c>
      <c r="D39">
        <v>0.85255692422545704</v>
      </c>
      <c r="E39">
        <v>0.64476436836749296</v>
      </c>
      <c r="F39">
        <v>0.85460992907801403</v>
      </c>
      <c r="G39">
        <v>0.56945897255674804</v>
      </c>
    </row>
    <row r="40" spans="1:7" x14ac:dyDescent="0.25">
      <c r="A40">
        <v>156</v>
      </c>
      <c r="B40">
        <v>0.85386338185890198</v>
      </c>
      <c r="C40">
        <v>0.60719728331031597</v>
      </c>
      <c r="D40">
        <v>0.85274356103023496</v>
      </c>
      <c r="E40">
        <v>0.64892952803434301</v>
      </c>
      <c r="F40">
        <v>0.85479656588279196</v>
      </c>
      <c r="G40">
        <v>0.57310244092489704</v>
      </c>
    </row>
    <row r="41" spans="1:7" x14ac:dyDescent="0.25">
      <c r="A41">
        <v>155</v>
      </c>
      <c r="B41">
        <v>0.85386338185890198</v>
      </c>
      <c r="C41">
        <v>0.60560834825356802</v>
      </c>
      <c r="D41">
        <v>0.85274356103023496</v>
      </c>
      <c r="E41">
        <v>0.64986992209212902</v>
      </c>
      <c r="F41">
        <v>0.85498320268757</v>
      </c>
      <c r="G41">
        <v>0.57680066446342704</v>
      </c>
    </row>
    <row r="42" spans="1:7" x14ac:dyDescent="0.25">
      <c r="A42">
        <v>154</v>
      </c>
      <c r="B42">
        <v>0.85386338185890198</v>
      </c>
      <c r="C42">
        <v>0.60954087285209602</v>
      </c>
      <c r="D42">
        <v>0.85274356103023496</v>
      </c>
      <c r="E42">
        <v>0.64766799852814205</v>
      </c>
      <c r="F42">
        <v>0.85535647629712497</v>
      </c>
      <c r="G42">
        <v>0.57730948690919903</v>
      </c>
    </row>
    <row r="43" spans="1:7" x14ac:dyDescent="0.25">
      <c r="A43">
        <v>153</v>
      </c>
      <c r="B43">
        <v>0.85386338185890198</v>
      </c>
      <c r="C43">
        <v>0.61038755296432501</v>
      </c>
      <c r="D43">
        <v>0.85274356103023496</v>
      </c>
      <c r="E43">
        <v>0.64650291951873295</v>
      </c>
      <c r="F43">
        <v>0.85535647629712497</v>
      </c>
      <c r="G43">
        <v>0.57587743164419702</v>
      </c>
    </row>
    <row r="44" spans="1:7" x14ac:dyDescent="0.25">
      <c r="A44">
        <v>152</v>
      </c>
      <c r="B44">
        <v>0.85405001866368002</v>
      </c>
      <c r="C44">
        <v>0.609108373346954</v>
      </c>
      <c r="D44">
        <v>0.85274356103023496</v>
      </c>
      <c r="E44">
        <v>0.64554931303544905</v>
      </c>
      <c r="F44">
        <v>0.85535647629712497</v>
      </c>
      <c r="G44">
        <v>0.57401052278370901</v>
      </c>
    </row>
    <row r="45" spans="1:7" x14ac:dyDescent="0.25">
      <c r="A45">
        <v>151</v>
      </c>
      <c r="B45">
        <v>0.85405001866368002</v>
      </c>
      <c r="C45">
        <v>0.61270555754828504</v>
      </c>
      <c r="D45">
        <v>0.852930197835013</v>
      </c>
      <c r="E45">
        <v>0.64417980897151705</v>
      </c>
      <c r="F45">
        <v>0.85535647629712497</v>
      </c>
      <c r="G45">
        <v>0.57446287849840805</v>
      </c>
    </row>
    <row r="46" spans="1:7" x14ac:dyDescent="0.25">
      <c r="A46">
        <v>150</v>
      </c>
      <c r="B46">
        <v>0.85405001866368002</v>
      </c>
      <c r="C46">
        <v>0.61382057046132499</v>
      </c>
      <c r="D46">
        <v>0.852930197835013</v>
      </c>
      <c r="E46">
        <v>0.64771244155005103</v>
      </c>
      <c r="F46">
        <v>0.85535647629712497</v>
      </c>
      <c r="G46">
        <v>0.57267966158306405</v>
      </c>
    </row>
    <row r="47" spans="1:7" x14ac:dyDescent="0.25">
      <c r="A47">
        <v>149</v>
      </c>
      <c r="B47">
        <v>0.85498320268757</v>
      </c>
      <c r="C47">
        <v>0.61802169206657498</v>
      </c>
      <c r="D47">
        <v>0.852930197835013</v>
      </c>
      <c r="E47">
        <v>0.64538748732236795</v>
      </c>
      <c r="F47">
        <v>0.85554311310190301</v>
      </c>
      <c r="G47">
        <v>0.57074072148144395</v>
      </c>
    </row>
    <row r="48" spans="1:7" x14ac:dyDescent="0.25">
      <c r="A48">
        <v>148</v>
      </c>
      <c r="B48">
        <v>0.85516983949234704</v>
      </c>
      <c r="C48">
        <v>0.61663865367688497</v>
      </c>
      <c r="D48">
        <v>0.852930197835013</v>
      </c>
      <c r="E48">
        <v>0.64365080826046905</v>
      </c>
      <c r="F48">
        <v>0.85554311310190301</v>
      </c>
      <c r="G48">
        <v>0.56785216856989296</v>
      </c>
    </row>
    <row r="49" spans="1:7" x14ac:dyDescent="0.25">
      <c r="A49">
        <v>147</v>
      </c>
      <c r="B49">
        <v>0.85516983949234704</v>
      </c>
      <c r="C49">
        <v>0.61856591209920198</v>
      </c>
      <c r="D49">
        <v>0.85722284434490403</v>
      </c>
      <c r="E49">
        <v>0.64478159457496897</v>
      </c>
      <c r="F49">
        <v>0.85815602836879401</v>
      </c>
      <c r="G49">
        <v>0.56618256598365202</v>
      </c>
    </row>
    <row r="50" spans="1:7" x14ac:dyDescent="0.25">
      <c r="A50">
        <v>146</v>
      </c>
      <c r="B50">
        <v>0.85516983949234704</v>
      </c>
      <c r="C50">
        <v>0.61796654017195796</v>
      </c>
      <c r="D50">
        <v>0.85740948114968196</v>
      </c>
      <c r="E50">
        <v>0.649307373963251</v>
      </c>
      <c r="F50">
        <v>0.85815602836879401</v>
      </c>
      <c r="G50">
        <v>0.56488081936229995</v>
      </c>
    </row>
    <row r="51" spans="1:7" x14ac:dyDescent="0.25">
      <c r="A51">
        <v>145</v>
      </c>
      <c r="B51">
        <v>0.85516983949234704</v>
      </c>
      <c r="C51">
        <v>0.62218720778215897</v>
      </c>
      <c r="D51">
        <v>0.85796939156401597</v>
      </c>
      <c r="E51">
        <v>0.65121064827285102</v>
      </c>
      <c r="F51">
        <v>0.86394176931690903</v>
      </c>
      <c r="G51">
        <v>0.562876977843767</v>
      </c>
    </row>
    <row r="52" spans="1:7" x14ac:dyDescent="0.25">
      <c r="A52">
        <v>144</v>
      </c>
      <c r="B52">
        <v>0.85516983949234704</v>
      </c>
      <c r="C52">
        <v>0.62207675070270096</v>
      </c>
      <c r="D52">
        <v>0.85796939156401597</v>
      </c>
      <c r="E52">
        <v>0.65341814674767096</v>
      </c>
      <c r="F52">
        <v>0.86412840612168695</v>
      </c>
      <c r="G52">
        <v>0.56048597553218205</v>
      </c>
    </row>
    <row r="53" spans="1:7" x14ac:dyDescent="0.25">
      <c r="A53">
        <v>143</v>
      </c>
      <c r="B53">
        <v>0.85535647629712497</v>
      </c>
      <c r="C53">
        <v>0.62183147699457597</v>
      </c>
      <c r="D53">
        <v>0.85796939156401597</v>
      </c>
      <c r="E53">
        <v>0.65798750753611202</v>
      </c>
      <c r="F53">
        <v>0.86412840612168695</v>
      </c>
      <c r="G53">
        <v>0.56423896131336604</v>
      </c>
    </row>
    <row r="54" spans="1:7" x14ac:dyDescent="0.25">
      <c r="A54">
        <v>142</v>
      </c>
      <c r="B54">
        <v>0.85535647629712497</v>
      </c>
      <c r="C54">
        <v>0.625875229993612</v>
      </c>
      <c r="D54">
        <v>0.85834266517357205</v>
      </c>
      <c r="E54">
        <v>0.66268649637283905</v>
      </c>
      <c r="F54">
        <v>0.86431504292646499</v>
      </c>
      <c r="G54">
        <v>0.56279551268119898</v>
      </c>
    </row>
    <row r="55" spans="1:7" x14ac:dyDescent="0.25">
      <c r="A55">
        <v>141</v>
      </c>
      <c r="B55">
        <v>0.85815602836879401</v>
      </c>
      <c r="C55">
        <v>0.62579893598070602</v>
      </c>
      <c r="D55">
        <v>0.85834266517357205</v>
      </c>
      <c r="E55">
        <v>0.66736159187282695</v>
      </c>
      <c r="F55">
        <v>0.87644643523702803</v>
      </c>
      <c r="G55">
        <v>0.56657529068787504</v>
      </c>
    </row>
    <row r="56" spans="1:7" x14ac:dyDescent="0.25">
      <c r="A56">
        <v>140</v>
      </c>
      <c r="B56">
        <v>0.85815602836879401</v>
      </c>
      <c r="C56">
        <v>0.62717678731526905</v>
      </c>
      <c r="D56">
        <v>0.85834266517357205</v>
      </c>
      <c r="E56">
        <v>0.66566590424661398</v>
      </c>
      <c r="F56">
        <v>0.87663307204180596</v>
      </c>
      <c r="G56">
        <v>0.56452586043630104</v>
      </c>
    </row>
    <row r="57" spans="1:7" x14ac:dyDescent="0.25">
      <c r="A57">
        <v>139</v>
      </c>
      <c r="B57">
        <v>0.85815602836879401</v>
      </c>
      <c r="C57">
        <v>0.63014723364804803</v>
      </c>
      <c r="D57">
        <v>0.85834266517357205</v>
      </c>
      <c r="E57">
        <v>0.66332487338773205</v>
      </c>
      <c r="F57">
        <v>0.87756625606569605</v>
      </c>
      <c r="G57">
        <v>0.56500148943667305</v>
      </c>
    </row>
    <row r="58" spans="1:7" x14ac:dyDescent="0.25">
      <c r="A58">
        <v>138</v>
      </c>
      <c r="B58">
        <v>0.85815602836879401</v>
      </c>
      <c r="C58">
        <v>0.62972048178393603</v>
      </c>
      <c r="D58">
        <v>0.85834266517357205</v>
      </c>
      <c r="E58">
        <v>0.66276738972744398</v>
      </c>
      <c r="F58">
        <v>0.87756625606569605</v>
      </c>
      <c r="G58">
        <v>0.56217284181566596</v>
      </c>
    </row>
    <row r="59" spans="1:7" x14ac:dyDescent="0.25">
      <c r="A59">
        <v>137</v>
      </c>
      <c r="B59">
        <v>0.85927584919746103</v>
      </c>
      <c r="C59">
        <v>0.63106118880544004</v>
      </c>
      <c r="D59">
        <v>0.85834266517357205</v>
      </c>
      <c r="E59">
        <v>0.66227017374592401</v>
      </c>
      <c r="F59">
        <v>0.87756625606569605</v>
      </c>
      <c r="G59">
        <v>0.56104188787467701</v>
      </c>
    </row>
    <row r="60" spans="1:7" x14ac:dyDescent="0.25">
      <c r="A60">
        <v>136</v>
      </c>
      <c r="B60">
        <v>0.85927584919746103</v>
      </c>
      <c r="C60">
        <v>0.63553328018908195</v>
      </c>
      <c r="D60">
        <v>0.85834266517357205</v>
      </c>
      <c r="E60">
        <v>0.66711176360610802</v>
      </c>
      <c r="F60">
        <v>0.87793952967525102</v>
      </c>
      <c r="G60">
        <v>0.55962901320231795</v>
      </c>
    </row>
    <row r="61" spans="1:7" x14ac:dyDescent="0.25">
      <c r="A61">
        <v>135</v>
      </c>
      <c r="B61">
        <v>0.859649122807017</v>
      </c>
      <c r="C61">
        <v>0.63493627485822601</v>
      </c>
      <c r="D61">
        <v>0.85834266517357205</v>
      </c>
      <c r="E61">
        <v>0.67191709032842295</v>
      </c>
      <c r="F61">
        <v>0.87868607689436296</v>
      </c>
      <c r="G61">
        <v>0.55728763037677198</v>
      </c>
    </row>
    <row r="62" spans="1:7" x14ac:dyDescent="0.25">
      <c r="A62">
        <v>134</v>
      </c>
      <c r="B62">
        <v>0.859649122807017</v>
      </c>
      <c r="C62">
        <v>0.63960005577532797</v>
      </c>
      <c r="D62">
        <v>0.85834266517357205</v>
      </c>
      <c r="E62">
        <v>0.67194404303152999</v>
      </c>
      <c r="F62">
        <v>0.88241881298992098</v>
      </c>
      <c r="G62">
        <v>0.55514642930267899</v>
      </c>
    </row>
    <row r="63" spans="1:7" x14ac:dyDescent="0.25">
      <c r="A63">
        <v>133</v>
      </c>
      <c r="B63">
        <v>0.859649122807017</v>
      </c>
      <c r="C63">
        <v>0.63709319970746603</v>
      </c>
      <c r="D63">
        <v>0.85834266517357205</v>
      </c>
      <c r="E63">
        <v>0.67681435045733995</v>
      </c>
      <c r="F63">
        <v>0.88783128032848002</v>
      </c>
      <c r="G63">
        <v>0.55362517741888395</v>
      </c>
    </row>
    <row r="64" spans="1:7" x14ac:dyDescent="0.25">
      <c r="A64">
        <v>132</v>
      </c>
      <c r="B64">
        <v>0.85983575961179504</v>
      </c>
      <c r="C64">
        <v>0.63532755683866604</v>
      </c>
      <c r="D64">
        <v>0.85834266517357205</v>
      </c>
      <c r="E64">
        <v>0.68071737076950001</v>
      </c>
      <c r="F64">
        <v>0.89025755879059298</v>
      </c>
      <c r="G64">
        <v>0.55173043663921195</v>
      </c>
    </row>
    <row r="65" spans="1:7" x14ac:dyDescent="0.25">
      <c r="A65">
        <v>131</v>
      </c>
      <c r="B65">
        <v>0.85983575961179504</v>
      </c>
      <c r="C65">
        <v>0.63255921622201405</v>
      </c>
      <c r="D65">
        <v>0.85852930197834998</v>
      </c>
      <c r="E65">
        <v>0.68248713036724795</v>
      </c>
      <c r="F65">
        <v>0.89063083240014895</v>
      </c>
      <c r="G65">
        <v>0.55596692141719795</v>
      </c>
    </row>
    <row r="66" spans="1:7" x14ac:dyDescent="0.25">
      <c r="A66">
        <v>130</v>
      </c>
      <c r="B66">
        <v>0.86039567002612904</v>
      </c>
      <c r="C66">
        <v>0.63455326601503104</v>
      </c>
      <c r="D66">
        <v>0.85871593878312802</v>
      </c>
      <c r="E66">
        <v>0.687126534585627</v>
      </c>
      <c r="F66">
        <v>0.89137737961926</v>
      </c>
      <c r="G66">
        <v>0.55397565691358797</v>
      </c>
    </row>
    <row r="67" spans="1:7" x14ac:dyDescent="0.25">
      <c r="A67">
        <v>129</v>
      </c>
      <c r="B67">
        <v>0.86039567002612904</v>
      </c>
      <c r="C67">
        <v>0.63285084109659295</v>
      </c>
      <c r="D67">
        <v>0.85908921239268299</v>
      </c>
      <c r="E67">
        <v>0.68897069268971201</v>
      </c>
      <c r="F67">
        <v>0.89175065322881597</v>
      </c>
      <c r="G67">
        <v>0.554398722745713</v>
      </c>
    </row>
    <row r="68" spans="1:7" x14ac:dyDescent="0.25">
      <c r="A68">
        <v>128</v>
      </c>
      <c r="B68">
        <v>0.86058230683090697</v>
      </c>
      <c r="C68">
        <v>0.63536959998831399</v>
      </c>
      <c r="D68">
        <v>0.85908921239268299</v>
      </c>
      <c r="E68">
        <v>0.68910771056952602</v>
      </c>
      <c r="F68">
        <v>0.89193729003359401</v>
      </c>
      <c r="G68">
        <v>0.55352410774065097</v>
      </c>
    </row>
    <row r="69" spans="1:7" x14ac:dyDescent="0.25">
      <c r="A69">
        <v>127</v>
      </c>
      <c r="B69">
        <v>0.86207540126912996</v>
      </c>
      <c r="C69">
        <v>0.63532286567021001</v>
      </c>
      <c r="D69">
        <v>0.85908921239268299</v>
      </c>
      <c r="E69">
        <v>0.68927878500248296</v>
      </c>
      <c r="F69">
        <v>0.89753639417693099</v>
      </c>
      <c r="G69">
        <v>0.55208223028229497</v>
      </c>
    </row>
    <row r="70" spans="1:7" x14ac:dyDescent="0.25">
      <c r="A70">
        <v>126</v>
      </c>
      <c r="B70">
        <v>0.862262038073908</v>
      </c>
      <c r="C70">
        <v>0.63386643266870002</v>
      </c>
      <c r="D70">
        <v>0.85908921239268299</v>
      </c>
      <c r="E70">
        <v>0.68817777641632905</v>
      </c>
      <c r="F70">
        <v>0.90182904068682301</v>
      </c>
      <c r="G70">
        <v>0.54898709443553295</v>
      </c>
    </row>
    <row r="71" spans="1:7" x14ac:dyDescent="0.25">
      <c r="A71">
        <v>125</v>
      </c>
      <c r="B71">
        <v>0.862262038073908</v>
      </c>
      <c r="C71">
        <v>0.63201437337396904</v>
      </c>
      <c r="D71">
        <v>0.85983575961179504</v>
      </c>
      <c r="E71">
        <v>0.68708752605962897</v>
      </c>
      <c r="F71">
        <v>0.90182904068682301</v>
      </c>
      <c r="G71">
        <v>0.54716912971131804</v>
      </c>
    </row>
    <row r="72" spans="1:7" x14ac:dyDescent="0.25">
      <c r="A72">
        <v>124</v>
      </c>
      <c r="B72">
        <v>0.86244867487868604</v>
      </c>
      <c r="C72">
        <v>0.63072079284000204</v>
      </c>
      <c r="D72">
        <v>0.85983575961179504</v>
      </c>
      <c r="E72">
        <v>0.68748264059978503</v>
      </c>
      <c r="F72">
        <v>0.90182904068682301</v>
      </c>
      <c r="G72">
        <v>0.545874597795457</v>
      </c>
    </row>
    <row r="73" spans="1:7" x14ac:dyDescent="0.25">
      <c r="A73">
        <v>123</v>
      </c>
      <c r="B73">
        <v>0.86244867487868604</v>
      </c>
      <c r="C73">
        <v>0.62786373125869199</v>
      </c>
      <c r="D73">
        <v>0.86039567002612904</v>
      </c>
      <c r="E73">
        <v>0.68614121337810097</v>
      </c>
      <c r="F73">
        <v>0.90201567749160105</v>
      </c>
      <c r="G73">
        <v>0.54351406698357396</v>
      </c>
    </row>
    <row r="74" spans="1:7" x14ac:dyDescent="0.25">
      <c r="A74">
        <v>122</v>
      </c>
      <c r="B74">
        <v>0.86244867487868604</v>
      </c>
      <c r="C74">
        <v>0.62525852071274501</v>
      </c>
      <c r="D74">
        <v>0.86058230683090697</v>
      </c>
      <c r="E74">
        <v>0.68860177731026695</v>
      </c>
      <c r="F74">
        <v>0.90220231429637898</v>
      </c>
      <c r="G74">
        <v>0.54140742183585799</v>
      </c>
    </row>
    <row r="75" spans="1:7" x14ac:dyDescent="0.25">
      <c r="A75">
        <v>121</v>
      </c>
      <c r="B75">
        <v>0.86263531168346397</v>
      </c>
      <c r="C75">
        <v>0.62397643532474201</v>
      </c>
      <c r="D75">
        <v>0.86058230683090697</v>
      </c>
      <c r="E75">
        <v>0.68609362893960701</v>
      </c>
      <c r="F75">
        <v>0.90238895110115702</v>
      </c>
      <c r="G75">
        <v>0.545883601395171</v>
      </c>
    </row>
    <row r="76" spans="1:7" x14ac:dyDescent="0.25">
      <c r="A76">
        <v>120</v>
      </c>
      <c r="B76">
        <v>0.86263531168346397</v>
      </c>
      <c r="C76">
        <v>0.623342914196376</v>
      </c>
      <c r="D76">
        <v>0.86058230683090697</v>
      </c>
      <c r="E76">
        <v>0.69139441210945496</v>
      </c>
      <c r="F76">
        <v>0.90406868234415805</v>
      </c>
      <c r="G76">
        <v>0.54905800981476605</v>
      </c>
    </row>
    <row r="77" spans="1:7" x14ac:dyDescent="0.25">
      <c r="A77">
        <v>119</v>
      </c>
      <c r="B77">
        <v>0.86282194848824101</v>
      </c>
      <c r="C77">
        <v>0.62244910616572502</v>
      </c>
      <c r="D77">
        <v>0.86058230683090697</v>
      </c>
      <c r="E77">
        <v>0.68882258069205304</v>
      </c>
      <c r="F77">
        <v>0.90444195595371402</v>
      </c>
      <c r="G77">
        <v>0.55367385130194002</v>
      </c>
    </row>
    <row r="78" spans="1:7" x14ac:dyDescent="0.25">
      <c r="A78">
        <v>118</v>
      </c>
      <c r="B78">
        <v>0.86282194848824101</v>
      </c>
      <c r="C78">
        <v>0.62179562642195896</v>
      </c>
      <c r="D78">
        <v>0.86058230683090697</v>
      </c>
      <c r="E78">
        <v>0.68997462091613304</v>
      </c>
      <c r="F78">
        <v>0.90462859275849195</v>
      </c>
      <c r="G78">
        <v>0.55119378714633205</v>
      </c>
    </row>
    <row r="79" spans="1:7" x14ac:dyDescent="0.25">
      <c r="A79">
        <v>117</v>
      </c>
      <c r="B79">
        <v>0.86282194848824101</v>
      </c>
      <c r="C79">
        <v>0.62540072397767099</v>
      </c>
      <c r="D79">
        <v>0.86058230683090697</v>
      </c>
      <c r="E79">
        <v>0.68740869715859798</v>
      </c>
      <c r="F79">
        <v>0.90518850317282495</v>
      </c>
      <c r="G79">
        <v>0.55091248081909605</v>
      </c>
    </row>
    <row r="80" spans="1:7" x14ac:dyDescent="0.25">
      <c r="A80">
        <v>116</v>
      </c>
      <c r="B80">
        <v>0.86300858529301905</v>
      </c>
      <c r="C80">
        <v>0.62354289708751498</v>
      </c>
      <c r="D80">
        <v>0.86095558044046205</v>
      </c>
      <c r="E80">
        <v>0.68614428616325696</v>
      </c>
      <c r="F80">
        <v>0.91153415453527398</v>
      </c>
      <c r="G80">
        <v>0.54761457855058204</v>
      </c>
    </row>
    <row r="81" spans="1:7" x14ac:dyDescent="0.25">
      <c r="A81">
        <v>115</v>
      </c>
      <c r="B81">
        <v>0.86300858529301905</v>
      </c>
      <c r="C81">
        <v>0.62172946675398499</v>
      </c>
      <c r="D81">
        <v>0.86095558044046205</v>
      </c>
      <c r="E81">
        <v>0.68466348915896802</v>
      </c>
      <c r="F81">
        <v>0.91377379619260901</v>
      </c>
      <c r="G81">
        <v>0.54611246288669901</v>
      </c>
    </row>
    <row r="82" spans="1:7" x14ac:dyDescent="0.25">
      <c r="A82">
        <v>114</v>
      </c>
      <c r="B82">
        <v>0.86300858529301905</v>
      </c>
      <c r="C82">
        <v>0.62714977702359198</v>
      </c>
      <c r="D82">
        <v>0.86188876446435203</v>
      </c>
      <c r="E82">
        <v>0.68367580235049397</v>
      </c>
      <c r="F82">
        <v>0.91377379619260901</v>
      </c>
      <c r="G82">
        <v>0.55090153060600799</v>
      </c>
    </row>
    <row r="83" spans="1:7" x14ac:dyDescent="0.25">
      <c r="A83">
        <v>113</v>
      </c>
      <c r="B83">
        <v>0.86300858529301905</v>
      </c>
      <c r="C83">
        <v>0.62534043971072995</v>
      </c>
      <c r="D83">
        <v>0.86188876446435203</v>
      </c>
      <c r="E83">
        <v>0.68508237647709702</v>
      </c>
      <c r="F83">
        <v>0.91433370660694202</v>
      </c>
      <c r="G83">
        <v>0.54957553147524296</v>
      </c>
    </row>
    <row r="84" spans="1:7" x14ac:dyDescent="0.25">
      <c r="A84">
        <v>112</v>
      </c>
      <c r="B84">
        <v>0.86300858529301905</v>
      </c>
      <c r="C84">
        <v>0.62276015648854199</v>
      </c>
      <c r="D84">
        <v>0.86188876446435203</v>
      </c>
      <c r="E84">
        <v>0.68359313762315999</v>
      </c>
      <c r="F84">
        <v>0.91433370660694202</v>
      </c>
      <c r="G84">
        <v>0.55445857116599395</v>
      </c>
    </row>
    <row r="85" spans="1:7" x14ac:dyDescent="0.25">
      <c r="A85">
        <v>111</v>
      </c>
      <c r="B85">
        <v>0.86319522209779698</v>
      </c>
      <c r="C85">
        <v>0.62155611998145099</v>
      </c>
      <c r="D85">
        <v>0.86188876446435203</v>
      </c>
      <c r="E85">
        <v>0.68960538675298499</v>
      </c>
      <c r="F85">
        <v>0.91582680104516601</v>
      </c>
      <c r="G85">
        <v>0.55611707118286002</v>
      </c>
    </row>
    <row r="86" spans="1:7" x14ac:dyDescent="0.25">
      <c r="A86">
        <v>110</v>
      </c>
      <c r="B86">
        <v>0.86356849570735295</v>
      </c>
      <c r="C86">
        <v>0.62646071208319698</v>
      </c>
      <c r="D86">
        <v>0.86188876446435203</v>
      </c>
      <c r="E86">
        <v>0.68857485439082999</v>
      </c>
      <c r="F86">
        <v>0.91582680104516601</v>
      </c>
      <c r="G86">
        <v>0.56117125520962097</v>
      </c>
    </row>
    <row r="87" spans="1:7" x14ac:dyDescent="0.25">
      <c r="A87">
        <v>109</v>
      </c>
      <c r="B87">
        <v>0.86412840612168695</v>
      </c>
      <c r="C87">
        <v>0.62440076607273598</v>
      </c>
      <c r="D87">
        <v>0.86188876446435203</v>
      </c>
      <c r="E87">
        <v>0.69472061824612696</v>
      </c>
      <c r="F87">
        <v>0.91881298992161198</v>
      </c>
      <c r="G87">
        <v>0.55839176694606896</v>
      </c>
    </row>
    <row r="88" spans="1:7" x14ac:dyDescent="0.25">
      <c r="A88">
        <v>108</v>
      </c>
      <c r="B88">
        <v>0.86431504292646499</v>
      </c>
      <c r="C88">
        <v>0.62227091233055598</v>
      </c>
      <c r="D88">
        <v>0.86207540126912996</v>
      </c>
      <c r="E88">
        <v>0.70030033725883001</v>
      </c>
      <c r="F88">
        <v>0.91899962672639002</v>
      </c>
      <c r="G88">
        <v>0.55739083903143904</v>
      </c>
    </row>
    <row r="89" spans="1:7" x14ac:dyDescent="0.25">
      <c r="A89">
        <v>107</v>
      </c>
      <c r="B89">
        <v>0.86506159014557604</v>
      </c>
      <c r="C89">
        <v>0.62020988130710697</v>
      </c>
      <c r="D89">
        <v>0.86207540126912996</v>
      </c>
      <c r="E89">
        <v>0.70175111620341801</v>
      </c>
      <c r="F89">
        <v>0.91937290033594599</v>
      </c>
      <c r="G89">
        <v>0.55879651788545703</v>
      </c>
    </row>
    <row r="90" spans="1:7" x14ac:dyDescent="0.25">
      <c r="A90">
        <v>106</v>
      </c>
      <c r="B90">
        <v>0.86674132138857696</v>
      </c>
      <c r="C90">
        <v>0.61804747993616405</v>
      </c>
      <c r="D90">
        <v>0.86319522209779698</v>
      </c>
      <c r="E90">
        <v>0.70842317065336902</v>
      </c>
      <c r="F90">
        <v>0.91937290033594599</v>
      </c>
      <c r="G90">
        <v>0.55840781931675798</v>
      </c>
    </row>
    <row r="91" spans="1:7" x14ac:dyDescent="0.25">
      <c r="A91">
        <v>105</v>
      </c>
      <c r="B91">
        <v>0.866927958193355</v>
      </c>
      <c r="C91">
        <v>0.61532946229590302</v>
      </c>
      <c r="D91">
        <v>0.86356849570735295</v>
      </c>
      <c r="E91">
        <v>0.70869589327237503</v>
      </c>
      <c r="F91">
        <v>0.91993281075027999</v>
      </c>
      <c r="G91">
        <v>0.55664871078601597</v>
      </c>
    </row>
    <row r="92" spans="1:7" x14ac:dyDescent="0.25">
      <c r="A92">
        <v>104</v>
      </c>
      <c r="B92">
        <v>0.866927958193355</v>
      </c>
      <c r="C92">
        <v>0.61515636151497299</v>
      </c>
      <c r="D92">
        <v>0.86506159014557604</v>
      </c>
      <c r="E92">
        <v>0.71048115775775</v>
      </c>
      <c r="F92">
        <v>0.91993281075027999</v>
      </c>
      <c r="G92">
        <v>0.56199825219423005</v>
      </c>
    </row>
    <row r="93" spans="1:7" x14ac:dyDescent="0.25">
      <c r="A93">
        <v>103</v>
      </c>
      <c r="B93">
        <v>0.87551325121313905</v>
      </c>
      <c r="C93">
        <v>0.61421957072397704</v>
      </c>
      <c r="D93">
        <v>0.86506159014557604</v>
      </c>
      <c r="E93">
        <v>0.70772725356761401</v>
      </c>
      <c r="F93">
        <v>0.92030608435983496</v>
      </c>
      <c r="G93">
        <v>0.55901498936037597</v>
      </c>
    </row>
    <row r="94" spans="1:7" x14ac:dyDescent="0.25">
      <c r="A94">
        <v>102</v>
      </c>
      <c r="B94">
        <v>0.87551325121313905</v>
      </c>
      <c r="C94">
        <v>0.61823027462671598</v>
      </c>
      <c r="D94">
        <v>0.86506159014557604</v>
      </c>
      <c r="E94">
        <v>0.70975152315576595</v>
      </c>
      <c r="F94">
        <v>0.92086599477416897</v>
      </c>
      <c r="G94">
        <v>0.55665412098525002</v>
      </c>
    </row>
    <row r="95" spans="1:7" x14ac:dyDescent="0.25">
      <c r="A95">
        <v>101</v>
      </c>
      <c r="B95">
        <v>0.87999253452780801</v>
      </c>
      <c r="C95">
        <v>0.61717080041358097</v>
      </c>
      <c r="D95">
        <v>0.86730123180291097</v>
      </c>
      <c r="E95">
        <v>0.70872164054401399</v>
      </c>
      <c r="F95">
        <v>0.92086599477416897</v>
      </c>
      <c r="G95">
        <v>0.55729992553413599</v>
      </c>
    </row>
    <row r="96" spans="1:7" x14ac:dyDescent="0.25">
      <c r="A96">
        <v>100</v>
      </c>
      <c r="B96">
        <v>0.88111235535647603</v>
      </c>
      <c r="C96">
        <v>0.61637535211817296</v>
      </c>
      <c r="D96">
        <v>0.86786114221724497</v>
      </c>
      <c r="E96">
        <v>0.70917587095291401</v>
      </c>
      <c r="F96">
        <v>0.92086599477416897</v>
      </c>
      <c r="G96">
        <v>0.56253316071536097</v>
      </c>
    </row>
    <row r="97" spans="1:7" x14ac:dyDescent="0.25">
      <c r="A97">
        <v>99</v>
      </c>
      <c r="B97">
        <v>0.88111235535647603</v>
      </c>
      <c r="C97">
        <v>0.62251712282530902</v>
      </c>
      <c r="D97">
        <v>0.86804777902202301</v>
      </c>
      <c r="E97">
        <v>0.70731455069277205</v>
      </c>
      <c r="F97">
        <v>0.92086599477416897</v>
      </c>
      <c r="G97">
        <v>0.56790731783880899</v>
      </c>
    </row>
    <row r="98" spans="1:7" x14ac:dyDescent="0.25">
      <c r="A98">
        <v>98</v>
      </c>
      <c r="B98">
        <v>0.88111235535647603</v>
      </c>
      <c r="C98">
        <v>0.62357667657260196</v>
      </c>
      <c r="D98">
        <v>0.86804777902202301</v>
      </c>
      <c r="E98">
        <v>0.706120416854085</v>
      </c>
      <c r="F98">
        <v>0.92105263157894701</v>
      </c>
      <c r="G98">
        <v>0.57370391592541803</v>
      </c>
    </row>
    <row r="99" spans="1:7" x14ac:dyDescent="0.25">
      <c r="A99">
        <v>97</v>
      </c>
      <c r="B99">
        <v>0.881485628966032</v>
      </c>
      <c r="C99">
        <v>0.62147232096731198</v>
      </c>
      <c r="D99">
        <v>0.86823441582680105</v>
      </c>
      <c r="E99">
        <v>0.70980370496397505</v>
      </c>
      <c r="F99">
        <v>0.92105263157894701</v>
      </c>
      <c r="G99">
        <v>0.56952834991186496</v>
      </c>
    </row>
    <row r="100" spans="1:7" x14ac:dyDescent="0.25">
      <c r="A100">
        <v>96</v>
      </c>
      <c r="B100">
        <v>0.88185890257558697</v>
      </c>
      <c r="C100">
        <v>0.62496798043780499</v>
      </c>
      <c r="D100">
        <v>0.86823441582680105</v>
      </c>
      <c r="E100">
        <v>0.70814515076126805</v>
      </c>
      <c r="F100">
        <v>0.92105263157894701</v>
      </c>
      <c r="G100">
        <v>0.56578683627876003</v>
      </c>
    </row>
    <row r="101" spans="1:7" x14ac:dyDescent="0.25">
      <c r="A101">
        <v>95</v>
      </c>
      <c r="B101">
        <v>0.88204553938036501</v>
      </c>
      <c r="C101">
        <v>0.62452880624423102</v>
      </c>
      <c r="D101">
        <v>0.86823441582680105</v>
      </c>
      <c r="E101">
        <v>0.71032531763824303</v>
      </c>
      <c r="F101">
        <v>0.92105263157894701</v>
      </c>
      <c r="G101">
        <v>0.57159578308858205</v>
      </c>
    </row>
    <row r="102" spans="1:7" x14ac:dyDescent="0.25">
      <c r="A102">
        <v>94</v>
      </c>
      <c r="B102">
        <v>0.88204553938036501</v>
      </c>
      <c r="C102">
        <v>0.623991887077886</v>
      </c>
      <c r="D102">
        <v>0.86823441582680105</v>
      </c>
      <c r="E102">
        <v>0.70832337764559905</v>
      </c>
      <c r="F102">
        <v>0.92105263157894701</v>
      </c>
      <c r="G102">
        <v>0.56785581360394</v>
      </c>
    </row>
    <row r="103" spans="1:7" x14ac:dyDescent="0.25">
      <c r="A103">
        <v>93</v>
      </c>
      <c r="B103">
        <v>0.88204553938036501</v>
      </c>
      <c r="C103">
        <v>0.62093477947378595</v>
      </c>
      <c r="D103">
        <v>0.86823441582680105</v>
      </c>
      <c r="E103">
        <v>0.707070720643591</v>
      </c>
      <c r="F103">
        <v>0.92105263157894701</v>
      </c>
      <c r="G103">
        <v>0.56320925642960395</v>
      </c>
    </row>
    <row r="104" spans="1:7" x14ac:dyDescent="0.25">
      <c r="A104">
        <v>92</v>
      </c>
      <c r="B104">
        <v>0.88204553938036501</v>
      </c>
      <c r="C104">
        <v>0.62039653511243797</v>
      </c>
      <c r="D104">
        <v>0.86823441582680105</v>
      </c>
      <c r="E104">
        <v>0.70871763897069595</v>
      </c>
      <c r="F104">
        <v>0.92105263157894701</v>
      </c>
      <c r="G104">
        <v>0.56215374802614104</v>
      </c>
    </row>
    <row r="105" spans="1:7" x14ac:dyDescent="0.25">
      <c r="A105">
        <v>91</v>
      </c>
      <c r="B105">
        <v>0.88372527062336603</v>
      </c>
      <c r="C105">
        <v>0.61799997206773405</v>
      </c>
      <c r="D105">
        <v>0.86860768943635602</v>
      </c>
      <c r="E105">
        <v>0.71162340162933602</v>
      </c>
      <c r="F105">
        <v>0.92105263157894701</v>
      </c>
      <c r="G105">
        <v>0.56106631994949396</v>
      </c>
    </row>
    <row r="106" spans="1:7" x14ac:dyDescent="0.25">
      <c r="A106">
        <v>90</v>
      </c>
      <c r="B106">
        <v>0.88372527062336603</v>
      </c>
      <c r="C106">
        <v>0.61404706857329405</v>
      </c>
      <c r="D106">
        <v>0.86860768943635602</v>
      </c>
      <c r="E106">
        <v>0.71243157167422899</v>
      </c>
      <c r="F106">
        <v>0.92105263157894701</v>
      </c>
      <c r="G106">
        <v>0.558811745731845</v>
      </c>
    </row>
    <row r="107" spans="1:7" x14ac:dyDescent="0.25">
      <c r="A107">
        <v>89</v>
      </c>
      <c r="B107">
        <v>0.884098544232922</v>
      </c>
      <c r="C107">
        <v>0.61150532329937102</v>
      </c>
      <c r="D107">
        <v>0.86860768943635602</v>
      </c>
      <c r="E107">
        <v>0.71997647196265202</v>
      </c>
      <c r="F107">
        <v>0.92123926838372505</v>
      </c>
      <c r="G107">
        <v>0.55688367390584403</v>
      </c>
    </row>
    <row r="108" spans="1:7" x14ac:dyDescent="0.25">
      <c r="A108">
        <v>88</v>
      </c>
      <c r="B108">
        <v>0.884098544232922</v>
      </c>
      <c r="C108">
        <v>0.60811560769002804</v>
      </c>
      <c r="D108">
        <v>0.86860768943635602</v>
      </c>
      <c r="E108">
        <v>0.71686915635440696</v>
      </c>
      <c r="F108">
        <v>0.92161254199328102</v>
      </c>
      <c r="G108">
        <v>0.55364549806101804</v>
      </c>
    </row>
    <row r="109" spans="1:7" x14ac:dyDescent="0.25">
      <c r="A109">
        <v>87</v>
      </c>
      <c r="B109">
        <v>0.88484509145203405</v>
      </c>
      <c r="C109">
        <v>0.60656001640191404</v>
      </c>
      <c r="D109">
        <v>0.86879432624113395</v>
      </c>
      <c r="E109">
        <v>0.71436543659134899</v>
      </c>
      <c r="F109">
        <v>0.92329227323628205</v>
      </c>
      <c r="G109">
        <v>0.55302988617355997</v>
      </c>
    </row>
    <row r="110" spans="1:7" x14ac:dyDescent="0.25">
      <c r="A110">
        <v>86</v>
      </c>
      <c r="B110">
        <v>0.88521836506159002</v>
      </c>
      <c r="C110">
        <v>0.60317275821931204</v>
      </c>
      <c r="D110">
        <v>0.86879432624113395</v>
      </c>
      <c r="E110">
        <v>0.71266979224500904</v>
      </c>
      <c r="F110">
        <v>0.92329227323628205</v>
      </c>
      <c r="G110">
        <v>0.55945877754122597</v>
      </c>
    </row>
    <row r="111" spans="1:7" x14ac:dyDescent="0.25">
      <c r="A111">
        <v>85</v>
      </c>
      <c r="B111">
        <v>0.88633818589025704</v>
      </c>
      <c r="C111">
        <v>0.60100194743620505</v>
      </c>
      <c r="D111">
        <v>0.86879432624113395</v>
      </c>
      <c r="E111">
        <v>0.71463345819011503</v>
      </c>
      <c r="F111">
        <v>0.92347891004105997</v>
      </c>
      <c r="G111">
        <v>0.55603616813924195</v>
      </c>
    </row>
    <row r="112" spans="1:7" x14ac:dyDescent="0.25">
      <c r="A112">
        <v>84</v>
      </c>
      <c r="B112">
        <v>0.886711459499813</v>
      </c>
      <c r="C112">
        <v>0.59724618230150095</v>
      </c>
      <c r="D112">
        <v>0.86991414706980197</v>
      </c>
      <c r="E112">
        <v>0.71890197137339396</v>
      </c>
      <c r="F112">
        <v>0.92366554684583801</v>
      </c>
      <c r="G112">
        <v>0.55123050658392003</v>
      </c>
    </row>
    <row r="113" spans="1:7" x14ac:dyDescent="0.25">
      <c r="A113">
        <v>83</v>
      </c>
      <c r="B113">
        <v>0.88708473310936897</v>
      </c>
      <c r="C113">
        <v>0.60452573527505105</v>
      </c>
      <c r="D113">
        <v>0.87047405748413498</v>
      </c>
      <c r="E113">
        <v>0.71700069137435396</v>
      </c>
      <c r="F113">
        <v>0.92366554684583801</v>
      </c>
      <c r="G113">
        <v>0.54592818217344796</v>
      </c>
    </row>
    <row r="114" spans="1:7" x14ac:dyDescent="0.25">
      <c r="A114">
        <v>82</v>
      </c>
      <c r="B114">
        <v>0.88727136991414701</v>
      </c>
      <c r="C114">
        <v>0.60275649961255495</v>
      </c>
      <c r="D114">
        <v>0.87066069428891302</v>
      </c>
      <c r="E114">
        <v>0.71686720588211195</v>
      </c>
      <c r="F114">
        <v>0.92441209406494895</v>
      </c>
      <c r="G114">
        <v>0.54283538008773002</v>
      </c>
    </row>
    <row r="115" spans="1:7" x14ac:dyDescent="0.25">
      <c r="A115">
        <v>81</v>
      </c>
      <c r="B115">
        <v>0.88727136991414701</v>
      </c>
      <c r="C115">
        <v>0.61019188262782298</v>
      </c>
      <c r="D115">
        <v>0.87084733109369095</v>
      </c>
      <c r="E115">
        <v>0.71537008999506801</v>
      </c>
      <c r="F115">
        <v>0.92497200447928296</v>
      </c>
      <c r="G115">
        <v>0.54280561778361203</v>
      </c>
    </row>
    <row r="116" spans="1:7" x14ac:dyDescent="0.25">
      <c r="A116">
        <v>80</v>
      </c>
      <c r="B116">
        <v>0.88727136991414701</v>
      </c>
      <c r="C116">
        <v>0.60533757597903404</v>
      </c>
      <c r="D116">
        <v>0.87178051511758103</v>
      </c>
      <c r="E116">
        <v>0.71583588461575398</v>
      </c>
      <c r="F116">
        <v>0.92627846211272802</v>
      </c>
      <c r="G116">
        <v>0.54710249535585997</v>
      </c>
    </row>
    <row r="117" spans="1:7" x14ac:dyDescent="0.25">
      <c r="A117">
        <v>79</v>
      </c>
      <c r="B117">
        <v>0.88764464352370198</v>
      </c>
      <c r="C117">
        <v>0.60217196879066703</v>
      </c>
      <c r="D117">
        <v>0.87196715192235896</v>
      </c>
      <c r="E117">
        <v>0.715099763248776</v>
      </c>
      <c r="F117">
        <v>0.92646509891750595</v>
      </c>
      <c r="G117">
        <v>0.54267912347387603</v>
      </c>
    </row>
    <row r="118" spans="1:7" x14ac:dyDescent="0.25">
      <c r="A118">
        <v>78</v>
      </c>
      <c r="B118">
        <v>0.88764464352370198</v>
      </c>
      <c r="C118">
        <v>0.60988596504135295</v>
      </c>
      <c r="D118">
        <v>0.87196715192235896</v>
      </c>
      <c r="E118">
        <v>0.72425354589784996</v>
      </c>
      <c r="F118">
        <v>0.92683837252706203</v>
      </c>
      <c r="G118">
        <v>0.54963681748152804</v>
      </c>
    </row>
    <row r="119" spans="1:7" x14ac:dyDescent="0.25">
      <c r="A119">
        <v>77</v>
      </c>
      <c r="B119">
        <v>0.88839119074281403</v>
      </c>
      <c r="C119">
        <v>0.61206046591534102</v>
      </c>
      <c r="D119">
        <v>0.87196715192235896</v>
      </c>
      <c r="E119">
        <v>0.72212207746927803</v>
      </c>
      <c r="F119">
        <v>0.92758491974617396</v>
      </c>
      <c r="G119">
        <v>0.55353258035961805</v>
      </c>
    </row>
    <row r="120" spans="1:7" x14ac:dyDescent="0.25">
      <c r="A120">
        <v>76</v>
      </c>
      <c r="B120">
        <v>0.88857782754759196</v>
      </c>
      <c r="C120">
        <v>0.61579124918955097</v>
      </c>
      <c r="D120">
        <v>0.87196715192235896</v>
      </c>
      <c r="E120">
        <v>0.73146536274028995</v>
      </c>
      <c r="F120">
        <v>0.927771556550951</v>
      </c>
      <c r="G120">
        <v>0.55204613225436705</v>
      </c>
    </row>
    <row r="121" spans="1:7" x14ac:dyDescent="0.25">
      <c r="A121">
        <v>75</v>
      </c>
      <c r="B121">
        <v>0.88857782754759196</v>
      </c>
      <c r="C121">
        <v>0.61537169453696905</v>
      </c>
      <c r="D121">
        <v>0.87234042553191404</v>
      </c>
      <c r="E121">
        <v>0.73307055461713</v>
      </c>
      <c r="F121">
        <v>0.92907801418439695</v>
      </c>
      <c r="G121">
        <v>0.54898364264632304</v>
      </c>
    </row>
    <row r="122" spans="1:7" x14ac:dyDescent="0.25">
      <c r="A122">
        <v>74</v>
      </c>
      <c r="B122">
        <v>0.88969764837625898</v>
      </c>
      <c r="C122">
        <v>0.61383132008369401</v>
      </c>
      <c r="D122">
        <v>0.87308697275102598</v>
      </c>
      <c r="E122">
        <v>0.73102911599064502</v>
      </c>
      <c r="F122">
        <v>0.92907801418439695</v>
      </c>
      <c r="G122">
        <v>0.54963830320328499</v>
      </c>
    </row>
    <row r="123" spans="1:7" x14ac:dyDescent="0.25">
      <c r="A123">
        <v>73</v>
      </c>
      <c r="B123">
        <v>0.89268383725270595</v>
      </c>
      <c r="C123">
        <v>0.60981789793999097</v>
      </c>
      <c r="D123">
        <v>0.87737961926091801</v>
      </c>
      <c r="E123">
        <v>0.72864613686150803</v>
      </c>
      <c r="F123">
        <v>0.93057110862262005</v>
      </c>
      <c r="G123">
        <v>0.55444446130416403</v>
      </c>
    </row>
    <row r="124" spans="1:7" x14ac:dyDescent="0.25">
      <c r="A124">
        <v>72</v>
      </c>
      <c r="B124">
        <v>0.89734975737215295</v>
      </c>
      <c r="C124">
        <v>0.60895686551183104</v>
      </c>
      <c r="D124">
        <v>0.87775289287047398</v>
      </c>
      <c r="E124">
        <v>0.73040289467124098</v>
      </c>
      <c r="F124">
        <v>0.93094438223217602</v>
      </c>
      <c r="G124">
        <v>0.55597086303474597</v>
      </c>
    </row>
    <row r="125" spans="1:7" x14ac:dyDescent="0.25">
      <c r="A125">
        <v>71</v>
      </c>
      <c r="B125">
        <v>0.89772303098170902</v>
      </c>
      <c r="C125">
        <v>0.60908583634977198</v>
      </c>
      <c r="D125">
        <v>0.87868607689436296</v>
      </c>
      <c r="E125">
        <v>0.73085554727628499</v>
      </c>
      <c r="F125">
        <v>0.93467711832773404</v>
      </c>
      <c r="G125">
        <v>0.55367467519271596</v>
      </c>
    </row>
    <row r="126" spans="1:7" x14ac:dyDescent="0.25">
      <c r="A126">
        <v>70</v>
      </c>
      <c r="B126">
        <v>0.89809630459126499</v>
      </c>
      <c r="C126">
        <v>0.60453783954352402</v>
      </c>
      <c r="D126">
        <v>0.87868607689436296</v>
      </c>
      <c r="E126">
        <v>0.72938821823252098</v>
      </c>
      <c r="F126">
        <v>0.93542366554684497</v>
      </c>
      <c r="G126">
        <v>0.54906248768682797</v>
      </c>
    </row>
    <row r="127" spans="1:7" x14ac:dyDescent="0.25">
      <c r="A127">
        <v>69</v>
      </c>
      <c r="B127">
        <v>0.89828294139604303</v>
      </c>
      <c r="C127">
        <v>0.61330368922793799</v>
      </c>
      <c r="D127">
        <v>0.879432624113475</v>
      </c>
      <c r="E127">
        <v>0.73192531662775595</v>
      </c>
      <c r="F127">
        <v>0.93561030235162301</v>
      </c>
      <c r="G127">
        <v>0.55702203687665297</v>
      </c>
    </row>
    <row r="128" spans="1:7" x14ac:dyDescent="0.25">
      <c r="A128">
        <v>68</v>
      </c>
      <c r="B128">
        <v>0.90145576707726705</v>
      </c>
      <c r="C128">
        <v>0.61019292770758504</v>
      </c>
      <c r="D128">
        <v>0.879432624113475</v>
      </c>
      <c r="E128">
        <v>0.73008235991611103</v>
      </c>
      <c r="F128">
        <v>0.93579693915640105</v>
      </c>
      <c r="G128">
        <v>0.555408127333192</v>
      </c>
    </row>
    <row r="129" spans="1:7" x14ac:dyDescent="0.25">
      <c r="A129">
        <v>67</v>
      </c>
      <c r="B129">
        <v>0.90257558790593495</v>
      </c>
      <c r="C129">
        <v>0.60683798266695199</v>
      </c>
      <c r="D129">
        <v>0.879432624113475</v>
      </c>
      <c r="E129">
        <v>0.72994802740397402</v>
      </c>
      <c r="F129">
        <v>0.93803658081373598</v>
      </c>
      <c r="G129">
        <v>0.551080074042965</v>
      </c>
    </row>
    <row r="130" spans="1:7" x14ac:dyDescent="0.25">
      <c r="A130">
        <v>66</v>
      </c>
      <c r="B130">
        <v>0.91004106009705099</v>
      </c>
      <c r="C130">
        <v>0.60261424952285803</v>
      </c>
      <c r="D130">
        <v>0.87999253452780801</v>
      </c>
      <c r="E130">
        <v>0.72711993795811203</v>
      </c>
      <c r="F130">
        <v>0.93840985442329194</v>
      </c>
      <c r="G130">
        <v>0.54711697429328099</v>
      </c>
    </row>
    <row r="131" spans="1:7" x14ac:dyDescent="0.25">
      <c r="A131">
        <v>65</v>
      </c>
      <c r="B131">
        <v>0.91097424412093997</v>
      </c>
      <c r="C131">
        <v>0.59841874259578698</v>
      </c>
      <c r="D131">
        <v>0.88017917133258605</v>
      </c>
      <c r="E131">
        <v>0.72686956581613804</v>
      </c>
      <c r="F131">
        <v>0.93840985442329194</v>
      </c>
      <c r="G131">
        <v>0.54322466635773403</v>
      </c>
    </row>
    <row r="132" spans="1:7" x14ac:dyDescent="0.25">
      <c r="A132">
        <v>64</v>
      </c>
      <c r="B132">
        <v>0.91134751773049605</v>
      </c>
      <c r="C132">
        <v>0.60152476132361199</v>
      </c>
      <c r="D132">
        <v>0.88017917133258605</v>
      </c>
      <c r="E132">
        <v>0.73320732864945903</v>
      </c>
      <c r="F132">
        <v>0.93840985442329194</v>
      </c>
      <c r="G132">
        <v>0.53608782970532398</v>
      </c>
    </row>
    <row r="133" spans="1:7" x14ac:dyDescent="0.25">
      <c r="A133">
        <v>63</v>
      </c>
      <c r="B133">
        <v>0.91172079134005202</v>
      </c>
      <c r="C133">
        <v>0.60321199584240703</v>
      </c>
      <c r="D133">
        <v>0.88297872340425498</v>
      </c>
      <c r="E133">
        <v>0.73474025529767695</v>
      </c>
      <c r="F133">
        <v>0.93878312803284802</v>
      </c>
      <c r="G133">
        <v>0.53166318559137904</v>
      </c>
    </row>
    <row r="134" spans="1:7" x14ac:dyDescent="0.25">
      <c r="A134">
        <v>62</v>
      </c>
      <c r="B134">
        <v>0.91209406494960799</v>
      </c>
      <c r="C134">
        <v>0.60054240671906201</v>
      </c>
      <c r="D134">
        <v>0.88559163867114599</v>
      </c>
      <c r="E134">
        <v>0.735356119486275</v>
      </c>
      <c r="F134">
        <v>0.94624860022396395</v>
      </c>
      <c r="G134">
        <v>0.52545906004304699</v>
      </c>
    </row>
    <row r="135" spans="1:7" x14ac:dyDescent="0.25">
      <c r="A135">
        <v>61</v>
      </c>
      <c r="B135">
        <v>0.91228070175438503</v>
      </c>
      <c r="C135">
        <v>0.59676883530787805</v>
      </c>
      <c r="D135">
        <v>0.88745800671892405</v>
      </c>
      <c r="E135">
        <v>0.73627651903951297</v>
      </c>
      <c r="F135">
        <v>0.95483389324374701</v>
      </c>
      <c r="G135">
        <v>0.51899829912301798</v>
      </c>
    </row>
    <row r="136" spans="1:7" x14ac:dyDescent="0.25">
      <c r="A136">
        <v>60</v>
      </c>
      <c r="B136">
        <v>0.913213885778275</v>
      </c>
      <c r="C136">
        <v>0.59726224799531302</v>
      </c>
      <c r="D136">
        <v>0.89828294139604303</v>
      </c>
      <c r="E136">
        <v>0.73556879427734601</v>
      </c>
      <c r="F136">
        <v>0.95632698768197</v>
      </c>
      <c r="G136">
        <v>0.52147474805960403</v>
      </c>
    </row>
    <row r="137" spans="1:7" x14ac:dyDescent="0.25">
      <c r="A137">
        <v>59</v>
      </c>
      <c r="B137">
        <v>0.91433370660694202</v>
      </c>
      <c r="C137">
        <v>0.59799294341244702</v>
      </c>
      <c r="D137">
        <v>0.898656215005599</v>
      </c>
      <c r="E137">
        <v>0.73634632904235198</v>
      </c>
      <c r="F137">
        <v>0.95744680851063801</v>
      </c>
      <c r="G137">
        <v>0.51589941940044304</v>
      </c>
    </row>
    <row r="138" spans="1:7" x14ac:dyDescent="0.25">
      <c r="A138">
        <v>58</v>
      </c>
      <c r="B138">
        <v>0.920492721164613</v>
      </c>
      <c r="C138">
        <v>0.59256544019006496</v>
      </c>
      <c r="D138">
        <v>0.89884285181037704</v>
      </c>
      <c r="E138">
        <v>0.73754710362829901</v>
      </c>
      <c r="F138">
        <v>0.95800671892497202</v>
      </c>
      <c r="G138">
        <v>0.514947800227884</v>
      </c>
    </row>
    <row r="139" spans="1:7" x14ac:dyDescent="0.25">
      <c r="A139">
        <v>57</v>
      </c>
      <c r="B139">
        <v>0.92067935796939104</v>
      </c>
      <c r="C139">
        <v>0.59126991456317302</v>
      </c>
      <c r="D139">
        <v>0.89940276222471005</v>
      </c>
      <c r="E139">
        <v>0.73556011789810105</v>
      </c>
      <c r="F139">
        <v>0.95800671892497202</v>
      </c>
      <c r="G139">
        <v>0.51228434265705602</v>
      </c>
    </row>
    <row r="140" spans="1:7" x14ac:dyDescent="0.25">
      <c r="A140">
        <v>56</v>
      </c>
      <c r="B140">
        <v>0.92273236282194804</v>
      </c>
      <c r="C140">
        <v>0.59029725398479005</v>
      </c>
      <c r="D140">
        <v>0.90052258305337796</v>
      </c>
      <c r="E140">
        <v>0.73543665740625697</v>
      </c>
      <c r="F140">
        <v>0.95987308697275098</v>
      </c>
      <c r="G140">
        <v>0.50501076294026903</v>
      </c>
    </row>
    <row r="141" spans="1:7" x14ac:dyDescent="0.25">
      <c r="A141">
        <v>55</v>
      </c>
      <c r="B141">
        <v>0.92291899962672597</v>
      </c>
      <c r="C141">
        <v>0.58381209470760098</v>
      </c>
      <c r="D141">
        <v>0.90089585666293304</v>
      </c>
      <c r="E141">
        <v>0.74072678957980198</v>
      </c>
      <c r="F141">
        <v>0.96117954460619603</v>
      </c>
      <c r="G141">
        <v>0.51420634852069702</v>
      </c>
    </row>
    <row r="142" spans="1:7" x14ac:dyDescent="0.25">
      <c r="A142">
        <v>54</v>
      </c>
      <c r="B142">
        <v>0.92329227323628205</v>
      </c>
      <c r="C142">
        <v>0.58537302052298301</v>
      </c>
      <c r="D142">
        <v>0.90108249346771097</v>
      </c>
      <c r="E142">
        <v>0.74210232890963501</v>
      </c>
      <c r="F142">
        <v>0.96211272863008501</v>
      </c>
      <c r="G142">
        <v>0.50619802163250505</v>
      </c>
    </row>
    <row r="143" spans="1:7" x14ac:dyDescent="0.25">
      <c r="A143">
        <v>53</v>
      </c>
      <c r="B143">
        <v>0.92329227323628205</v>
      </c>
      <c r="C143">
        <v>0.58693676581026899</v>
      </c>
      <c r="D143">
        <v>0.90238895110115702</v>
      </c>
      <c r="E143">
        <v>0.74035874538825197</v>
      </c>
      <c r="F143">
        <v>0.96976483762597898</v>
      </c>
      <c r="G143">
        <v>0.50305860906525501</v>
      </c>
    </row>
    <row r="144" spans="1:7" x14ac:dyDescent="0.25">
      <c r="A144">
        <v>52</v>
      </c>
      <c r="B144">
        <v>0.92609182530794998</v>
      </c>
      <c r="C144">
        <v>0.58169859800016599</v>
      </c>
      <c r="D144">
        <v>0.90388204553938001</v>
      </c>
      <c r="E144">
        <v>0.73855808615909502</v>
      </c>
      <c r="F144">
        <v>0.96995147443075702</v>
      </c>
      <c r="G144">
        <v>0.49991436588043298</v>
      </c>
    </row>
    <row r="145" spans="1:7" x14ac:dyDescent="0.25">
      <c r="A145">
        <v>51</v>
      </c>
      <c r="B145">
        <v>0.92609182530794998</v>
      </c>
      <c r="C145">
        <v>0.57741499063026702</v>
      </c>
      <c r="D145">
        <v>0.90406868234415805</v>
      </c>
      <c r="E145">
        <v>0.74323718482944301</v>
      </c>
      <c r="F145">
        <v>0.97032474804031299</v>
      </c>
      <c r="G145">
        <v>0.49991681516986403</v>
      </c>
    </row>
    <row r="146" spans="1:7" x14ac:dyDescent="0.25">
      <c r="A146">
        <v>50</v>
      </c>
      <c r="B146">
        <v>0.93038447181784201</v>
      </c>
      <c r="C146">
        <v>0.57016554304515699</v>
      </c>
      <c r="D146">
        <v>0.90462859275849195</v>
      </c>
      <c r="E146">
        <v>0.74720196753171397</v>
      </c>
      <c r="F146">
        <v>0.97032474804031299</v>
      </c>
      <c r="G146">
        <v>0.48991524100108202</v>
      </c>
    </row>
    <row r="147" spans="1:7" x14ac:dyDescent="0.25">
      <c r="A147">
        <v>49</v>
      </c>
      <c r="B147">
        <v>0.93784994400895805</v>
      </c>
      <c r="C147">
        <v>0.56235900365662495</v>
      </c>
      <c r="D147">
        <v>0.90537513997760299</v>
      </c>
      <c r="E147">
        <v>0.74968876679045404</v>
      </c>
      <c r="F147">
        <v>0.970884658454647</v>
      </c>
      <c r="G147">
        <v>0.48631458516818898</v>
      </c>
    </row>
    <row r="148" spans="1:7" x14ac:dyDescent="0.25">
      <c r="A148">
        <v>48</v>
      </c>
      <c r="B148">
        <v>0.93803658081373598</v>
      </c>
      <c r="C148">
        <v>0.56018887720070998</v>
      </c>
      <c r="D148">
        <v>0.90742814483015999</v>
      </c>
      <c r="E148">
        <v>0.75216725066641199</v>
      </c>
      <c r="F148">
        <v>0.97984322508398602</v>
      </c>
      <c r="G148">
        <v>0.47877346686918199</v>
      </c>
    </row>
    <row r="149" spans="1:7" x14ac:dyDescent="0.25">
      <c r="A149">
        <v>47</v>
      </c>
      <c r="B149">
        <v>0.93859649122806998</v>
      </c>
      <c r="C149">
        <v>0.572116275153844</v>
      </c>
      <c r="D149">
        <v>0.90836132885404997</v>
      </c>
      <c r="E149">
        <v>0.750596397076713</v>
      </c>
      <c r="F149">
        <v>0.98152295632698705</v>
      </c>
      <c r="G149">
        <v>0.482432554557921</v>
      </c>
    </row>
    <row r="150" spans="1:7" x14ac:dyDescent="0.25">
      <c r="A150">
        <v>46</v>
      </c>
      <c r="B150">
        <v>0.93859649122806998</v>
      </c>
      <c r="C150">
        <v>0.58442571041351599</v>
      </c>
      <c r="D150">
        <v>0.90873460246360505</v>
      </c>
      <c r="E150">
        <v>0.74571618908793003</v>
      </c>
      <c r="F150">
        <v>0.98170959313176498</v>
      </c>
      <c r="G150">
        <v>0.48205073719003499</v>
      </c>
    </row>
    <row r="151" spans="1:7" x14ac:dyDescent="0.25">
      <c r="A151">
        <v>45</v>
      </c>
      <c r="B151">
        <v>0.939716312056737</v>
      </c>
      <c r="C151">
        <v>0.59187526663891599</v>
      </c>
      <c r="D151">
        <v>0.91545352743561004</v>
      </c>
      <c r="E151">
        <v>0.74482798944874995</v>
      </c>
      <c r="F151">
        <v>0.98208286674132095</v>
      </c>
      <c r="G151">
        <v>0.49276737834734902</v>
      </c>
    </row>
    <row r="152" spans="1:7" x14ac:dyDescent="0.25">
      <c r="A152">
        <v>44</v>
      </c>
      <c r="B152">
        <v>0.94587532661440799</v>
      </c>
      <c r="C152">
        <v>0.58908626456008695</v>
      </c>
      <c r="D152">
        <v>0.91545352743561004</v>
      </c>
      <c r="E152">
        <v>0.74403146568459499</v>
      </c>
      <c r="F152">
        <v>0.98264277715565496</v>
      </c>
      <c r="G152">
        <v>0.50397117366642796</v>
      </c>
    </row>
    <row r="153" spans="1:7" x14ac:dyDescent="0.25">
      <c r="A153">
        <v>43</v>
      </c>
      <c r="B153">
        <v>0.94811496827174302</v>
      </c>
      <c r="C153">
        <v>0.58334186909964203</v>
      </c>
      <c r="D153">
        <v>0.91601343784994405</v>
      </c>
      <c r="E153">
        <v>0.74070424511192401</v>
      </c>
      <c r="F153">
        <v>0.98301605076521004</v>
      </c>
      <c r="G153">
        <v>0.51569603632080796</v>
      </c>
    </row>
    <row r="154" spans="1:7" x14ac:dyDescent="0.25">
      <c r="A154">
        <v>42</v>
      </c>
      <c r="B154">
        <v>0.94848824188129899</v>
      </c>
      <c r="C154">
        <v>0.59723706498001905</v>
      </c>
      <c r="D154">
        <v>0.95614035087719296</v>
      </c>
      <c r="E154">
        <v>0.73772781692973899</v>
      </c>
      <c r="F154">
        <v>0.98301605076521004</v>
      </c>
      <c r="G154">
        <v>0.51606516779913303</v>
      </c>
    </row>
    <row r="155" spans="1:7" x14ac:dyDescent="0.25">
      <c r="A155">
        <v>41</v>
      </c>
      <c r="B155">
        <v>0.94867487868607603</v>
      </c>
      <c r="C155">
        <v>0.59960319704617104</v>
      </c>
      <c r="D155">
        <v>0.95707353490108205</v>
      </c>
      <c r="E155">
        <v>0.74072823617889905</v>
      </c>
      <c r="F155">
        <v>0.98376259798432197</v>
      </c>
      <c r="G155">
        <v>0.51402773283423397</v>
      </c>
    </row>
    <row r="156" spans="1:7" x14ac:dyDescent="0.25">
      <c r="A156">
        <v>40</v>
      </c>
      <c r="B156">
        <v>0.94923478910041004</v>
      </c>
      <c r="C156">
        <v>0.594595545719383</v>
      </c>
      <c r="D156">
        <v>0.95707353490108205</v>
      </c>
      <c r="E156">
        <v>0.75037485526803005</v>
      </c>
      <c r="F156">
        <v>0.98394923478910001</v>
      </c>
      <c r="G156">
        <v>0.526880897649466</v>
      </c>
    </row>
    <row r="157" spans="1:7" x14ac:dyDescent="0.25">
      <c r="A157">
        <v>39</v>
      </c>
      <c r="B157">
        <v>0.95016797312430001</v>
      </c>
      <c r="C157">
        <v>0.59476949925786105</v>
      </c>
      <c r="D157">
        <v>0.96117954460619603</v>
      </c>
      <c r="E157">
        <v>0.74630477230219305</v>
      </c>
      <c r="F157">
        <v>0.98394923478910001</v>
      </c>
      <c r="G157">
        <v>0.54038817688218499</v>
      </c>
    </row>
    <row r="158" spans="1:7" x14ac:dyDescent="0.25">
      <c r="A158">
        <v>38</v>
      </c>
      <c r="B158">
        <v>0.951661067562523</v>
      </c>
      <c r="C158">
        <v>0.61044808024117903</v>
      </c>
      <c r="D158">
        <v>0.96192609182530797</v>
      </c>
      <c r="E158">
        <v>0.74428127136091404</v>
      </c>
      <c r="F158">
        <v>0.98394923478910001</v>
      </c>
      <c r="G158">
        <v>0.52829322610631901</v>
      </c>
    </row>
    <row r="159" spans="1:7" x14ac:dyDescent="0.25">
      <c r="A159">
        <v>37</v>
      </c>
      <c r="B159">
        <v>0.951661067562523</v>
      </c>
      <c r="C159">
        <v>0.62665248198757695</v>
      </c>
      <c r="D159">
        <v>0.96229936543486305</v>
      </c>
      <c r="E159">
        <v>0.75106148420554497</v>
      </c>
      <c r="F159">
        <v>0.98450914520343402</v>
      </c>
      <c r="G159">
        <v>0.54257942080487298</v>
      </c>
    </row>
    <row r="160" spans="1:7" x14ac:dyDescent="0.25">
      <c r="A160">
        <v>36</v>
      </c>
      <c r="B160">
        <v>0.95184770436730104</v>
      </c>
      <c r="C160">
        <v>0.61774863618970999</v>
      </c>
      <c r="D160">
        <v>0.96397909667786397</v>
      </c>
      <c r="E160">
        <v>0.74884445094941299</v>
      </c>
      <c r="F160">
        <v>0.98488241881298899</v>
      </c>
      <c r="G160">
        <v>0.53384726456813203</v>
      </c>
    </row>
    <row r="161" spans="1:7" x14ac:dyDescent="0.25">
      <c r="A161">
        <v>35</v>
      </c>
      <c r="B161">
        <v>0.95184770436730104</v>
      </c>
      <c r="C161">
        <v>0.616347695673086</v>
      </c>
      <c r="D161">
        <v>0.96491228070175405</v>
      </c>
      <c r="E161">
        <v>0.74510578065140098</v>
      </c>
      <c r="F161">
        <v>0.98506905561776703</v>
      </c>
      <c r="G161">
        <v>0.54910285992760099</v>
      </c>
    </row>
    <row r="162" spans="1:7" x14ac:dyDescent="0.25">
      <c r="A162">
        <v>34</v>
      </c>
      <c r="B162">
        <v>0.95203434117207897</v>
      </c>
      <c r="C162">
        <v>0.61975614014934299</v>
      </c>
      <c r="D162">
        <v>0.96509891750653198</v>
      </c>
      <c r="E162">
        <v>0.75231506744743404</v>
      </c>
      <c r="F162">
        <v>0.985442329227323</v>
      </c>
      <c r="G162">
        <v>0.56525873598133103</v>
      </c>
    </row>
    <row r="163" spans="1:7" x14ac:dyDescent="0.25">
      <c r="A163">
        <v>33</v>
      </c>
      <c r="B163">
        <v>0.95408734602463596</v>
      </c>
      <c r="C163">
        <v>0.61963730433745301</v>
      </c>
      <c r="D163">
        <v>0.96565882792086599</v>
      </c>
      <c r="E163">
        <v>0.75308554768117997</v>
      </c>
      <c r="F163">
        <v>0.98562896603210104</v>
      </c>
      <c r="G163">
        <v>0.58239077390014704</v>
      </c>
    </row>
    <row r="164" spans="1:7" x14ac:dyDescent="0.25">
      <c r="A164">
        <v>32</v>
      </c>
      <c r="B164">
        <v>0.95502053004852505</v>
      </c>
      <c r="C164">
        <v>0.61053191622791703</v>
      </c>
      <c r="D164">
        <v>0.96565882792086599</v>
      </c>
      <c r="E164">
        <v>0.74602507696555298</v>
      </c>
      <c r="F164">
        <v>0.98637551325121298</v>
      </c>
      <c r="G164">
        <v>0.57443162342728304</v>
      </c>
    </row>
    <row r="165" spans="1:7" x14ac:dyDescent="0.25">
      <c r="A165">
        <v>31</v>
      </c>
      <c r="B165">
        <v>0.95707353490108205</v>
      </c>
      <c r="C165">
        <v>0.61220768880865895</v>
      </c>
      <c r="D165">
        <v>0.96659201194475497</v>
      </c>
      <c r="E165">
        <v>0.75112785162475504</v>
      </c>
      <c r="F165">
        <v>0.98674878686076894</v>
      </c>
      <c r="G165">
        <v>0.56382913777238597</v>
      </c>
    </row>
    <row r="166" spans="1:7" x14ac:dyDescent="0.25">
      <c r="A166">
        <v>30</v>
      </c>
      <c r="B166">
        <v>0.95819335572974995</v>
      </c>
      <c r="C166">
        <v>0.60427005484274299</v>
      </c>
      <c r="D166">
        <v>0.97125793206420297</v>
      </c>
      <c r="E166">
        <v>0.74564582358870701</v>
      </c>
      <c r="F166">
        <v>0.98842851810376997</v>
      </c>
      <c r="G166">
        <v>0.55207346656183398</v>
      </c>
    </row>
    <row r="167" spans="1:7" x14ac:dyDescent="0.25">
      <c r="A167">
        <v>29</v>
      </c>
      <c r="B167">
        <v>0.95819335572974995</v>
      </c>
      <c r="C167">
        <v>0.60718235707479895</v>
      </c>
      <c r="D167">
        <v>0.97163120567375805</v>
      </c>
      <c r="E167">
        <v>0.75412448608809102</v>
      </c>
      <c r="F167">
        <v>0.98861515490854801</v>
      </c>
      <c r="G167">
        <v>0.57111381554005403</v>
      </c>
    </row>
    <row r="168" spans="1:7" x14ac:dyDescent="0.25">
      <c r="A168">
        <v>28</v>
      </c>
      <c r="B168">
        <v>0.96136618141097396</v>
      </c>
      <c r="C168">
        <v>0.59687738815994595</v>
      </c>
      <c r="D168">
        <v>0.97592385218364996</v>
      </c>
      <c r="E168">
        <v>0.75098301087743802</v>
      </c>
      <c r="F168">
        <v>0.98880179171332505</v>
      </c>
      <c r="G168">
        <v>0.56770471449205395</v>
      </c>
    </row>
    <row r="169" spans="1:7" x14ac:dyDescent="0.25">
      <c r="A169">
        <v>27</v>
      </c>
      <c r="B169">
        <v>0.96211272863008501</v>
      </c>
      <c r="C169">
        <v>0.59146933020028103</v>
      </c>
      <c r="D169">
        <v>0.97629712579320604</v>
      </c>
      <c r="E169">
        <v>0.75102814285145303</v>
      </c>
      <c r="F169">
        <v>0.98880179171332505</v>
      </c>
      <c r="G169">
        <v>0.55169384851109804</v>
      </c>
    </row>
    <row r="170" spans="1:7" x14ac:dyDescent="0.25">
      <c r="A170">
        <v>26</v>
      </c>
      <c r="B170">
        <v>0.96472564389697602</v>
      </c>
      <c r="C170">
        <v>0.58381820282262997</v>
      </c>
      <c r="D170">
        <v>0.97648376259798397</v>
      </c>
      <c r="E170">
        <v>0.74752196203807397</v>
      </c>
      <c r="F170">
        <v>0.98973497573721503</v>
      </c>
      <c r="G170">
        <v>0.56194241161276104</v>
      </c>
    </row>
    <row r="171" spans="1:7" x14ac:dyDescent="0.25">
      <c r="A171">
        <v>25</v>
      </c>
      <c r="B171">
        <v>0.97797685703620696</v>
      </c>
      <c r="C171">
        <v>0.56938857828009304</v>
      </c>
      <c r="D171">
        <v>0.98450914520343402</v>
      </c>
      <c r="E171">
        <v>0.73952933651887298</v>
      </c>
      <c r="F171">
        <v>0.98992161254199296</v>
      </c>
      <c r="G171">
        <v>0.58442015041129902</v>
      </c>
    </row>
    <row r="172" spans="1:7" x14ac:dyDescent="0.25">
      <c r="A172">
        <v>24</v>
      </c>
      <c r="B172">
        <v>0.97853676745054097</v>
      </c>
      <c r="C172">
        <v>0.56282297319942498</v>
      </c>
      <c r="D172">
        <v>0.98562896603210104</v>
      </c>
      <c r="E172">
        <v>0.73351090412312103</v>
      </c>
      <c r="F172">
        <v>0.990108249346771</v>
      </c>
      <c r="G172">
        <v>0.60877500717486999</v>
      </c>
    </row>
    <row r="173" spans="1:7" x14ac:dyDescent="0.25">
      <c r="A173">
        <v>23</v>
      </c>
      <c r="B173">
        <v>0.97984322508398602</v>
      </c>
      <c r="C173">
        <v>0.56754027160367204</v>
      </c>
      <c r="D173">
        <v>0.98581560283687897</v>
      </c>
      <c r="E173">
        <v>0.72421770305583399</v>
      </c>
      <c r="F173">
        <v>0.99160134378499398</v>
      </c>
      <c r="G173">
        <v>0.63527695450517796</v>
      </c>
    </row>
    <row r="174" spans="1:7" x14ac:dyDescent="0.25">
      <c r="A174">
        <v>22</v>
      </c>
      <c r="B174">
        <v>0.98002986188876395</v>
      </c>
      <c r="C174">
        <v>0.59334211044969098</v>
      </c>
      <c r="D174">
        <v>0.98712206047032403</v>
      </c>
      <c r="E174">
        <v>0.72307408811274598</v>
      </c>
      <c r="F174">
        <v>0.99178798058977202</v>
      </c>
      <c r="G174">
        <v>0.66415755452993097</v>
      </c>
    </row>
    <row r="175" spans="1:7" x14ac:dyDescent="0.25">
      <c r="A175">
        <v>21</v>
      </c>
      <c r="B175">
        <v>0.98152295632698705</v>
      </c>
      <c r="C175">
        <v>0.57777544399854996</v>
      </c>
      <c r="D175">
        <v>0.98712206047032403</v>
      </c>
      <c r="E175">
        <v>0.70988727733785795</v>
      </c>
      <c r="F175">
        <v>0.99216125419932799</v>
      </c>
      <c r="G175">
        <v>0.69579326262337704</v>
      </c>
    </row>
    <row r="176" spans="1:7" x14ac:dyDescent="0.25">
      <c r="A176">
        <v>20</v>
      </c>
      <c r="B176">
        <v>0.98152295632698705</v>
      </c>
      <c r="C176">
        <v>0.55666441213609597</v>
      </c>
      <c r="D176">
        <v>0.98749533407987999</v>
      </c>
      <c r="E176">
        <v>0.70164213818913401</v>
      </c>
      <c r="F176">
        <v>0.99234789100410603</v>
      </c>
      <c r="G176">
        <v>0.73058773529669296</v>
      </c>
    </row>
    <row r="177" spans="1:7" x14ac:dyDescent="0.25">
      <c r="A177">
        <v>19</v>
      </c>
      <c r="B177">
        <v>0.98208286674132095</v>
      </c>
      <c r="C177">
        <v>0.557260066476021</v>
      </c>
      <c r="D177">
        <v>0.98768197088465803</v>
      </c>
      <c r="E177">
        <v>0.69647083687232902</v>
      </c>
      <c r="F177">
        <v>0.992721164613661</v>
      </c>
      <c r="G177">
        <v>0.74273409086686104</v>
      </c>
    </row>
    <row r="178" spans="1:7" x14ac:dyDescent="0.25">
      <c r="A178">
        <v>18</v>
      </c>
      <c r="B178">
        <v>0.98264277715565496</v>
      </c>
      <c r="C178">
        <v>0.54122250640116898</v>
      </c>
      <c r="D178">
        <v>0.98768197088465803</v>
      </c>
      <c r="E178">
        <v>0.68721178850721698</v>
      </c>
      <c r="F178">
        <v>0.99309443822321697</v>
      </c>
      <c r="G178">
        <v>0.78399717551677695</v>
      </c>
    </row>
    <row r="179" spans="1:7" x14ac:dyDescent="0.25">
      <c r="A179">
        <v>17</v>
      </c>
      <c r="B179">
        <v>0.98376259798432197</v>
      </c>
      <c r="C179">
        <v>0.52341670363996595</v>
      </c>
      <c r="D179">
        <v>0.98861515490854801</v>
      </c>
      <c r="E179">
        <v>0.69824814106492705</v>
      </c>
      <c r="F179">
        <v>0.99365434863755098</v>
      </c>
      <c r="G179">
        <v>0.77739372190854805</v>
      </c>
    </row>
    <row r="180" spans="1:7" x14ac:dyDescent="0.25">
      <c r="A180">
        <v>16</v>
      </c>
      <c r="B180">
        <v>0.98376259798432197</v>
      </c>
      <c r="C180">
        <v>0.49363065921365101</v>
      </c>
      <c r="D180">
        <v>0.98880179171332505</v>
      </c>
      <c r="E180">
        <v>0.700228336095985</v>
      </c>
      <c r="F180">
        <v>0.99384098544232902</v>
      </c>
      <c r="G180">
        <v>0.78432019931127495</v>
      </c>
    </row>
    <row r="181" spans="1:7" x14ac:dyDescent="0.25">
      <c r="A181">
        <v>15</v>
      </c>
      <c r="B181">
        <v>0.98656215005599102</v>
      </c>
      <c r="C181">
        <v>0.46434533772712</v>
      </c>
      <c r="D181">
        <v>0.99141470698021605</v>
      </c>
      <c r="E181">
        <v>0.684701559243027</v>
      </c>
      <c r="F181">
        <v>0.99458753266143995</v>
      </c>
      <c r="G181">
        <v>0.81757979642302203</v>
      </c>
    </row>
    <row r="182" spans="1:7" x14ac:dyDescent="0.25">
      <c r="A182">
        <v>14</v>
      </c>
      <c r="B182">
        <v>0.98749533407987999</v>
      </c>
      <c r="C182">
        <v>0.47713881314908702</v>
      </c>
      <c r="D182">
        <v>0.99178798058977202</v>
      </c>
      <c r="E182">
        <v>0.67540159412849299</v>
      </c>
      <c r="F182">
        <v>0.99514744307577396</v>
      </c>
      <c r="G182">
        <v>0.82405091854964096</v>
      </c>
    </row>
    <row r="183" spans="1:7" x14ac:dyDescent="0.25">
      <c r="A183">
        <v>13</v>
      </c>
      <c r="B183">
        <v>0.98880179171332505</v>
      </c>
      <c r="C183">
        <v>0.49850126851176302</v>
      </c>
      <c r="D183">
        <v>0.99234789100410603</v>
      </c>
      <c r="E183">
        <v>0.67609619070107696</v>
      </c>
      <c r="F183">
        <v>0.99589399029488601</v>
      </c>
      <c r="G183">
        <v>0.81723533884099397</v>
      </c>
    </row>
    <row r="184" spans="1:7" x14ac:dyDescent="0.25">
      <c r="A184">
        <v>12</v>
      </c>
      <c r="B184">
        <v>0.98917506532288102</v>
      </c>
      <c r="C184">
        <v>0.498392312160296</v>
      </c>
      <c r="D184">
        <v>0.992721164613661</v>
      </c>
      <c r="E184">
        <v>0.73245377196544004</v>
      </c>
      <c r="F184">
        <v>0.99589399029488601</v>
      </c>
      <c r="G184">
        <v>0.80200502051838096</v>
      </c>
    </row>
    <row r="185" spans="1:7" x14ac:dyDescent="0.25">
      <c r="A185">
        <v>11</v>
      </c>
      <c r="B185">
        <v>0.990108249346771</v>
      </c>
      <c r="C185">
        <v>0.46967074358963301</v>
      </c>
      <c r="D185">
        <v>0.992721164613661</v>
      </c>
      <c r="E185">
        <v>0.70813237007732799</v>
      </c>
      <c r="F185">
        <v>0.99608062709966405</v>
      </c>
      <c r="G185">
        <v>0.78879911819302695</v>
      </c>
    </row>
    <row r="186" spans="1:7" x14ac:dyDescent="0.25">
      <c r="A186">
        <v>10</v>
      </c>
      <c r="B186">
        <v>0.99328107502799501</v>
      </c>
      <c r="C186">
        <v>0.47976186145747701</v>
      </c>
      <c r="D186">
        <v>0.99328107502799501</v>
      </c>
      <c r="E186">
        <v>0.73897479738841299</v>
      </c>
      <c r="F186">
        <v>0.99664053751399695</v>
      </c>
      <c r="G186">
        <v>0.77540035058010803</v>
      </c>
    </row>
    <row r="187" spans="1:7" x14ac:dyDescent="0.25">
      <c r="A187">
        <v>9</v>
      </c>
      <c r="B187">
        <v>0.99496080627099603</v>
      </c>
      <c r="C187">
        <v>0.49897505699667999</v>
      </c>
      <c r="D187">
        <v>0.99346771183277305</v>
      </c>
      <c r="E187">
        <v>0.74701990101841398</v>
      </c>
      <c r="F187">
        <v>0.99701381112355303</v>
      </c>
      <c r="G187">
        <v>0.806021412616861</v>
      </c>
    </row>
    <row r="188" spans="1:7" x14ac:dyDescent="0.25">
      <c r="A188">
        <v>8</v>
      </c>
      <c r="B188">
        <v>0.995334079880552</v>
      </c>
      <c r="C188">
        <v>0.498870535353999</v>
      </c>
      <c r="D188">
        <v>0.99458753266143995</v>
      </c>
      <c r="E188">
        <v>0.74047085529714196</v>
      </c>
      <c r="F188">
        <v>0.99701381112355303</v>
      </c>
      <c r="G188">
        <v>0.78177418656085096</v>
      </c>
    </row>
    <row r="189" spans="1:7" x14ac:dyDescent="0.25">
      <c r="A189">
        <v>7</v>
      </c>
      <c r="B189">
        <v>0.99701381112355303</v>
      </c>
      <c r="C189">
        <v>0.483302373903088</v>
      </c>
      <c r="D189">
        <v>0.99794699514744301</v>
      </c>
      <c r="E189">
        <v>0.71762060469630096</v>
      </c>
      <c r="F189">
        <v>0.99776035834266497</v>
      </c>
      <c r="G189">
        <v>0.76307594865459405</v>
      </c>
    </row>
    <row r="190" spans="1:7" x14ac:dyDescent="0.25">
      <c r="A190">
        <v>6</v>
      </c>
      <c r="B190">
        <v>0.99757372153788704</v>
      </c>
      <c r="C190">
        <v>0.43569472754392502</v>
      </c>
      <c r="D190">
        <v>0.99813363195222005</v>
      </c>
      <c r="E190">
        <v>0.67484719279661798</v>
      </c>
      <c r="F190">
        <v>0.99869354236655405</v>
      </c>
      <c r="G190">
        <v>0.78776945212334404</v>
      </c>
    </row>
    <row r="191" spans="1:7" x14ac:dyDescent="0.25">
      <c r="A191">
        <v>5</v>
      </c>
      <c r="B191">
        <v>0.99850690556177601</v>
      </c>
      <c r="C191">
        <v>0.39985048316424598</v>
      </c>
      <c r="D191">
        <v>0.99906681597611002</v>
      </c>
      <c r="E191">
        <v>0.62043796376648397</v>
      </c>
      <c r="F191">
        <v>0.99869354236655405</v>
      </c>
      <c r="G191">
        <v>0.74532346601626798</v>
      </c>
    </row>
    <row r="192" spans="1:7" x14ac:dyDescent="0.25">
      <c r="A192">
        <v>4</v>
      </c>
      <c r="B192">
        <v>0.99888017917133198</v>
      </c>
      <c r="C192">
        <v>0.49985984476987899</v>
      </c>
      <c r="D192">
        <v>0.99925345278088795</v>
      </c>
      <c r="E192">
        <v>0.60890420944522194</v>
      </c>
      <c r="F192">
        <v>0.99888017917133198</v>
      </c>
      <c r="G192">
        <v>0.931677748349242</v>
      </c>
    </row>
    <row r="193" spans="1:7" x14ac:dyDescent="0.25">
      <c r="A193">
        <v>3</v>
      </c>
      <c r="B193">
        <v>0.99925345278088795</v>
      </c>
      <c r="C193">
        <v>0.499875466169861</v>
      </c>
      <c r="D193">
        <v>0.99962672639044403</v>
      </c>
      <c r="E193">
        <v>0.55549327745916899</v>
      </c>
      <c r="F193">
        <v>1</v>
      </c>
      <c r="G193">
        <v>0.99999991249533604</v>
      </c>
    </row>
    <row r="194" spans="1:7" x14ac:dyDescent="0.25">
      <c r="A194">
        <v>2</v>
      </c>
      <c r="B194">
        <v>0.99962672639044403</v>
      </c>
      <c r="C194">
        <v>0.49990663917304701</v>
      </c>
      <c r="D194">
        <v>0.99981336319522196</v>
      </c>
      <c r="E194">
        <v>0.83328660272799704</v>
      </c>
      <c r="F194">
        <v>1</v>
      </c>
      <c r="G194">
        <v>0.99999992499533696</v>
      </c>
    </row>
    <row r="195" spans="1:7" x14ac:dyDescent="0.25">
      <c r="A195">
        <v>1</v>
      </c>
      <c r="B195">
        <v>1</v>
      </c>
      <c r="C195">
        <v>0.99999994999533603</v>
      </c>
      <c r="D195">
        <v>1</v>
      </c>
      <c r="E195">
        <v>0.99999994999533603</v>
      </c>
      <c r="F195">
        <v>1</v>
      </c>
      <c r="G195">
        <v>0.99999994999533603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selection activeCell="D5" sqref="D5"/>
    </sheetView>
  </sheetViews>
  <sheetFormatPr defaultRowHeight="15" x14ac:dyDescent="0.25"/>
  <cols>
    <col min="2" max="3" width="19.42578125" bestFit="1" customWidth="1"/>
    <col min="4" max="4" width="21.7109375" bestFit="1" customWidth="1"/>
    <col min="5" max="5" width="12" style="1" bestFit="1" customWidth="1"/>
    <col min="6" max="6" width="12" bestFit="1" customWidth="1"/>
    <col min="7" max="7" width="16.28515625" bestFit="1" customWidth="1"/>
    <col min="8" max="8" width="8" style="1" bestFit="1" customWidth="1"/>
    <col min="9" max="9" width="5.5703125" bestFit="1" customWidth="1"/>
    <col min="10" max="10" width="1.7109375" bestFit="1" customWidth="1"/>
    <col min="11" max="11" width="3.42578125" customWidth="1"/>
    <col min="12" max="12" width="5.5703125" bestFit="1" customWidth="1"/>
    <col min="13" max="13" width="8.140625" customWidth="1"/>
    <col min="14" max="14" width="8" bestFit="1" customWidth="1"/>
    <col min="15" max="15" width="5.5703125" bestFit="1" customWidth="1"/>
    <col min="16" max="16" width="1.7109375" bestFit="1" customWidth="1"/>
    <col min="17" max="17" width="1.7109375" customWidth="1"/>
    <col min="18" max="18" width="5.5703125" bestFit="1" customWidth="1"/>
    <col min="19" max="20" width="1.7109375" customWidth="1"/>
    <col min="21" max="21" width="5.5703125" bestFit="1" customWidth="1"/>
    <col min="22" max="23" width="1.7109375" customWidth="1"/>
    <col min="24" max="24" width="5.5703125" bestFit="1" customWidth="1"/>
    <col min="25" max="25" width="1.7109375" customWidth="1"/>
    <col min="26" max="26" width="46.85546875" bestFit="1" customWidth="1"/>
  </cols>
  <sheetData>
    <row r="1" spans="1:26" x14ac:dyDescent="0.25">
      <c r="B1" s="2" t="s">
        <v>64</v>
      </c>
      <c r="C1" s="2"/>
      <c r="D1" s="2"/>
      <c r="E1" s="2" t="s">
        <v>65</v>
      </c>
      <c r="F1" s="2"/>
      <c r="G1" s="2"/>
    </row>
    <row r="2" spans="1:26" x14ac:dyDescent="0.25">
      <c r="B2" t="s">
        <v>58</v>
      </c>
      <c r="C2" t="s">
        <v>60</v>
      </c>
      <c r="D2" t="s">
        <v>62</v>
      </c>
      <c r="E2" s="1" t="s">
        <v>55</v>
      </c>
      <c r="F2" t="s">
        <v>54</v>
      </c>
      <c r="G2" t="s">
        <v>56</v>
      </c>
    </row>
    <row r="3" spans="1:26" x14ac:dyDescent="0.25">
      <c r="A3">
        <v>20</v>
      </c>
      <c r="B3">
        <f>VLOOKUP($A3,metrics_hypoth_merge!$A$2:$G$195,2,FALSE)</f>
        <v>0.98152295632698705</v>
      </c>
      <c r="C3">
        <f>VLOOKUP($A3,metrics_hypoth_merge!$A$2:$G$195,4,FALSE)</f>
        <v>0.98749533407987999</v>
      </c>
      <c r="D3">
        <f>VLOOKUP($A3,metrics_hypoth_merge!$A$2:$G$195,6,FALSE)</f>
        <v>0.99234789100410603</v>
      </c>
      <c r="E3" s="1">
        <f>VLOOKUP(   CONCATENATE(E$2,"_",$A3), metrics_mrg!$D$1:$F$27,2,FALSE)</f>
        <v>0.96528555431131002</v>
      </c>
      <c r="F3">
        <f>VLOOKUP(   CONCATENATE(F$2,"_",$A3), metrics_mrg!$D$1:$F$27,2,FALSE)</f>
        <v>0.98301605076521004</v>
      </c>
      <c r="G3">
        <f>VLOOKUP(   CONCATENATE(G$2,"_",$A3), metrics_mrg!$D$1:$F$27,2,FALSE)</f>
        <v>0.98058977230309796</v>
      </c>
      <c r="H3" s="1" t="str">
        <f>IF(MAX($B3:$G3)=B3, "\textbf{","")</f>
        <v/>
      </c>
      <c r="I3" t="str">
        <f>LEFT(CONCATENATE(ROUND(B3,3),"00"),5)</f>
        <v>0.982</v>
      </c>
      <c r="J3" t="str">
        <f>IF(MAX($B3:$G3)=B3, "}","")</f>
        <v/>
      </c>
      <c r="K3" t="str">
        <f>IF(MAX($B3:$G3)=C3, "\textbf{","")</f>
        <v/>
      </c>
      <c r="L3" t="str">
        <f>LEFT(CONCATENATE(ROUND(C3,3),"00"),5)</f>
        <v>0.987</v>
      </c>
      <c r="M3" t="str">
        <f>IF(MAX($B3:$G3)=C3, "}","")</f>
        <v/>
      </c>
      <c r="N3" t="str">
        <f>IF(MAX($B3:$G3)=D3, "\textbf{","")</f>
        <v>\textbf{</v>
      </c>
      <c r="O3" t="str">
        <f>LEFT(CONCATENATE(ROUND(D3,3),"00"),5)</f>
        <v>0.992</v>
      </c>
      <c r="P3" t="str">
        <f>IF(MAX($B3:$G3)=D3, "}","")</f>
        <v>}</v>
      </c>
      <c r="Q3" t="str">
        <f>IF(MAX($B3:$G3)=E3, "\textbf{","")</f>
        <v/>
      </c>
      <c r="R3" t="str">
        <f>LEFT(CONCATENATE(ROUND(E3,3),"00"),5)</f>
        <v>0.965</v>
      </c>
      <c r="S3" t="str">
        <f>IF(MAX($B3:$G3)=E3, "}","")</f>
        <v/>
      </c>
      <c r="T3" t="str">
        <f>IF(MAX($B3:$G3)=F3, "\textbf{","")</f>
        <v/>
      </c>
      <c r="U3" t="str">
        <f>LEFT(CONCATENATE(ROUND(F3,3),"00"),5)</f>
        <v>0.983</v>
      </c>
      <c r="V3" t="str">
        <f>IF(MAX($B3:$G3)=F3, "}","")</f>
        <v/>
      </c>
      <c r="W3" t="str">
        <f>IF(MAX($B3:$G3)=G3, "\textbf{","")</f>
        <v/>
      </c>
      <c r="X3" t="str">
        <f>LEFT(CONCATENATE(ROUND(G3,3),"00"),5)</f>
        <v>0.981</v>
      </c>
      <c r="Y3" t="str">
        <f>IF(MAX($B3:$G3)=G3, "}","")</f>
        <v/>
      </c>
      <c r="Z3" t="str">
        <f>CONCATENATE("        ", A3, " &amp; ", H3,I3,J3, " &amp; ", K3,L3,M3, " &amp; ", N3,O3,P3," &amp; ", Q3,R3,S3," &amp; ", T3,U3,V3, " &amp; ", W3,X3,Y3," \\")</f>
        <v xml:space="preserve">        20 &amp; 0.982 &amp; 0.987 &amp; \textbf{0.992} &amp; 0.965 &amp; 0.983 &amp; 0.981 \\</v>
      </c>
    </row>
    <row r="4" spans="1:26" x14ac:dyDescent="0.25">
      <c r="A4">
        <v>26</v>
      </c>
      <c r="B4">
        <f>VLOOKUP($A4,metrics_hypoth_merge!$A$2:$G$195,2,FALSE)</f>
        <v>0.96472564389697602</v>
      </c>
      <c r="C4">
        <f>VLOOKUP($A4,metrics_hypoth_merge!$A$2:$G$195,4,FALSE)</f>
        <v>0.97648376259798397</v>
      </c>
      <c r="D4">
        <f>VLOOKUP($A4,metrics_hypoth_merge!$A$2:$G$195,6,FALSE)</f>
        <v>0.98973497573721503</v>
      </c>
      <c r="E4" s="1">
        <f>VLOOKUP(   CONCATENATE(E$2,"_",$A4), metrics_mrg!$D$1:$F$27,2,FALSE)</f>
        <v>0.92870474057484098</v>
      </c>
      <c r="F4">
        <f>VLOOKUP(   CONCATENATE(F$2,"_",$A4), metrics_mrg!$D$1:$F$27,2,FALSE)</f>
        <v>0.954273982829414</v>
      </c>
      <c r="G4">
        <f>VLOOKUP(   CONCATENATE(G$2,"_",$A4), metrics_mrg!$D$1:$F$27,2,FALSE)</f>
        <v>0.97741694662187295</v>
      </c>
      <c r="H4" s="1" t="str">
        <f t="shared" ref="H4:H11" si="0">IF(MAX($B4:$G4)=B4, "\textbf{","")</f>
        <v/>
      </c>
      <c r="I4" t="str">
        <f t="shared" ref="I4:I11" si="1">LEFT(CONCATENATE(ROUND(B4,3),"00"),5)</f>
        <v>0.965</v>
      </c>
      <c r="J4" t="str">
        <f t="shared" ref="J4:J11" si="2">IF(MAX($B4:$G4)=B4, "}","")</f>
        <v/>
      </c>
      <c r="K4" t="str">
        <f t="shared" ref="K4:K11" si="3">IF(MAX($B4:$G4)=C4, "\textbf{","")</f>
        <v/>
      </c>
      <c r="L4" t="str">
        <f t="shared" ref="L4:L11" si="4">LEFT(CONCATENATE(ROUND(C4,3),"00"),5)</f>
        <v>0.976</v>
      </c>
      <c r="M4" t="str">
        <f t="shared" ref="M4:M11" si="5">IF(MAX($B4:$G4)=C4, "}","")</f>
        <v/>
      </c>
      <c r="N4" t="str">
        <f t="shared" ref="N4:N11" si="6">IF(MAX($B4:$G4)=D4, "\textbf{","")</f>
        <v>\textbf{</v>
      </c>
      <c r="O4" t="str">
        <f t="shared" ref="O4:O11" si="7">LEFT(CONCATENATE(ROUND(D4,3),"00"),5)</f>
        <v>0.990</v>
      </c>
      <c r="P4" t="str">
        <f t="shared" ref="P4:P11" si="8">IF(MAX($B4:$G4)=D4, "}","")</f>
        <v>}</v>
      </c>
      <c r="Q4" t="str">
        <f t="shared" ref="Q4:Q11" si="9">IF(MAX($B4:$G4)=E4, "\textbf{","")</f>
        <v/>
      </c>
      <c r="R4" t="str">
        <f t="shared" ref="R4:R11" si="10">LEFT(CONCATENATE(ROUND(E4,3),"00"),5)</f>
        <v>0.929</v>
      </c>
      <c r="S4" t="str">
        <f t="shared" ref="S4:S11" si="11">IF(MAX($B4:$G4)=E4, "}","")</f>
        <v/>
      </c>
      <c r="T4" t="str">
        <f t="shared" ref="T4:T11" si="12">IF(MAX($B4:$G4)=F4, "\textbf{","")</f>
        <v/>
      </c>
      <c r="U4" t="str">
        <f t="shared" ref="U4:U11" si="13">LEFT(CONCATENATE(ROUND(F4,3),"00"),5)</f>
        <v>0.954</v>
      </c>
      <c r="V4" t="str">
        <f t="shared" ref="V4:V11" si="14">IF(MAX($B4:$G4)=F4, "}","")</f>
        <v/>
      </c>
      <c r="W4" t="str">
        <f t="shared" ref="W4:W11" si="15">IF(MAX($B4:$G4)=G4, "\textbf{","")</f>
        <v/>
      </c>
      <c r="X4" t="str">
        <f t="shared" ref="X4:X11" si="16">LEFT(CONCATENATE(ROUND(G4,3),"00"),5)</f>
        <v>0.977</v>
      </c>
      <c r="Y4" t="str">
        <f t="shared" ref="Y4:Y11" si="17">IF(MAX($B4:$G4)=G4, "}","")</f>
        <v/>
      </c>
      <c r="Z4" t="str">
        <f t="shared" ref="Z4:Z11" si="18">CONCATENATE("        ", A4, " &amp; ", H4,I4,J4, " &amp; ", K4,L4,M4, " &amp; ", N4,O4,P4," &amp; ", Q4,R4,S4," &amp; ", T4,U4,V4, " &amp; ", W4,X4,Y4," \\")</f>
        <v xml:space="preserve">        26 &amp; 0.965 &amp; 0.976 &amp; \textbf{0.990} &amp; 0.929 &amp; 0.954 &amp; 0.977 \\</v>
      </c>
    </row>
    <row r="5" spans="1:26" x14ac:dyDescent="0.25">
      <c r="A5">
        <v>36</v>
      </c>
      <c r="B5">
        <f>VLOOKUP($A5,metrics_hypoth_merge!$A$2:$G$195,2,FALSE)</f>
        <v>0.95184770436730104</v>
      </c>
      <c r="C5">
        <f>VLOOKUP($A5,metrics_hypoth_merge!$A$2:$G$195,4,FALSE)</f>
        <v>0.96397909667786397</v>
      </c>
      <c r="D5">
        <f>VLOOKUP($A5,metrics_hypoth_merge!$A$2:$G$195,6,FALSE)</f>
        <v>0.98488241881298899</v>
      </c>
      <c r="E5" s="1">
        <f>VLOOKUP(   CONCATENATE(E$2,"_",$A5), metrics_mrg!$D$1:$F$27,2,FALSE)</f>
        <v>0.89958939902948798</v>
      </c>
      <c r="F5">
        <f>VLOOKUP(   CONCATENATE(F$2,"_",$A5), metrics_mrg!$D$1:$F$27,2,FALSE)</f>
        <v>0.95334079880552403</v>
      </c>
      <c r="G5">
        <f>VLOOKUP(   CONCATENATE(G$2,"_",$A5), metrics_mrg!$D$1:$F$27,2,FALSE)</f>
        <v>0.95651362448674804</v>
      </c>
      <c r="H5" s="1" t="str">
        <f t="shared" si="0"/>
        <v/>
      </c>
      <c r="I5" t="str">
        <f t="shared" si="1"/>
        <v>0.952</v>
      </c>
      <c r="J5" t="str">
        <f t="shared" si="2"/>
        <v/>
      </c>
      <c r="K5" t="str">
        <f t="shared" si="3"/>
        <v/>
      </c>
      <c r="L5" t="str">
        <f t="shared" si="4"/>
        <v>0.964</v>
      </c>
      <c r="M5" t="str">
        <f t="shared" si="5"/>
        <v/>
      </c>
      <c r="N5" t="str">
        <f t="shared" si="6"/>
        <v>\textbf{</v>
      </c>
      <c r="O5" t="str">
        <f t="shared" si="7"/>
        <v>0.985</v>
      </c>
      <c r="P5" t="str">
        <f t="shared" si="8"/>
        <v>}</v>
      </c>
      <c r="Q5" t="str">
        <f t="shared" si="9"/>
        <v/>
      </c>
      <c r="R5" t="str">
        <f t="shared" si="10"/>
        <v>0.900</v>
      </c>
      <c r="S5" t="str">
        <f t="shared" si="11"/>
        <v/>
      </c>
      <c r="T5" t="str">
        <f t="shared" si="12"/>
        <v/>
      </c>
      <c r="U5" t="str">
        <f t="shared" si="13"/>
        <v>0.953</v>
      </c>
      <c r="V5" t="str">
        <f t="shared" si="14"/>
        <v/>
      </c>
      <c r="W5" t="str">
        <f t="shared" si="15"/>
        <v/>
      </c>
      <c r="X5" t="str">
        <f t="shared" si="16"/>
        <v>0.957</v>
      </c>
      <c r="Y5" t="str">
        <f t="shared" si="17"/>
        <v/>
      </c>
      <c r="Z5" t="str">
        <f t="shared" si="18"/>
        <v xml:space="preserve">        36 &amp; 0.952 &amp; 0.964 &amp; \textbf{0.985} &amp; 0.900 &amp; 0.953 &amp; 0.957 \\</v>
      </c>
    </row>
    <row r="6" spans="1:26" x14ac:dyDescent="0.25">
      <c r="A6">
        <v>38</v>
      </c>
      <c r="B6">
        <f>VLOOKUP($A6,metrics_hypoth_merge!$A$2:$G$195,2,FALSE)</f>
        <v>0.951661067562523</v>
      </c>
      <c r="C6">
        <f>VLOOKUP($A6,metrics_hypoth_merge!$A$2:$G$195,4,FALSE)</f>
        <v>0.96192609182530797</v>
      </c>
      <c r="D6">
        <f>VLOOKUP($A6,metrics_hypoth_merge!$A$2:$G$195,6,FALSE)</f>
        <v>0.98394923478910001</v>
      </c>
      <c r="E6" s="1">
        <f>VLOOKUP(   CONCATENATE(E$2,"_",$A6), metrics_mrg!$D$1:$F$27,2,FALSE)</f>
        <v>0.93673012318029103</v>
      </c>
      <c r="F6">
        <f>VLOOKUP(   CONCATENATE(F$2,"_",$A6), metrics_mrg!$D$1:$F$27,2,FALSE)</f>
        <v>0.90761478163493803</v>
      </c>
      <c r="G6">
        <f>VLOOKUP(   CONCATENATE(G$2,"_",$A6), metrics_mrg!$D$1:$F$27,2,FALSE)</f>
        <v>0.97368421052631504</v>
      </c>
      <c r="H6" s="1" t="str">
        <f t="shared" si="0"/>
        <v/>
      </c>
      <c r="I6" t="str">
        <f t="shared" si="1"/>
        <v>0.952</v>
      </c>
      <c r="J6" t="str">
        <f t="shared" si="2"/>
        <v/>
      </c>
      <c r="K6" t="str">
        <f t="shared" si="3"/>
        <v/>
      </c>
      <c r="L6" t="str">
        <f t="shared" si="4"/>
        <v>0.962</v>
      </c>
      <c r="M6" t="str">
        <f t="shared" si="5"/>
        <v/>
      </c>
      <c r="N6" t="str">
        <f t="shared" si="6"/>
        <v>\textbf{</v>
      </c>
      <c r="O6" t="str">
        <f t="shared" si="7"/>
        <v>0.984</v>
      </c>
      <c r="P6" t="str">
        <f t="shared" si="8"/>
        <v>}</v>
      </c>
      <c r="Q6" t="str">
        <f t="shared" si="9"/>
        <v/>
      </c>
      <c r="R6" t="str">
        <f t="shared" si="10"/>
        <v>0.937</v>
      </c>
      <c r="S6" t="str">
        <f t="shared" si="11"/>
        <v/>
      </c>
      <c r="T6" t="str">
        <f t="shared" si="12"/>
        <v/>
      </c>
      <c r="U6" t="str">
        <f t="shared" si="13"/>
        <v>0.908</v>
      </c>
      <c r="V6" t="str">
        <f t="shared" si="14"/>
        <v/>
      </c>
      <c r="W6" t="str">
        <f t="shared" si="15"/>
        <v/>
      </c>
      <c r="X6" t="str">
        <f t="shared" si="16"/>
        <v>0.974</v>
      </c>
      <c r="Y6" t="str">
        <f t="shared" si="17"/>
        <v/>
      </c>
      <c r="Z6" t="str">
        <f t="shared" si="18"/>
        <v xml:space="preserve">        38 &amp; 0.952 &amp; 0.962 &amp; \textbf{0.984} &amp; 0.937 &amp; 0.908 &amp; 0.974 \\</v>
      </c>
    </row>
    <row r="7" spans="1:26" x14ac:dyDescent="0.25">
      <c r="A7">
        <v>132</v>
      </c>
      <c r="B7">
        <f>VLOOKUP($A7,metrics_hypoth_merge!$A$2:$G$195,2,FALSE)</f>
        <v>0.85983575961179504</v>
      </c>
      <c r="C7">
        <f>VLOOKUP($A7,metrics_hypoth_merge!$A$2:$G$195,4,FALSE)</f>
        <v>0.85834266517357205</v>
      </c>
      <c r="D7">
        <f>VLOOKUP($A7,metrics_hypoth_merge!$A$2:$G$195,6,FALSE)</f>
        <v>0.89025755879059298</v>
      </c>
      <c r="E7" s="1">
        <f>VLOOKUP(   CONCATENATE(E$2,"_",$A7), metrics_mrg!$D$1:$F$27,2,FALSE)</f>
        <v>0.84397163120567298</v>
      </c>
      <c r="F7">
        <f>VLOOKUP(   CONCATENATE(F$2,"_",$A7), metrics_mrg!$D$1:$F$27,2,FALSE)</f>
        <v>0.84957073534900995</v>
      </c>
      <c r="G7">
        <f>VLOOKUP(   CONCATENATE(G$2,"_",$A7), metrics_mrg!$D$1:$F$27,2,FALSE)</f>
        <v>0.86263531168346397</v>
      </c>
      <c r="H7" s="1" t="str">
        <f t="shared" si="0"/>
        <v/>
      </c>
      <c r="I7" t="str">
        <f t="shared" si="1"/>
        <v>0.860</v>
      </c>
      <c r="J7" t="str">
        <f t="shared" si="2"/>
        <v/>
      </c>
      <c r="K7" t="str">
        <f t="shared" si="3"/>
        <v/>
      </c>
      <c r="L7" t="str">
        <f t="shared" si="4"/>
        <v>0.858</v>
      </c>
      <c r="M7" t="str">
        <f t="shared" si="5"/>
        <v/>
      </c>
      <c r="N7" t="str">
        <f t="shared" si="6"/>
        <v>\textbf{</v>
      </c>
      <c r="O7" t="str">
        <f t="shared" si="7"/>
        <v>0.890</v>
      </c>
      <c r="P7" t="str">
        <f t="shared" si="8"/>
        <v>}</v>
      </c>
      <c r="Q7" t="str">
        <f t="shared" si="9"/>
        <v/>
      </c>
      <c r="R7" t="str">
        <f t="shared" si="10"/>
        <v>0.844</v>
      </c>
      <c r="S7" t="str">
        <f t="shared" si="11"/>
        <v/>
      </c>
      <c r="T7" t="str">
        <f t="shared" si="12"/>
        <v/>
      </c>
      <c r="U7" t="str">
        <f t="shared" si="13"/>
        <v>0.850</v>
      </c>
      <c r="V7" t="str">
        <f t="shared" si="14"/>
        <v/>
      </c>
      <c r="W7" t="str">
        <f t="shared" si="15"/>
        <v/>
      </c>
      <c r="X7" t="str">
        <f t="shared" si="16"/>
        <v>0.863</v>
      </c>
      <c r="Y7" t="str">
        <f t="shared" si="17"/>
        <v/>
      </c>
      <c r="Z7" t="str">
        <f t="shared" si="18"/>
        <v xml:space="preserve">        132 &amp; 0.860 &amp; 0.858 &amp; \textbf{0.890} &amp; 0.844 &amp; 0.850 &amp; 0.863 \\</v>
      </c>
    </row>
    <row r="8" spans="1:26" x14ac:dyDescent="0.25">
      <c r="A8">
        <v>156</v>
      </c>
      <c r="B8">
        <f>VLOOKUP($A8,metrics_hypoth_merge!$A$2:$G$195,2,FALSE)</f>
        <v>0.85386338185890198</v>
      </c>
      <c r="C8">
        <f>VLOOKUP($A8,metrics_hypoth_merge!$A$2:$G$195,4,FALSE)</f>
        <v>0.85274356103023496</v>
      </c>
      <c r="D8">
        <f>VLOOKUP($A8,metrics_hypoth_merge!$A$2:$G$195,6,FALSE)</f>
        <v>0.85479656588279196</v>
      </c>
      <c r="E8" s="1">
        <f>VLOOKUP(   CONCATENATE(E$2,"_",$A8), metrics_mrg!$D$1:$F$27,2,FALSE)</f>
        <v>0.86207540126912996</v>
      </c>
      <c r="F8">
        <f>VLOOKUP(   CONCATENATE(F$2,"_",$A8), metrics_mrg!$D$1:$F$27,2,FALSE)</f>
        <v>0.83893243747667001</v>
      </c>
      <c r="G8">
        <f>VLOOKUP(   CONCATENATE(G$2,"_",$A8), metrics_mrg!$D$1:$F$27,2,FALSE)</f>
        <v>0.84714445688689799</v>
      </c>
      <c r="H8" s="1" t="str">
        <f t="shared" si="0"/>
        <v/>
      </c>
      <c r="I8" t="str">
        <f t="shared" si="1"/>
        <v>0.854</v>
      </c>
      <c r="J8" t="str">
        <f t="shared" si="2"/>
        <v/>
      </c>
      <c r="K8" t="str">
        <f t="shared" si="3"/>
        <v/>
      </c>
      <c r="L8" t="str">
        <f t="shared" si="4"/>
        <v>0.853</v>
      </c>
      <c r="M8" t="str">
        <f t="shared" si="5"/>
        <v/>
      </c>
      <c r="N8" t="str">
        <f t="shared" si="6"/>
        <v/>
      </c>
      <c r="O8" t="str">
        <f t="shared" si="7"/>
        <v>0.855</v>
      </c>
      <c r="P8" t="str">
        <f t="shared" si="8"/>
        <v/>
      </c>
      <c r="Q8" t="str">
        <f t="shared" si="9"/>
        <v>\textbf{</v>
      </c>
      <c r="R8" t="str">
        <f t="shared" si="10"/>
        <v>0.862</v>
      </c>
      <c r="S8" t="str">
        <f t="shared" si="11"/>
        <v>}</v>
      </c>
      <c r="T8" t="str">
        <f t="shared" si="12"/>
        <v/>
      </c>
      <c r="U8" t="str">
        <f t="shared" si="13"/>
        <v>0.839</v>
      </c>
      <c r="V8" t="str">
        <f t="shared" si="14"/>
        <v/>
      </c>
      <c r="W8" t="str">
        <f t="shared" si="15"/>
        <v/>
      </c>
      <c r="X8" t="str">
        <f t="shared" si="16"/>
        <v>0.847</v>
      </c>
      <c r="Y8" t="str">
        <f t="shared" si="17"/>
        <v/>
      </c>
      <c r="Z8" t="str">
        <f t="shared" si="18"/>
        <v xml:space="preserve">        156 &amp; 0.854 &amp; 0.853 &amp; 0.855 &amp; \textbf{0.862} &amp; 0.839 &amp; 0.847 \\</v>
      </c>
    </row>
    <row r="9" spans="1:26" x14ac:dyDescent="0.25">
      <c r="A9">
        <v>162</v>
      </c>
      <c r="B9">
        <f>VLOOKUP($A9,metrics_hypoth_merge!$A$2:$G$195,2,FALSE)</f>
        <v>0.85367674505412405</v>
      </c>
      <c r="C9">
        <f>VLOOKUP($A9,metrics_hypoth_merge!$A$2:$G$195,4,FALSE)</f>
        <v>0.84751773049645296</v>
      </c>
      <c r="D9">
        <f>VLOOKUP($A9,metrics_hypoth_merge!$A$2:$G$195,6,FALSE)</f>
        <v>0.85367674505412405</v>
      </c>
      <c r="E9" s="1">
        <f>VLOOKUP(   CONCATENATE(E$2,"_",$A9), metrics_mrg!$D$1:$F$27,2,FALSE)</f>
        <v>0.84285181037700596</v>
      </c>
      <c r="F9">
        <f>VLOOKUP(   CONCATENATE(F$2,"_",$A9), metrics_mrg!$D$1:$F$27,2,FALSE)</f>
        <v>0.80645763344531496</v>
      </c>
      <c r="G9">
        <f>VLOOKUP(   CONCATENATE(G$2,"_",$A9), metrics_mrg!$D$1:$F$27,2,FALSE)</f>
        <v>0.82549458753266103</v>
      </c>
      <c r="H9" s="1" t="str">
        <f t="shared" si="0"/>
        <v>\textbf{</v>
      </c>
      <c r="I9" t="str">
        <f t="shared" si="1"/>
        <v>0.854</v>
      </c>
      <c r="J9" t="str">
        <f t="shared" si="2"/>
        <v>}</v>
      </c>
      <c r="K9" t="str">
        <f t="shared" si="3"/>
        <v/>
      </c>
      <c r="L9" t="str">
        <f t="shared" si="4"/>
        <v>0.848</v>
      </c>
      <c r="M9" t="str">
        <f t="shared" si="5"/>
        <v/>
      </c>
      <c r="N9" t="str">
        <f t="shared" si="6"/>
        <v>\textbf{</v>
      </c>
      <c r="O9" t="str">
        <f t="shared" si="7"/>
        <v>0.854</v>
      </c>
      <c r="P9" t="str">
        <f t="shared" si="8"/>
        <v>}</v>
      </c>
      <c r="Q9" t="str">
        <f t="shared" si="9"/>
        <v/>
      </c>
      <c r="R9" t="str">
        <f t="shared" si="10"/>
        <v>0.843</v>
      </c>
      <c r="S9" t="str">
        <f t="shared" si="11"/>
        <v/>
      </c>
      <c r="T9" t="str">
        <f t="shared" si="12"/>
        <v/>
      </c>
      <c r="U9" t="str">
        <f t="shared" si="13"/>
        <v>0.806</v>
      </c>
      <c r="V9" t="str">
        <f t="shared" si="14"/>
        <v/>
      </c>
      <c r="W9" t="str">
        <f t="shared" si="15"/>
        <v/>
      </c>
      <c r="X9" t="str">
        <f t="shared" si="16"/>
        <v>0.825</v>
      </c>
      <c r="Y9" t="str">
        <f t="shared" si="17"/>
        <v/>
      </c>
      <c r="Z9" t="str">
        <f t="shared" si="18"/>
        <v xml:space="preserve">        162 &amp; \textbf{0.854} &amp; 0.848 &amp; \textbf{0.854} &amp; 0.843 &amp; 0.806 &amp; 0.825 \\</v>
      </c>
    </row>
    <row r="10" spans="1:26" x14ac:dyDescent="0.25">
      <c r="A10">
        <v>170</v>
      </c>
      <c r="B10">
        <f>VLOOKUP($A10,metrics_hypoth_merge!$A$2:$G$195,2,FALSE)</f>
        <v>0.85199701381112303</v>
      </c>
      <c r="C10">
        <f>VLOOKUP($A10,metrics_hypoth_merge!$A$2:$G$195,4,FALSE)</f>
        <v>0.84527808883911904</v>
      </c>
      <c r="D10">
        <f>VLOOKUP($A10,metrics_hypoth_merge!$A$2:$G$195,6,FALSE)</f>
        <v>0.84322508398656204</v>
      </c>
      <c r="E10" s="1">
        <f>VLOOKUP(   CONCATENATE(E$2,"_",$A10), metrics_mrg!$D$1:$F$27,2,FALSE)</f>
        <v>0.84975737215378799</v>
      </c>
      <c r="F10">
        <f>VLOOKUP(   CONCATENATE(F$2,"_",$A10), metrics_mrg!$D$1:$F$27,2,FALSE)</f>
        <v>0.82157521463232497</v>
      </c>
      <c r="G10">
        <f>VLOOKUP(   CONCATENATE(G$2,"_",$A10), metrics_mrg!$D$1:$F$27,2,FALSE)</f>
        <v>0.82810750279955203</v>
      </c>
      <c r="H10" s="1" t="str">
        <f t="shared" si="0"/>
        <v>\textbf{</v>
      </c>
      <c r="I10" t="str">
        <f t="shared" si="1"/>
        <v>0.852</v>
      </c>
      <c r="J10" t="str">
        <f t="shared" si="2"/>
        <v>}</v>
      </c>
      <c r="K10" t="str">
        <f t="shared" si="3"/>
        <v/>
      </c>
      <c r="L10" t="str">
        <f t="shared" si="4"/>
        <v>0.845</v>
      </c>
      <c r="M10" t="str">
        <f t="shared" si="5"/>
        <v/>
      </c>
      <c r="N10" t="str">
        <f t="shared" si="6"/>
        <v/>
      </c>
      <c r="O10" t="str">
        <f t="shared" si="7"/>
        <v>0.843</v>
      </c>
      <c r="P10" t="str">
        <f t="shared" si="8"/>
        <v/>
      </c>
      <c r="Q10" t="str">
        <f t="shared" si="9"/>
        <v/>
      </c>
      <c r="R10" t="str">
        <f t="shared" si="10"/>
        <v>0.850</v>
      </c>
      <c r="S10" t="str">
        <f t="shared" si="11"/>
        <v/>
      </c>
      <c r="T10" t="str">
        <f t="shared" si="12"/>
        <v/>
      </c>
      <c r="U10" t="str">
        <f t="shared" si="13"/>
        <v>0.822</v>
      </c>
      <c r="V10" t="str">
        <f t="shared" si="14"/>
        <v/>
      </c>
      <c r="W10" t="str">
        <f t="shared" si="15"/>
        <v/>
      </c>
      <c r="X10" t="str">
        <f t="shared" si="16"/>
        <v>0.828</v>
      </c>
      <c r="Y10" t="str">
        <f t="shared" si="17"/>
        <v/>
      </c>
      <c r="Z10" t="str">
        <f t="shared" si="18"/>
        <v xml:space="preserve">        170 &amp; \textbf{0.852} &amp; 0.845 &amp; 0.843 &amp; 0.850 &amp; 0.822 &amp; 0.828 \\</v>
      </c>
    </row>
    <row r="11" spans="1:26" x14ac:dyDescent="0.25">
      <c r="A11">
        <v>187</v>
      </c>
      <c r="B11">
        <f>VLOOKUP($A11,metrics_hypoth_merge!$A$2:$G$195,2,FALSE)</f>
        <v>0.84173198954833806</v>
      </c>
      <c r="C11">
        <f>VLOOKUP($A11,metrics_hypoth_merge!$A$2:$G$195,4,FALSE)</f>
        <v>0.83053378126166399</v>
      </c>
      <c r="D11">
        <f>VLOOKUP($A11,metrics_hypoth_merge!$A$2:$G$195,6,FALSE)</f>
        <v>0.83053378126166399</v>
      </c>
      <c r="E11" s="1">
        <f>VLOOKUP(   CONCATENATE(E$2,"_",$A11), metrics_mrg!$D$1:$F$27,2,FALSE)</f>
        <v>0.83725270623366899</v>
      </c>
      <c r="F11">
        <f>VLOOKUP(   CONCATENATE(F$2,"_",$A11), metrics_mrg!$D$1:$F$27,2,FALSE)</f>
        <v>0.83053378126166399</v>
      </c>
      <c r="G11">
        <f>VLOOKUP(   CONCATENATE(G$2,"_",$A11), metrics_mrg!$D$1:$F$27,2,FALSE)</f>
        <v>0.81410974244120904</v>
      </c>
      <c r="H11" s="1" t="str">
        <f t="shared" si="0"/>
        <v>\textbf{</v>
      </c>
      <c r="I11" t="str">
        <f t="shared" si="1"/>
        <v>0.842</v>
      </c>
      <c r="J11" t="str">
        <f t="shared" si="2"/>
        <v>}</v>
      </c>
      <c r="K11" t="str">
        <f t="shared" si="3"/>
        <v/>
      </c>
      <c r="L11" t="str">
        <f t="shared" si="4"/>
        <v>0.831</v>
      </c>
      <c r="M11" t="str">
        <f t="shared" si="5"/>
        <v/>
      </c>
      <c r="N11" t="str">
        <f t="shared" si="6"/>
        <v/>
      </c>
      <c r="O11" t="str">
        <f t="shared" si="7"/>
        <v>0.831</v>
      </c>
      <c r="P11" t="str">
        <f t="shared" si="8"/>
        <v/>
      </c>
      <c r="Q11" t="str">
        <f t="shared" si="9"/>
        <v/>
      </c>
      <c r="R11" t="str">
        <f t="shared" si="10"/>
        <v>0.837</v>
      </c>
      <c r="S11" t="str">
        <f t="shared" si="11"/>
        <v/>
      </c>
      <c r="T11" t="str">
        <f t="shared" si="12"/>
        <v/>
      </c>
      <c r="U11" t="str">
        <f t="shared" si="13"/>
        <v>0.831</v>
      </c>
      <c r="V11" t="str">
        <f t="shared" si="14"/>
        <v/>
      </c>
      <c r="W11" t="str">
        <f t="shared" si="15"/>
        <v/>
      </c>
      <c r="X11" t="str">
        <f t="shared" si="16"/>
        <v>0.814</v>
      </c>
      <c r="Y11" t="str">
        <f t="shared" si="17"/>
        <v/>
      </c>
      <c r="Z11" t="str">
        <f t="shared" si="18"/>
        <v xml:space="preserve">        187 &amp; \textbf{0.842} &amp; 0.831 &amp; 0.831 &amp; 0.837 &amp; 0.831 &amp; 0.814 \\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selection activeCell="B1" sqref="B1:D1"/>
    </sheetView>
  </sheetViews>
  <sheetFormatPr defaultRowHeight="15" x14ac:dyDescent="0.25"/>
  <cols>
    <col min="1" max="1" width="4" bestFit="1" customWidth="1"/>
    <col min="2" max="3" width="18.42578125" bestFit="1" customWidth="1"/>
    <col min="4" max="4" width="20.5703125" bestFit="1" customWidth="1"/>
    <col min="5" max="5" width="12" style="1" bestFit="1" customWidth="1"/>
    <col min="6" max="6" width="12" bestFit="1" customWidth="1"/>
    <col min="7" max="7" width="16.28515625" bestFit="1" customWidth="1"/>
    <col min="8" max="8" width="8.28515625" style="1" customWidth="1"/>
    <col min="9" max="9" width="5.5703125" bestFit="1" customWidth="1"/>
    <col min="10" max="10" width="5.7109375" customWidth="1"/>
    <col min="11" max="11" width="8" bestFit="1" customWidth="1"/>
    <col min="12" max="12" width="5.5703125" bestFit="1" customWidth="1"/>
    <col min="13" max="13" width="1.7109375" bestFit="1" customWidth="1"/>
    <col min="14" max="14" width="8" bestFit="1" customWidth="1"/>
    <col min="15" max="15" width="5.5703125" bestFit="1" customWidth="1"/>
    <col min="16" max="16" width="1.7109375" bestFit="1" customWidth="1"/>
    <col min="17" max="17" width="1.7109375" customWidth="1"/>
    <col min="18" max="18" width="5.5703125" bestFit="1" customWidth="1"/>
    <col min="19" max="20" width="1.7109375" customWidth="1"/>
    <col min="21" max="21" width="5.5703125" bestFit="1" customWidth="1"/>
    <col min="22" max="23" width="1.7109375" customWidth="1"/>
    <col min="24" max="24" width="5.5703125" bestFit="1" customWidth="1"/>
    <col min="25" max="25" width="1.7109375" customWidth="1"/>
    <col min="26" max="26" width="46.85546875" bestFit="1" customWidth="1"/>
  </cols>
  <sheetData>
    <row r="1" spans="1:26" x14ac:dyDescent="0.25">
      <c r="B1" s="2"/>
      <c r="C1" s="2"/>
      <c r="D1" s="2"/>
      <c r="E1" s="2" t="s">
        <v>65</v>
      </c>
      <c r="F1" s="2"/>
      <c r="G1" s="2"/>
    </row>
    <row r="2" spans="1:26" x14ac:dyDescent="0.25">
      <c r="B2" t="s">
        <v>59</v>
      </c>
      <c r="C2" t="s">
        <v>61</v>
      </c>
      <c r="D2" t="s">
        <v>63</v>
      </c>
      <c r="E2" s="1" t="s">
        <v>55</v>
      </c>
      <c r="F2" t="s">
        <v>54</v>
      </c>
      <c r="G2" t="s">
        <v>56</v>
      </c>
    </row>
    <row r="3" spans="1:26" x14ac:dyDescent="0.25">
      <c r="A3">
        <v>20</v>
      </c>
      <c r="B3">
        <f>VLOOKUP($A3,[1]metrics_hypoth_merge!$A$2:$G$195,3,FALSE)</f>
        <v>0.55666441213609597</v>
      </c>
      <c r="C3">
        <f>VLOOKUP($A3,[1]metrics_hypoth_merge!$A$2:$G$195,5,FALSE)</f>
        <v>0.70164213818913401</v>
      </c>
      <c r="D3">
        <f>VLOOKUP($A3,[1]metrics_hypoth_merge!$A$2:$G$195,7,FALSE)</f>
        <v>0.73058773529669296</v>
      </c>
      <c r="E3" s="1">
        <f>VLOOKUP(   CONCATENATE(E$2,"_",$A3), metrics_mrg!$D$1:$F$27,3,FALSE)</f>
        <v>0.37264688048981398</v>
      </c>
      <c r="F3">
        <f>VLOOKUP(   CONCATENATE(F$2,"_",$A3), metrics_mrg!$D$1:$F$27,3,FALSE)</f>
        <v>0.491085735763305</v>
      </c>
      <c r="G3">
        <f>VLOOKUP(   CONCATENATE(G$2,"_",$A3), metrics_mrg!$D$1:$F$27,3,FALSE)</f>
        <v>0.38348601990092801</v>
      </c>
      <c r="H3" s="1" t="str">
        <f>IF(MAX($B3:$D3)=B3, "\textbf{","")</f>
        <v/>
      </c>
      <c r="I3" t="str">
        <f>LEFT(CONCATENATE(ROUND(B3,3),"00"),5)</f>
        <v>0.557</v>
      </c>
      <c r="J3" t="str">
        <f>IF(MAX($B3:$D3)=B3, "}","")</f>
        <v/>
      </c>
      <c r="K3" t="str">
        <f>IF(MAX($B3:$D3)=C3, "\textbf{","")</f>
        <v/>
      </c>
      <c r="L3" t="str">
        <f>LEFT(CONCATENATE(ROUND(C3,3),"00"),5)</f>
        <v>0.702</v>
      </c>
      <c r="M3" t="str">
        <f>IF(MAX($B3:$D3)=C3, "}","")</f>
        <v/>
      </c>
      <c r="N3" t="str">
        <f>IF(MAX($B3:$D3)=D3, "\textbf{","")</f>
        <v>\textbf{</v>
      </c>
      <c r="O3" t="str">
        <f>LEFT(CONCATENATE(ROUND(D3,3),"00"),5)</f>
        <v>0.731</v>
      </c>
      <c r="P3" t="str">
        <f>IF(MAX($B3:$D3)=D3, "}","")</f>
        <v>}</v>
      </c>
      <c r="Q3" t="str">
        <f>IF(MAX($B3:$G3)=E3, "\textbf{","")</f>
        <v/>
      </c>
      <c r="R3" t="str">
        <f>LEFT(CONCATENATE(ROUND(E3,3),"00"),5)</f>
        <v>0.373</v>
      </c>
      <c r="S3" t="str">
        <f>IF(MAX($B3:$G3)=E3, "}","")</f>
        <v/>
      </c>
      <c r="T3" t="str">
        <f>IF(MAX($B3:$G3)=F3, "\textbf{","")</f>
        <v/>
      </c>
      <c r="U3" t="str">
        <f>LEFT(CONCATENATE(ROUND(F3,3),"00"),5)</f>
        <v>0.491</v>
      </c>
      <c r="V3" t="str">
        <f>IF(MAX($B3:$G3)=F3, "}","")</f>
        <v/>
      </c>
      <c r="W3" t="str">
        <f>IF(MAX($B3:$G3)=G3, "\textbf{","")</f>
        <v/>
      </c>
      <c r="X3" t="str">
        <f>LEFT(CONCATENATE(ROUND(G3,3),"00"),5)</f>
        <v>0.383</v>
      </c>
      <c r="Y3" t="str">
        <f>IF(MAX($B3:$G3)=G3, "}","")</f>
        <v/>
      </c>
      <c r="Z3" t="str">
        <f>CONCATENATE("        ", A3, " &amp; ", H3,I3,J3, " &amp; ", K3,L3,M3, " &amp; ", N3,O3,P3," &amp; ", Q3,R3,S3," &amp; ", T3,U3,V3, " &amp; ", W3,X3,Y3," \\")</f>
        <v xml:space="preserve">        20 &amp; 0.557 &amp; 0.702 &amp; \textbf{0.731} &amp; 0.373 &amp; 0.491 &amp; 0.383 \\</v>
      </c>
    </row>
    <row r="4" spans="1:26" x14ac:dyDescent="0.25">
      <c r="A4">
        <v>26</v>
      </c>
      <c r="B4">
        <f>VLOOKUP($A4,[1]metrics_hypoth_merge!$A$2:$G$195,3,FALSE)</f>
        <v>0.58381820282262997</v>
      </c>
      <c r="C4">
        <f>VLOOKUP($A4,[1]metrics_hypoth_merge!$A$2:$G$195,5,FALSE)</f>
        <v>0.74752196203807397</v>
      </c>
      <c r="D4">
        <f>VLOOKUP($A4,[1]metrics_hypoth_merge!$A$2:$G$195,7,FALSE)</f>
        <v>0.56194241161276104</v>
      </c>
      <c r="E4" s="1">
        <f>VLOOKUP(   CONCATENATE(E$2,"_",$A4), metrics_mrg!$D$1:$F$27,3,FALSE)</f>
        <v>0.42112545632923498</v>
      </c>
      <c r="F4">
        <f>VLOOKUP(   CONCATENATE(F$2,"_",$A4), metrics_mrg!$D$1:$F$27,3,FALSE)</f>
        <v>0.59709043418180696</v>
      </c>
      <c r="G4">
        <f>VLOOKUP(   CONCATENATE(G$2,"_",$A4), metrics_mrg!$D$1:$F$27,3,FALSE)</f>
        <v>0.31800914593077001</v>
      </c>
      <c r="H4" s="1" t="str">
        <f t="shared" ref="H4:H11" si="0">IF(MAX($B4:$D4)=B4, "\textbf{","")</f>
        <v/>
      </c>
      <c r="I4" t="str">
        <f t="shared" ref="I4:I11" si="1">LEFT(CONCATENATE(ROUND(B4,3),"00"),5)</f>
        <v>0.584</v>
      </c>
      <c r="J4" t="str">
        <f t="shared" ref="J4:J11" si="2">IF(MAX($B4:$D4)=B4, "}","")</f>
        <v/>
      </c>
      <c r="K4" t="str">
        <f t="shared" ref="K4:K11" si="3">IF(MAX($B4:$D4)=C4, "\textbf{","")</f>
        <v>\textbf{</v>
      </c>
      <c r="L4" t="str">
        <f t="shared" ref="L4:L11" si="4">LEFT(CONCATENATE(ROUND(C4,3),"00"),5)</f>
        <v>0.748</v>
      </c>
      <c r="M4" t="str">
        <f t="shared" ref="M4:M11" si="5">IF(MAX($B4:$D4)=C4, "}","")</f>
        <v>}</v>
      </c>
      <c r="N4" t="str">
        <f t="shared" ref="N4:N11" si="6">IF(MAX($B4:$D4)=D4, "\textbf{","")</f>
        <v/>
      </c>
      <c r="O4" t="str">
        <f t="shared" ref="O4:O11" si="7">LEFT(CONCATENATE(ROUND(D4,3),"00"),5)</f>
        <v>0.562</v>
      </c>
      <c r="P4" t="str">
        <f t="shared" ref="P4:P11" si="8">IF(MAX($B4:$D4)=D4, "}","")</f>
        <v/>
      </c>
      <c r="Q4" t="str">
        <f t="shared" ref="Q4:Q11" si="9">IF(MAX($B4:$G4)=E4, "\textbf{","")</f>
        <v/>
      </c>
      <c r="R4" t="str">
        <f t="shared" ref="R4:R11" si="10">LEFT(CONCATENATE(ROUND(E4,3),"00"),5)</f>
        <v>0.421</v>
      </c>
      <c r="S4" t="str">
        <f t="shared" ref="S4:S11" si="11">IF(MAX($B4:$G4)=E4, "}","")</f>
        <v/>
      </c>
      <c r="T4" t="str">
        <f t="shared" ref="T4:T11" si="12">IF(MAX($B4:$G4)=F4, "\textbf{","")</f>
        <v/>
      </c>
      <c r="U4" t="str">
        <f t="shared" ref="U4:U11" si="13">LEFT(CONCATENATE(ROUND(F4,3),"00"),5)</f>
        <v>0.597</v>
      </c>
      <c r="V4" t="str">
        <f t="shared" ref="V4:V11" si="14">IF(MAX($B4:$G4)=F4, "}","")</f>
        <v/>
      </c>
      <c r="W4" t="str">
        <f t="shared" ref="W4:W11" si="15">IF(MAX($B4:$G4)=G4, "\textbf{","")</f>
        <v/>
      </c>
      <c r="X4" t="str">
        <f t="shared" ref="X4:X11" si="16">LEFT(CONCATENATE(ROUND(G4,3),"00"),5)</f>
        <v>0.318</v>
      </c>
      <c r="Y4" t="str">
        <f t="shared" ref="Y4:Y11" si="17">IF(MAX($B4:$G4)=G4, "}","")</f>
        <v/>
      </c>
      <c r="Z4" t="str">
        <f t="shared" ref="Z4:Z11" si="18">CONCATENATE("        ", A4, " &amp; ", H4,I4,J4, " &amp; ", K4,L4,M4, " &amp; ", N4,O4,P4," &amp; ", Q4,R4,S4," &amp; ", T4,U4,V4, " &amp; ", W4,X4,Y4," \\")</f>
        <v xml:space="preserve">        26 &amp; 0.584 &amp; \textbf{0.748} &amp; 0.562 &amp; 0.421 &amp; 0.597 &amp; 0.318 \\</v>
      </c>
    </row>
    <row r="5" spans="1:26" x14ac:dyDescent="0.25">
      <c r="A5">
        <v>36</v>
      </c>
      <c r="B5">
        <f>VLOOKUP($A5,[1]metrics_hypoth_merge!$A$2:$G$195,3,FALSE)</f>
        <v>0.61774863618970999</v>
      </c>
      <c r="C5">
        <f>VLOOKUP($A5,[1]metrics_hypoth_merge!$A$2:$G$195,5,FALSE)</f>
        <v>0.74884445094941299</v>
      </c>
      <c r="D5">
        <f>VLOOKUP($A5,[1]metrics_hypoth_merge!$A$2:$G$195,7,FALSE)</f>
        <v>0.53384726456813203</v>
      </c>
      <c r="E5" s="1">
        <f>VLOOKUP(   CONCATENATE(E$2,"_",$A5), metrics_mrg!$D$1:$F$27,3,FALSE)</f>
        <v>0.43455793312428498</v>
      </c>
      <c r="F5">
        <f>VLOOKUP(   CONCATENATE(F$2,"_",$A5), metrics_mrg!$D$1:$F$27,3,FALSE)</f>
        <v>0.63302221566600103</v>
      </c>
      <c r="G5">
        <f>VLOOKUP(   CONCATENATE(G$2,"_",$A5), metrics_mrg!$D$1:$F$27,3,FALSE)</f>
        <v>0.33529585817089502</v>
      </c>
      <c r="H5" s="1" t="str">
        <f t="shared" si="0"/>
        <v/>
      </c>
      <c r="I5" t="str">
        <f t="shared" si="1"/>
        <v>0.618</v>
      </c>
      <c r="J5" t="str">
        <f t="shared" si="2"/>
        <v/>
      </c>
      <c r="K5" t="str">
        <f t="shared" si="3"/>
        <v>\textbf{</v>
      </c>
      <c r="L5" t="str">
        <f t="shared" si="4"/>
        <v>0.749</v>
      </c>
      <c r="M5" t="str">
        <f t="shared" si="5"/>
        <v>}</v>
      </c>
      <c r="N5" t="str">
        <f t="shared" si="6"/>
        <v/>
      </c>
      <c r="O5" t="str">
        <f t="shared" si="7"/>
        <v>0.534</v>
      </c>
      <c r="P5" t="str">
        <f t="shared" si="8"/>
        <v/>
      </c>
      <c r="Q5" t="str">
        <f t="shared" si="9"/>
        <v/>
      </c>
      <c r="R5" t="str">
        <f t="shared" si="10"/>
        <v>0.435</v>
      </c>
      <c r="S5" t="str">
        <f t="shared" si="11"/>
        <v/>
      </c>
      <c r="T5" t="str">
        <f t="shared" si="12"/>
        <v/>
      </c>
      <c r="U5" t="str">
        <f t="shared" si="13"/>
        <v>0.633</v>
      </c>
      <c r="V5" t="str">
        <f t="shared" si="14"/>
        <v/>
      </c>
      <c r="W5" t="str">
        <f t="shared" si="15"/>
        <v/>
      </c>
      <c r="X5" t="str">
        <f t="shared" si="16"/>
        <v>0.335</v>
      </c>
      <c r="Y5" t="str">
        <f t="shared" si="17"/>
        <v/>
      </c>
      <c r="Z5" t="str">
        <f t="shared" si="18"/>
        <v xml:space="preserve">        36 &amp; 0.618 &amp; \textbf{0.749} &amp; 0.534 &amp; 0.435 &amp; 0.633 &amp; 0.335 \\</v>
      </c>
    </row>
    <row r="6" spans="1:26" x14ac:dyDescent="0.25">
      <c r="A6">
        <v>38</v>
      </c>
      <c r="B6">
        <f>VLOOKUP($A6,[1]metrics_hypoth_merge!$A$2:$G$195,3,FALSE)</f>
        <v>0.61044808024117903</v>
      </c>
      <c r="C6">
        <f>VLOOKUP($A6,[1]metrics_hypoth_merge!$A$2:$G$195,5,FALSE)</f>
        <v>0.74428127136091404</v>
      </c>
      <c r="D6">
        <f>VLOOKUP($A6,[1]metrics_hypoth_merge!$A$2:$G$195,7,FALSE)</f>
        <v>0.52829322610631901</v>
      </c>
      <c r="E6" s="1">
        <f>VLOOKUP(   CONCATENATE(E$2,"_",$A6), metrics_mrg!$D$1:$F$27,3,FALSE)</f>
        <v>0.51610570035902004</v>
      </c>
      <c r="F6">
        <f>VLOOKUP(   CONCATENATE(F$2,"_",$A6), metrics_mrg!$D$1:$F$27,3,FALSE)</f>
        <v>0.53403536484556202</v>
      </c>
      <c r="G6">
        <f>VLOOKUP(   CONCATENATE(G$2,"_",$A6), metrics_mrg!$D$1:$F$27,3,FALSE)</f>
        <v>0.37125062501670197</v>
      </c>
      <c r="H6" s="1" t="str">
        <f t="shared" si="0"/>
        <v/>
      </c>
      <c r="I6" t="str">
        <f t="shared" si="1"/>
        <v>0.610</v>
      </c>
      <c r="J6" t="str">
        <f t="shared" si="2"/>
        <v/>
      </c>
      <c r="K6" t="str">
        <f t="shared" si="3"/>
        <v>\textbf{</v>
      </c>
      <c r="L6" t="str">
        <f t="shared" si="4"/>
        <v>0.744</v>
      </c>
      <c r="M6" t="str">
        <f t="shared" si="5"/>
        <v>}</v>
      </c>
      <c r="N6" t="str">
        <f t="shared" si="6"/>
        <v/>
      </c>
      <c r="O6" t="str">
        <f t="shared" si="7"/>
        <v>0.528</v>
      </c>
      <c r="P6" t="str">
        <f t="shared" si="8"/>
        <v/>
      </c>
      <c r="Q6" t="str">
        <f t="shared" si="9"/>
        <v/>
      </c>
      <c r="R6" t="str">
        <f t="shared" si="10"/>
        <v>0.516</v>
      </c>
      <c r="S6" t="str">
        <f t="shared" si="11"/>
        <v/>
      </c>
      <c r="T6" t="str">
        <f t="shared" si="12"/>
        <v/>
      </c>
      <c r="U6" t="str">
        <f t="shared" si="13"/>
        <v>0.534</v>
      </c>
      <c r="V6" t="str">
        <f t="shared" si="14"/>
        <v/>
      </c>
      <c r="W6" t="str">
        <f t="shared" si="15"/>
        <v/>
      </c>
      <c r="X6" t="str">
        <f t="shared" si="16"/>
        <v>0.371</v>
      </c>
      <c r="Y6" t="str">
        <f t="shared" si="17"/>
        <v/>
      </c>
      <c r="Z6" t="str">
        <f t="shared" si="18"/>
        <v xml:space="preserve">        38 &amp; 0.610 &amp; \textbf{0.744} &amp; 0.528 &amp; 0.516 &amp; 0.534 &amp; 0.371 \\</v>
      </c>
    </row>
    <row r="7" spans="1:26" x14ac:dyDescent="0.25">
      <c r="A7">
        <v>132</v>
      </c>
      <c r="B7">
        <f>VLOOKUP($A7,[1]metrics_hypoth_merge!$A$2:$G$195,3,FALSE)</f>
        <v>0.63532755683866604</v>
      </c>
      <c r="C7">
        <f>VLOOKUP($A7,[1]metrics_hypoth_merge!$A$2:$G$195,5,FALSE)</f>
        <v>0.68071737076950001</v>
      </c>
      <c r="D7">
        <f>VLOOKUP($A7,[1]metrics_hypoth_merge!$A$2:$G$195,7,FALSE)</f>
        <v>0.55173043663921195</v>
      </c>
      <c r="E7" s="1">
        <f>VLOOKUP(   CONCATENATE(E$2,"_",$A7), metrics_mrg!$D$1:$F$27,3,FALSE)</f>
        <v>0.59741089678932702</v>
      </c>
      <c r="F7">
        <f>VLOOKUP(   CONCATENATE(F$2,"_",$A7), metrics_mrg!$D$1:$F$27,3,FALSE)</f>
        <v>0.65853929848185699</v>
      </c>
      <c r="G7">
        <f>VLOOKUP(   CONCATENATE(G$2,"_",$A7), metrics_mrg!$D$1:$F$27,3,FALSE)</f>
        <v>0.44980741312422401</v>
      </c>
      <c r="H7" s="1" t="str">
        <f t="shared" si="0"/>
        <v/>
      </c>
      <c r="I7" t="str">
        <f t="shared" si="1"/>
        <v>0.635</v>
      </c>
      <c r="J7" t="str">
        <f t="shared" si="2"/>
        <v/>
      </c>
      <c r="K7" t="str">
        <f t="shared" si="3"/>
        <v>\textbf{</v>
      </c>
      <c r="L7" t="str">
        <f t="shared" si="4"/>
        <v>0.681</v>
      </c>
      <c r="M7" t="str">
        <f t="shared" si="5"/>
        <v>}</v>
      </c>
      <c r="N7" t="str">
        <f t="shared" si="6"/>
        <v/>
      </c>
      <c r="O7" t="str">
        <f t="shared" si="7"/>
        <v>0.552</v>
      </c>
      <c r="P7" t="str">
        <f t="shared" si="8"/>
        <v/>
      </c>
      <c r="Q7" t="str">
        <f t="shared" si="9"/>
        <v/>
      </c>
      <c r="R7" t="str">
        <f t="shared" si="10"/>
        <v>0.597</v>
      </c>
      <c r="S7" t="str">
        <f t="shared" si="11"/>
        <v/>
      </c>
      <c r="T7" t="str">
        <f t="shared" si="12"/>
        <v/>
      </c>
      <c r="U7" t="str">
        <f t="shared" si="13"/>
        <v>0.659</v>
      </c>
      <c r="V7" t="str">
        <f t="shared" si="14"/>
        <v/>
      </c>
      <c r="W7" t="str">
        <f t="shared" si="15"/>
        <v/>
      </c>
      <c r="X7" t="str">
        <f t="shared" si="16"/>
        <v>0.450</v>
      </c>
      <c r="Y7" t="str">
        <f t="shared" si="17"/>
        <v/>
      </c>
      <c r="Z7" t="str">
        <f t="shared" si="18"/>
        <v xml:space="preserve">        132 &amp; 0.635 &amp; \textbf{0.681} &amp; 0.552 &amp; 0.597 &amp; 0.659 &amp; 0.450 \\</v>
      </c>
    </row>
    <row r="8" spans="1:26" x14ac:dyDescent="0.25">
      <c r="A8">
        <v>156</v>
      </c>
      <c r="B8">
        <f>VLOOKUP($A8,[1]metrics_hypoth_merge!$A$2:$G$195,3,FALSE)</f>
        <v>0.60719728331031597</v>
      </c>
      <c r="C8">
        <f>VLOOKUP($A8,[1]metrics_hypoth_merge!$A$2:$G$195,5,FALSE)</f>
        <v>0.64892952803434301</v>
      </c>
      <c r="D8">
        <f>VLOOKUP($A8,[1]metrics_hypoth_merge!$A$2:$G$195,7,FALSE)</f>
        <v>0.57310244092489704</v>
      </c>
      <c r="E8" s="1">
        <f>VLOOKUP(   CONCATENATE(E$2,"_",$A8), metrics_mrg!$D$1:$F$27,3,FALSE)</f>
        <v>0.60607824900005303</v>
      </c>
      <c r="F8">
        <f>VLOOKUP(   CONCATENATE(F$2,"_",$A8), metrics_mrg!$D$1:$F$27,3,FALSE)</f>
        <v>0.62984101951125704</v>
      </c>
      <c r="G8">
        <f>VLOOKUP(   CONCATENATE(G$2,"_",$A8), metrics_mrg!$D$1:$F$27,3,FALSE)</f>
        <v>0.52840202431067596</v>
      </c>
      <c r="H8" s="1" t="str">
        <f t="shared" si="0"/>
        <v/>
      </c>
      <c r="I8" t="str">
        <f t="shared" si="1"/>
        <v>0.607</v>
      </c>
      <c r="J8" t="str">
        <f t="shared" si="2"/>
        <v/>
      </c>
      <c r="K8" t="str">
        <f t="shared" si="3"/>
        <v>\textbf{</v>
      </c>
      <c r="L8" t="str">
        <f t="shared" si="4"/>
        <v>0.649</v>
      </c>
      <c r="M8" t="str">
        <f t="shared" si="5"/>
        <v>}</v>
      </c>
      <c r="N8" t="str">
        <f t="shared" si="6"/>
        <v/>
      </c>
      <c r="O8" t="str">
        <f t="shared" si="7"/>
        <v>0.573</v>
      </c>
      <c r="P8" t="str">
        <f t="shared" si="8"/>
        <v/>
      </c>
      <c r="Q8" t="str">
        <f t="shared" si="9"/>
        <v/>
      </c>
      <c r="R8" t="str">
        <f t="shared" si="10"/>
        <v>0.606</v>
      </c>
      <c r="S8" t="str">
        <f t="shared" si="11"/>
        <v/>
      </c>
      <c r="T8" t="str">
        <f t="shared" si="12"/>
        <v/>
      </c>
      <c r="U8" t="str">
        <f t="shared" si="13"/>
        <v>0.630</v>
      </c>
      <c r="V8" t="str">
        <f t="shared" si="14"/>
        <v/>
      </c>
      <c r="W8" t="str">
        <f t="shared" si="15"/>
        <v/>
      </c>
      <c r="X8" t="str">
        <f t="shared" si="16"/>
        <v>0.528</v>
      </c>
      <c r="Y8" t="str">
        <f t="shared" si="17"/>
        <v/>
      </c>
      <c r="Z8" t="str">
        <f t="shared" si="18"/>
        <v xml:space="preserve">        156 &amp; 0.607 &amp; \textbf{0.649} &amp; 0.573 &amp; 0.606 &amp; 0.630 &amp; 0.528 \\</v>
      </c>
    </row>
    <row r="9" spans="1:26" x14ac:dyDescent="0.25">
      <c r="A9">
        <v>162</v>
      </c>
      <c r="B9">
        <f>VLOOKUP($A9,[1]metrics_hypoth_merge!$A$2:$G$195,3,FALSE)</f>
        <v>0.60585288460738396</v>
      </c>
      <c r="C9">
        <f>VLOOKUP($A9,[1]metrics_hypoth_merge!$A$2:$G$195,5,FALSE)</f>
        <v>0.63394056999116799</v>
      </c>
      <c r="D9">
        <f>VLOOKUP($A9,[1]metrics_hypoth_merge!$A$2:$G$195,7,FALSE)</f>
        <v>0.57546372153835801</v>
      </c>
      <c r="E9" s="1">
        <f>VLOOKUP(   CONCATENATE(E$2,"_",$A9), metrics_mrg!$D$1:$F$27,3,FALSE)</f>
        <v>0.57801643685425996</v>
      </c>
      <c r="F9">
        <f>VLOOKUP(   CONCATENATE(F$2,"_",$A9), metrics_mrg!$D$1:$F$27,3,FALSE)</f>
        <v>0.59532109676526002</v>
      </c>
      <c r="G9">
        <f>VLOOKUP(   CONCATENATE(G$2,"_",$A9), metrics_mrg!$D$1:$F$27,3,FALSE)</f>
        <v>0.54455096825536398</v>
      </c>
      <c r="H9" s="1" t="str">
        <f t="shared" si="0"/>
        <v/>
      </c>
      <c r="I9" t="str">
        <f t="shared" si="1"/>
        <v>0.606</v>
      </c>
      <c r="J9" t="str">
        <f t="shared" si="2"/>
        <v/>
      </c>
      <c r="K9" t="str">
        <f t="shared" si="3"/>
        <v>\textbf{</v>
      </c>
      <c r="L9" t="str">
        <f t="shared" si="4"/>
        <v>0.634</v>
      </c>
      <c r="M9" t="str">
        <f t="shared" si="5"/>
        <v>}</v>
      </c>
      <c r="N9" t="str">
        <f t="shared" si="6"/>
        <v/>
      </c>
      <c r="O9" t="str">
        <f t="shared" si="7"/>
        <v>0.575</v>
      </c>
      <c r="P9" t="str">
        <f t="shared" si="8"/>
        <v/>
      </c>
      <c r="Q9" t="str">
        <f t="shared" si="9"/>
        <v/>
      </c>
      <c r="R9" t="str">
        <f t="shared" si="10"/>
        <v>0.578</v>
      </c>
      <c r="S9" t="str">
        <f t="shared" si="11"/>
        <v/>
      </c>
      <c r="T9" t="str">
        <f t="shared" si="12"/>
        <v/>
      </c>
      <c r="U9" t="str">
        <f t="shared" si="13"/>
        <v>0.595</v>
      </c>
      <c r="V9" t="str">
        <f t="shared" si="14"/>
        <v/>
      </c>
      <c r="W9" t="str">
        <f t="shared" si="15"/>
        <v/>
      </c>
      <c r="X9" t="str">
        <f t="shared" si="16"/>
        <v>0.545</v>
      </c>
      <c r="Y9" t="str">
        <f t="shared" si="17"/>
        <v/>
      </c>
      <c r="Z9" t="str">
        <f t="shared" si="18"/>
        <v xml:space="preserve">        162 &amp; 0.606 &amp; \textbf{0.634} &amp; 0.575 &amp; 0.578 &amp; 0.595 &amp; 0.545 \\</v>
      </c>
    </row>
    <row r="10" spans="1:26" x14ac:dyDescent="0.25">
      <c r="A10">
        <v>170</v>
      </c>
      <c r="B10">
        <f>VLOOKUP($A10,[1]metrics_hypoth_merge!$A$2:$G$195,3,FALSE)</f>
        <v>0.601044287337274</v>
      </c>
      <c r="C10">
        <f>VLOOKUP($A10,[1]metrics_hypoth_merge!$A$2:$G$195,5,FALSE)</f>
        <v>0.61005481312033605</v>
      </c>
      <c r="D10">
        <f>VLOOKUP($A10,[1]metrics_hypoth_merge!$A$2:$G$195,7,FALSE)</f>
        <v>0.57473814721350003</v>
      </c>
      <c r="E10" s="1">
        <f>VLOOKUP(   CONCATENATE(E$2,"_",$A10), metrics_mrg!$D$1:$F$27,3,FALSE)</f>
        <v>0.565885271855054</v>
      </c>
      <c r="F10">
        <f>VLOOKUP(   CONCATENATE(F$2,"_",$A10), metrics_mrg!$D$1:$F$27,3,FALSE)</f>
        <v>0.58681369342309697</v>
      </c>
      <c r="G10">
        <f>VLOOKUP(   CONCATENATE(G$2,"_",$A10), metrics_mrg!$D$1:$F$27,3,FALSE)</f>
        <v>0.51553891725649204</v>
      </c>
      <c r="H10" s="1" t="str">
        <f t="shared" si="0"/>
        <v/>
      </c>
      <c r="I10" t="str">
        <f t="shared" si="1"/>
        <v>0.601</v>
      </c>
      <c r="J10" t="str">
        <f t="shared" si="2"/>
        <v/>
      </c>
      <c r="K10" t="str">
        <f t="shared" si="3"/>
        <v>\textbf{</v>
      </c>
      <c r="L10" t="str">
        <f t="shared" si="4"/>
        <v>0.610</v>
      </c>
      <c r="M10" t="str">
        <f t="shared" si="5"/>
        <v>}</v>
      </c>
      <c r="N10" t="str">
        <f t="shared" si="6"/>
        <v/>
      </c>
      <c r="O10" t="str">
        <f t="shared" si="7"/>
        <v>0.575</v>
      </c>
      <c r="P10" t="str">
        <f t="shared" si="8"/>
        <v/>
      </c>
      <c r="Q10" t="str">
        <f t="shared" si="9"/>
        <v/>
      </c>
      <c r="R10" t="str">
        <f t="shared" si="10"/>
        <v>0.566</v>
      </c>
      <c r="S10" t="str">
        <f t="shared" si="11"/>
        <v/>
      </c>
      <c r="T10" t="str">
        <f t="shared" si="12"/>
        <v/>
      </c>
      <c r="U10" t="str">
        <f t="shared" si="13"/>
        <v>0.587</v>
      </c>
      <c r="V10" t="str">
        <f t="shared" si="14"/>
        <v/>
      </c>
      <c r="W10" t="str">
        <f t="shared" si="15"/>
        <v/>
      </c>
      <c r="X10" t="str">
        <f t="shared" si="16"/>
        <v>0.516</v>
      </c>
      <c r="Y10" t="str">
        <f t="shared" si="17"/>
        <v/>
      </c>
      <c r="Z10" t="str">
        <f t="shared" si="18"/>
        <v xml:space="preserve">        170 &amp; 0.601 &amp; \textbf{0.610} &amp; 0.575 &amp; 0.566 &amp; 0.587 &amp; 0.516 \\</v>
      </c>
    </row>
    <row r="11" spans="1:26" x14ac:dyDescent="0.25">
      <c r="A11">
        <v>187</v>
      </c>
      <c r="B11">
        <f>VLOOKUP($A11,[1]metrics_hypoth_merge!$A$2:$G$195,3,FALSE)</f>
        <v>0.56297840550584899</v>
      </c>
      <c r="C11">
        <f>VLOOKUP($A11,[1]metrics_hypoth_merge!$A$2:$G$195,5,FALSE)</f>
        <v>0.56907741830590597</v>
      </c>
      <c r="D11">
        <f>VLOOKUP($A11,[1]metrics_hypoth_merge!$A$2:$G$195,7,FALSE)</f>
        <v>0.56175007595257098</v>
      </c>
      <c r="E11" s="1">
        <f>VLOOKUP(   CONCATENATE(E$2,"_",$A11), metrics_mrg!$D$1:$F$27,3,FALSE)</f>
        <v>0.52469610543790102</v>
      </c>
      <c r="F11">
        <f>VLOOKUP(   CONCATENATE(F$2,"_",$A11), metrics_mrg!$D$1:$F$27,3,FALSE)</f>
        <v>0.55265696935658803</v>
      </c>
      <c r="G11">
        <f>VLOOKUP(   CONCATENATE(G$2,"_",$A11), metrics_mrg!$D$1:$F$27,3,FALSE)</f>
        <v>0.52817893322585596</v>
      </c>
      <c r="H11" s="1" t="str">
        <f t="shared" si="0"/>
        <v/>
      </c>
      <c r="I11" t="str">
        <f t="shared" si="1"/>
        <v>0.563</v>
      </c>
      <c r="J11" t="str">
        <f t="shared" si="2"/>
        <v/>
      </c>
      <c r="K11" t="str">
        <f t="shared" si="3"/>
        <v>\textbf{</v>
      </c>
      <c r="L11" t="str">
        <f t="shared" si="4"/>
        <v>0.569</v>
      </c>
      <c r="M11" t="str">
        <f t="shared" si="5"/>
        <v>}</v>
      </c>
      <c r="N11" t="str">
        <f t="shared" si="6"/>
        <v/>
      </c>
      <c r="O11" t="str">
        <f t="shared" si="7"/>
        <v>0.562</v>
      </c>
      <c r="P11" t="str">
        <f t="shared" si="8"/>
        <v/>
      </c>
      <c r="Q11" t="str">
        <f t="shared" si="9"/>
        <v/>
      </c>
      <c r="R11" t="str">
        <f t="shared" si="10"/>
        <v>0.525</v>
      </c>
      <c r="S11" t="str">
        <f t="shared" si="11"/>
        <v/>
      </c>
      <c r="T11" t="str">
        <f t="shared" si="12"/>
        <v/>
      </c>
      <c r="U11" t="str">
        <f t="shared" si="13"/>
        <v>0.553</v>
      </c>
      <c r="V11" t="str">
        <f t="shared" si="14"/>
        <v/>
      </c>
      <c r="W11" t="str">
        <f t="shared" si="15"/>
        <v/>
      </c>
      <c r="X11" t="str">
        <f t="shared" si="16"/>
        <v>0.528</v>
      </c>
      <c r="Y11" t="str">
        <f t="shared" si="17"/>
        <v/>
      </c>
      <c r="Z11" t="str">
        <f t="shared" si="18"/>
        <v xml:space="preserve">        187 &amp; 0.563 &amp; \textbf{0.569} &amp; 0.562 &amp; 0.525 &amp; 0.553 &amp; 0.528 \\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26" sqref="F26"/>
    </sheetView>
  </sheetViews>
  <sheetFormatPr defaultRowHeight="15" x14ac:dyDescent="0.25"/>
  <cols>
    <col min="1" max="1" width="2" bestFit="1" customWidth="1"/>
    <col min="2" max="2" width="16.7109375" bestFit="1" customWidth="1"/>
    <col min="3" max="3" width="90" bestFit="1" customWidth="1"/>
    <col min="4" max="4" width="20.42578125" bestFit="1" customWidth="1"/>
    <col min="5" max="6" width="12" bestFit="1" customWidth="1"/>
  </cols>
  <sheetData>
    <row r="1" spans="1:6" x14ac:dyDescent="0.25">
      <c r="A1">
        <v>0</v>
      </c>
      <c r="B1" t="s">
        <v>0</v>
      </c>
      <c r="C1" t="s">
        <v>1</v>
      </c>
      <c r="D1" t="str">
        <f t="shared" ref="D1:D27" si="0">RIGHT(C1,LEN(C1)-66)</f>
        <v>conf_mat_20</v>
      </c>
      <c r="E1">
        <v>0.98301605076521004</v>
      </c>
      <c r="F1">
        <v>0.491085735763305</v>
      </c>
    </row>
    <row r="2" spans="1:6" x14ac:dyDescent="0.25">
      <c r="A2">
        <v>0</v>
      </c>
      <c r="B2" t="s">
        <v>2</v>
      </c>
      <c r="C2" t="s">
        <v>3</v>
      </c>
      <c r="D2" t="str">
        <f t="shared" si="0"/>
        <v>conf_mat_26</v>
      </c>
      <c r="E2">
        <v>0.954273982829414</v>
      </c>
      <c r="F2">
        <v>0.59709043418180696</v>
      </c>
    </row>
    <row r="3" spans="1:6" x14ac:dyDescent="0.25">
      <c r="A3">
        <v>1</v>
      </c>
      <c r="B3" t="s">
        <v>4</v>
      </c>
      <c r="C3" t="s">
        <v>5</v>
      </c>
      <c r="D3" t="str">
        <f t="shared" si="0"/>
        <v>conf_mat_36</v>
      </c>
      <c r="E3">
        <v>0.95334079880552403</v>
      </c>
      <c r="F3">
        <v>0.63302221566600103</v>
      </c>
    </row>
    <row r="4" spans="1:6" x14ac:dyDescent="0.25">
      <c r="A4">
        <v>0</v>
      </c>
      <c r="B4" t="s">
        <v>6</v>
      </c>
      <c r="C4" t="s">
        <v>7</v>
      </c>
      <c r="D4" t="str">
        <f t="shared" si="0"/>
        <v>conf_mat_38</v>
      </c>
      <c r="E4">
        <v>0.90761478163493803</v>
      </c>
      <c r="F4">
        <v>0.53403536484556202</v>
      </c>
    </row>
    <row r="5" spans="1:6" x14ac:dyDescent="0.25">
      <c r="A5">
        <v>1</v>
      </c>
      <c r="B5" t="s">
        <v>8</v>
      </c>
      <c r="C5" t="s">
        <v>9</v>
      </c>
      <c r="D5" t="str">
        <f t="shared" si="0"/>
        <v>conf_mat_132</v>
      </c>
      <c r="E5">
        <v>0.84957073534900995</v>
      </c>
      <c r="F5">
        <v>0.65853929848185699</v>
      </c>
    </row>
    <row r="6" spans="1:6" x14ac:dyDescent="0.25">
      <c r="A6">
        <v>1</v>
      </c>
      <c r="B6" t="s">
        <v>10</v>
      </c>
      <c r="C6" t="s">
        <v>11</v>
      </c>
      <c r="D6" t="str">
        <f t="shared" si="0"/>
        <v>conf_mat_156</v>
      </c>
      <c r="E6">
        <v>0.83893243747667001</v>
      </c>
      <c r="F6">
        <v>0.62984101951125704</v>
      </c>
    </row>
    <row r="7" spans="1:6" x14ac:dyDescent="0.25">
      <c r="A7">
        <v>1</v>
      </c>
      <c r="B7" t="s">
        <v>12</v>
      </c>
      <c r="C7" t="s">
        <v>13</v>
      </c>
      <c r="D7" t="str">
        <f t="shared" si="0"/>
        <v>conf_mat_162</v>
      </c>
      <c r="E7">
        <v>0.80645763344531496</v>
      </c>
      <c r="F7">
        <v>0.59532109676526002</v>
      </c>
    </row>
    <row r="8" spans="1:6" x14ac:dyDescent="0.25">
      <c r="A8">
        <v>1</v>
      </c>
      <c r="B8" t="s">
        <v>14</v>
      </c>
      <c r="C8" t="s">
        <v>15</v>
      </c>
      <c r="D8" t="str">
        <f t="shared" si="0"/>
        <v>conf_mat_170</v>
      </c>
      <c r="E8">
        <v>0.82157521463232497</v>
      </c>
      <c r="F8">
        <v>0.58681369342309697</v>
      </c>
    </row>
    <row r="9" spans="1:6" x14ac:dyDescent="0.25">
      <c r="A9">
        <v>1</v>
      </c>
      <c r="B9" t="s">
        <v>16</v>
      </c>
      <c r="C9" t="s">
        <v>17</v>
      </c>
      <c r="D9" t="str">
        <f t="shared" si="0"/>
        <v>conf_mat_187</v>
      </c>
      <c r="E9">
        <v>0.83053378126166399</v>
      </c>
      <c r="F9">
        <v>0.55265696935658803</v>
      </c>
    </row>
    <row r="10" spans="1:6" x14ac:dyDescent="0.25">
      <c r="A10">
        <v>1</v>
      </c>
      <c r="B10" t="s">
        <v>18</v>
      </c>
      <c r="C10" t="s">
        <v>19</v>
      </c>
      <c r="D10" t="str">
        <f t="shared" si="0"/>
        <v>emb_dist_20</v>
      </c>
      <c r="E10">
        <v>0.96528555431131002</v>
      </c>
      <c r="F10">
        <v>0.37264688048981398</v>
      </c>
    </row>
    <row r="11" spans="1:6" x14ac:dyDescent="0.25">
      <c r="A11">
        <v>1</v>
      </c>
      <c r="B11" t="s">
        <v>20</v>
      </c>
      <c r="C11" t="s">
        <v>21</v>
      </c>
      <c r="D11" t="str">
        <f t="shared" si="0"/>
        <v>emb_dist_26</v>
      </c>
      <c r="E11">
        <v>0.92870474057484098</v>
      </c>
      <c r="F11">
        <v>0.42112545632923498</v>
      </c>
    </row>
    <row r="12" spans="1:6" x14ac:dyDescent="0.25">
      <c r="A12">
        <v>1</v>
      </c>
      <c r="B12" t="s">
        <v>22</v>
      </c>
      <c r="C12" t="s">
        <v>23</v>
      </c>
      <c r="D12" t="str">
        <f t="shared" si="0"/>
        <v>emb_dist_36</v>
      </c>
      <c r="E12">
        <v>0.89958939902948798</v>
      </c>
      <c r="F12">
        <v>0.43455793312428498</v>
      </c>
    </row>
    <row r="13" spans="1:6" x14ac:dyDescent="0.25">
      <c r="A13">
        <v>1</v>
      </c>
      <c r="B13" t="s">
        <v>24</v>
      </c>
      <c r="C13" t="s">
        <v>25</v>
      </c>
      <c r="D13" t="str">
        <f t="shared" si="0"/>
        <v>emb_dist_38</v>
      </c>
      <c r="E13">
        <v>0.93673012318029103</v>
      </c>
      <c r="F13">
        <v>0.51610570035902004</v>
      </c>
    </row>
    <row r="14" spans="1:6" x14ac:dyDescent="0.25">
      <c r="A14">
        <v>1</v>
      </c>
      <c r="B14" t="s">
        <v>26</v>
      </c>
      <c r="C14" t="s">
        <v>27</v>
      </c>
      <c r="D14" t="str">
        <f t="shared" si="0"/>
        <v>emb_dist_132</v>
      </c>
      <c r="E14">
        <v>0.84397163120567298</v>
      </c>
      <c r="F14">
        <v>0.59741089678932702</v>
      </c>
    </row>
    <row r="15" spans="1:6" x14ac:dyDescent="0.25">
      <c r="A15">
        <v>1</v>
      </c>
      <c r="B15" t="s">
        <v>28</v>
      </c>
      <c r="C15" t="s">
        <v>29</v>
      </c>
      <c r="D15" t="str">
        <f t="shared" si="0"/>
        <v>emb_dist_156</v>
      </c>
      <c r="E15">
        <v>0.86207540126912996</v>
      </c>
      <c r="F15">
        <v>0.60607824900005303</v>
      </c>
    </row>
    <row r="16" spans="1:6" x14ac:dyDescent="0.25">
      <c r="A16">
        <v>1</v>
      </c>
      <c r="B16" t="s">
        <v>30</v>
      </c>
      <c r="C16" t="s">
        <v>31</v>
      </c>
      <c r="D16" t="str">
        <f t="shared" si="0"/>
        <v>emb_dist_162</v>
      </c>
      <c r="E16">
        <v>0.84285181037700596</v>
      </c>
      <c r="F16">
        <v>0.57801643685425996</v>
      </c>
    </row>
    <row r="17" spans="1:6" x14ac:dyDescent="0.25">
      <c r="A17">
        <v>1</v>
      </c>
      <c r="B17" t="s">
        <v>32</v>
      </c>
      <c r="C17" t="s">
        <v>33</v>
      </c>
      <c r="D17" t="str">
        <f t="shared" si="0"/>
        <v>emb_dist_170</v>
      </c>
      <c r="E17">
        <v>0.84975737215378799</v>
      </c>
      <c r="F17">
        <v>0.565885271855054</v>
      </c>
    </row>
    <row r="18" spans="1:6" x14ac:dyDescent="0.25">
      <c r="A18">
        <v>1</v>
      </c>
      <c r="B18" t="s">
        <v>34</v>
      </c>
      <c r="C18" t="s">
        <v>35</v>
      </c>
      <c r="D18" t="str">
        <f t="shared" si="0"/>
        <v>emb_dist_187</v>
      </c>
      <c r="E18">
        <v>0.83725270623366899</v>
      </c>
      <c r="F18">
        <v>0.52469610543790102</v>
      </c>
    </row>
    <row r="19" spans="1:6" x14ac:dyDescent="0.25">
      <c r="A19">
        <v>0</v>
      </c>
      <c r="B19" t="s">
        <v>36</v>
      </c>
      <c r="C19" t="s">
        <v>37</v>
      </c>
      <c r="D19" t="str">
        <f t="shared" si="0"/>
        <v>som_purity_impr_20</v>
      </c>
      <c r="E19">
        <v>0.98058977230309796</v>
      </c>
      <c r="F19">
        <v>0.38348601990092801</v>
      </c>
    </row>
    <row r="20" spans="1:6" x14ac:dyDescent="0.25">
      <c r="A20">
        <v>0</v>
      </c>
      <c r="B20" t="s">
        <v>38</v>
      </c>
      <c r="C20" t="s">
        <v>39</v>
      </c>
      <c r="D20" t="str">
        <f t="shared" si="0"/>
        <v>som_purity_impr_26</v>
      </c>
      <c r="E20">
        <v>0.97741694662187295</v>
      </c>
      <c r="F20">
        <v>0.31800914593077001</v>
      </c>
    </row>
    <row r="21" spans="1:6" x14ac:dyDescent="0.25">
      <c r="A21">
        <v>0</v>
      </c>
      <c r="B21" t="s">
        <v>40</v>
      </c>
      <c r="C21" t="s">
        <v>41</v>
      </c>
      <c r="D21" t="str">
        <f t="shared" si="0"/>
        <v>som_purity_impr_38</v>
      </c>
      <c r="E21">
        <v>0.97368421052631504</v>
      </c>
      <c r="F21">
        <v>0.37125062501670197</v>
      </c>
    </row>
    <row r="22" spans="1:6" x14ac:dyDescent="0.25">
      <c r="A22">
        <v>1</v>
      </c>
      <c r="B22" t="s">
        <v>42</v>
      </c>
      <c r="C22" t="s">
        <v>43</v>
      </c>
      <c r="D22" t="str">
        <f t="shared" si="0"/>
        <v>som_purity_impr_36</v>
      </c>
      <c r="E22">
        <v>0.95651362448674804</v>
      </c>
      <c r="F22">
        <v>0.33529585817089502</v>
      </c>
    </row>
    <row r="23" spans="1:6" x14ac:dyDescent="0.25">
      <c r="A23">
        <v>1</v>
      </c>
      <c r="B23" t="s">
        <v>44</v>
      </c>
      <c r="C23" t="s">
        <v>45</v>
      </c>
      <c r="D23" t="str">
        <f t="shared" si="0"/>
        <v>som_purity_impr_132</v>
      </c>
      <c r="E23">
        <v>0.86263531168346397</v>
      </c>
      <c r="F23">
        <v>0.44980741312422401</v>
      </c>
    </row>
    <row r="24" spans="1:6" x14ac:dyDescent="0.25">
      <c r="A24">
        <v>1</v>
      </c>
      <c r="B24" t="s">
        <v>46</v>
      </c>
      <c r="C24" t="s">
        <v>47</v>
      </c>
      <c r="D24" t="str">
        <f t="shared" si="0"/>
        <v>som_purity_impr_156</v>
      </c>
      <c r="E24">
        <v>0.84714445688689799</v>
      </c>
      <c r="F24">
        <v>0.52840202431067596</v>
      </c>
    </row>
    <row r="25" spans="1:6" x14ac:dyDescent="0.25">
      <c r="A25">
        <v>1</v>
      </c>
      <c r="B25" t="s">
        <v>48</v>
      </c>
      <c r="C25" t="s">
        <v>49</v>
      </c>
      <c r="D25" t="str">
        <f t="shared" si="0"/>
        <v>som_purity_impr_162</v>
      </c>
      <c r="E25">
        <v>0.82549458753266103</v>
      </c>
      <c r="F25">
        <v>0.54455096825536398</v>
      </c>
    </row>
    <row r="26" spans="1:6" x14ac:dyDescent="0.25">
      <c r="A26">
        <v>1</v>
      </c>
      <c r="B26" t="s">
        <v>50</v>
      </c>
      <c r="C26" t="s">
        <v>51</v>
      </c>
      <c r="D26" t="str">
        <f t="shared" si="0"/>
        <v>som_purity_impr_170</v>
      </c>
      <c r="E26">
        <v>0.82810750279955203</v>
      </c>
      <c r="F26">
        <v>0.51553891725649204</v>
      </c>
    </row>
    <row r="27" spans="1:6" x14ac:dyDescent="0.25">
      <c r="A27">
        <v>1</v>
      </c>
      <c r="B27" t="s">
        <v>52</v>
      </c>
      <c r="C27" t="s">
        <v>53</v>
      </c>
      <c r="D27" t="str">
        <f t="shared" si="0"/>
        <v>som_purity_impr_187</v>
      </c>
      <c r="E27">
        <v>0.81410974244120904</v>
      </c>
      <c r="F27">
        <v>0.52817893322585596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opLeftCell="A7" workbookViewId="0">
      <selection activeCell="B7" sqref="B7"/>
    </sheetView>
  </sheetViews>
  <sheetFormatPr defaultRowHeight="15" x14ac:dyDescent="0.25"/>
  <cols>
    <col min="1" max="1" width="22.140625" customWidth="1"/>
    <col min="2" max="2" width="9.28515625" bestFit="1" customWidth="1"/>
    <col min="3" max="3" width="12" bestFit="1" customWidth="1"/>
    <col min="4" max="4" width="16.28515625" bestFit="1" customWidth="1"/>
    <col min="5" max="14" width="16.28515625" customWidth="1"/>
  </cols>
  <sheetData>
    <row r="1" spans="1:15" x14ac:dyDescent="0.25">
      <c r="B1" t="s">
        <v>55</v>
      </c>
      <c r="C1" t="s">
        <v>54</v>
      </c>
      <c r="D1" t="s">
        <v>56</v>
      </c>
    </row>
    <row r="2" spans="1:15" x14ac:dyDescent="0.25">
      <c r="A2">
        <v>20</v>
      </c>
      <c r="B2">
        <f>VLOOKUP(   CONCATENATE(B$1,"_",$A2), metrics_mrg!$D$1:$F$27,2,FALSE)</f>
        <v>0.96528555431131002</v>
      </c>
      <c r="C2">
        <f>VLOOKUP(   CONCATENATE(C$1,"_",$A2), metrics_mrg!$D$1:$F$27,2,FALSE)</f>
        <v>0.98301605076521004</v>
      </c>
      <c r="D2">
        <f>VLOOKUP(   CONCATENATE(D$1,"_",$A2), metrics_mrg!$D$1:$F$27,2,FALSE)</f>
        <v>0.98058977230309796</v>
      </c>
      <c r="E2" t="str">
        <f>IF(MAX($B2:$D2)=B2, "\textbf{","")</f>
        <v/>
      </c>
      <c r="F2" t="str">
        <f>LEFT(CONCATENATE(ROUND(B2,3),"00"),5)</f>
        <v>0.965</v>
      </c>
      <c r="G2" t="str">
        <f>IF(MAX($B2:$D2)=B2, "}","")</f>
        <v/>
      </c>
      <c r="H2" t="str">
        <f>IF(MAX($B2:$D2)=C2, "\textbf{","")</f>
        <v>\textbf{</v>
      </c>
      <c r="I2" t="str">
        <f>LEFT(CONCATENATE(ROUND(C2,3),"00"),5)</f>
        <v>0.983</v>
      </c>
      <c r="J2" t="str">
        <f>IF(MAX($B2:$D2)=C2, "}","")</f>
        <v>}</v>
      </c>
      <c r="K2" t="str">
        <f>IF(MAX($B2:$D2)=D2, "\textbf{","")</f>
        <v/>
      </c>
      <c r="L2" t="str">
        <f>LEFT(CONCATENATE(ROUND(D2,3),"00"),5)</f>
        <v>0.981</v>
      </c>
      <c r="M2" t="str">
        <f>IF(MAX($B2:$D2)=D2, "}","")</f>
        <v/>
      </c>
      <c r="N2" t="str">
        <f>CONCATENATE("        ", A2, " &amp; ", E2,F2,G2, " &amp; ", H2,I2,J2, " &amp; ", K2,L2,M2, " \\")</f>
        <v xml:space="preserve">        20 &amp; 0.965 &amp; \textbf{0.983} &amp; 0.981 \\</v>
      </c>
      <c r="O2" t="str">
        <f>CONCATENATE(A2, " &amp; ", ROUND(B2,3), " &amp; ", ROUND(C2,3), " &amp; ", ROUND(D2,3), " \\")</f>
        <v>20 &amp; 0.965 &amp; 0.983 &amp; 0.981 \\</v>
      </c>
    </row>
    <row r="3" spans="1:15" x14ac:dyDescent="0.25">
      <c r="A3">
        <v>26</v>
      </c>
      <c r="B3">
        <f>VLOOKUP(   CONCATENATE(B$1,"_",$A3), metrics_mrg!$D$1:$F$27,2,FALSE)</f>
        <v>0.92870474057484098</v>
      </c>
      <c r="C3">
        <f>VLOOKUP(   CONCATENATE(C$1,"_",$A3), metrics_mrg!$D$1:$F$27,2,FALSE)</f>
        <v>0.954273982829414</v>
      </c>
      <c r="D3">
        <f>VLOOKUP(   CONCATENATE(D$1,"_",$A3), metrics_mrg!$D$1:$F$27,2,FALSE)</f>
        <v>0.97741694662187295</v>
      </c>
      <c r="E3" t="str">
        <f t="shared" ref="E3:E10" si="0">IF(MAX($B3:$D3)=B3, "\textbf{","")</f>
        <v/>
      </c>
      <c r="F3" t="str">
        <f t="shared" ref="F3:F10" si="1">LEFT(CONCATENATE(ROUND(B3,3),"00"),5)</f>
        <v>0.929</v>
      </c>
      <c r="G3" t="str">
        <f t="shared" ref="G3:G10" si="2">IF(MAX($B3:$D3)=B3, "}","")</f>
        <v/>
      </c>
      <c r="H3" t="str">
        <f t="shared" ref="H3:H10" si="3">IF(MAX($B3:$D3)=C3, "\textbf{","")</f>
        <v/>
      </c>
      <c r="I3" t="str">
        <f t="shared" ref="I3:I10" si="4">LEFT(CONCATENATE(ROUND(C3,3),"00"),5)</f>
        <v>0.954</v>
      </c>
      <c r="J3" t="str">
        <f t="shared" ref="J3:J10" si="5">IF(MAX($B3:$D3)=C3, "}","")</f>
        <v/>
      </c>
      <c r="K3" t="str">
        <f t="shared" ref="K3:K10" si="6">IF(MAX($B3:$D3)=D3, "\textbf{","")</f>
        <v>\textbf{</v>
      </c>
      <c r="L3" t="str">
        <f t="shared" ref="L3:L10" si="7">LEFT(CONCATENATE(ROUND(D3,3),"00"),5)</f>
        <v>0.977</v>
      </c>
      <c r="M3" t="str">
        <f t="shared" ref="M3:M10" si="8">IF(MAX($B3:$D3)=D3, "}","")</f>
        <v>}</v>
      </c>
      <c r="N3" t="str">
        <f t="shared" ref="N3:N10" si="9">CONCATENATE("        ", A3, " &amp; ", E3,F3,G3, " &amp; ", H3,I3,J3, " &amp; ", K3,L3,M3, " \\")</f>
        <v xml:space="preserve">        26 &amp; 0.929 &amp; 0.954 &amp; \textbf{0.977} \\</v>
      </c>
      <c r="O3" t="str">
        <f t="shared" ref="O3:O10" si="10">CONCATENATE(A3, " &amp; ", ROUND(B3,3), " &amp; ", ROUND(C3,3), " &amp; ", ROUND(D3,3), " \\")</f>
        <v>26 &amp; 0.929 &amp; 0.954 &amp; 0.977 \\</v>
      </c>
    </row>
    <row r="4" spans="1:15" x14ac:dyDescent="0.25">
      <c r="A4">
        <v>36</v>
      </c>
      <c r="B4">
        <f>VLOOKUP(   CONCATENATE(B$1,"_",$A4), metrics_mrg!$D$1:$F$27,2,FALSE)</f>
        <v>0.89958939902948798</v>
      </c>
      <c r="C4">
        <f>VLOOKUP(   CONCATENATE(C$1,"_",$A4), metrics_mrg!$D$1:$F$27,2,FALSE)</f>
        <v>0.95334079880552403</v>
      </c>
      <c r="D4">
        <f>VLOOKUP(   CONCATENATE(D$1,"_",$A4), metrics_mrg!$D$1:$F$27,2,FALSE)</f>
        <v>0.95651362448674804</v>
      </c>
      <c r="E4" t="str">
        <f t="shared" si="0"/>
        <v/>
      </c>
      <c r="F4" t="str">
        <f t="shared" si="1"/>
        <v>0.900</v>
      </c>
      <c r="G4" t="str">
        <f t="shared" si="2"/>
        <v/>
      </c>
      <c r="H4" t="str">
        <f t="shared" si="3"/>
        <v/>
      </c>
      <c r="I4" t="str">
        <f t="shared" si="4"/>
        <v>0.953</v>
      </c>
      <c r="J4" t="str">
        <f t="shared" si="5"/>
        <v/>
      </c>
      <c r="K4" t="str">
        <f t="shared" si="6"/>
        <v>\textbf{</v>
      </c>
      <c r="L4" t="str">
        <f t="shared" si="7"/>
        <v>0.957</v>
      </c>
      <c r="M4" t="str">
        <f t="shared" si="8"/>
        <v>}</v>
      </c>
      <c r="N4" t="str">
        <f t="shared" si="9"/>
        <v xml:space="preserve">        36 &amp; 0.900 &amp; 0.953 &amp; \textbf{0.957} \\</v>
      </c>
      <c r="O4" t="str">
        <f t="shared" si="10"/>
        <v>36 &amp; 0.9 &amp; 0.953 &amp; 0.957 \\</v>
      </c>
    </row>
    <row r="5" spans="1:15" x14ac:dyDescent="0.25">
      <c r="A5">
        <v>38</v>
      </c>
      <c r="B5">
        <f>VLOOKUP(   CONCATENATE(B$1,"_",$A5), metrics_mrg!$D$1:$F$27,2,FALSE)</f>
        <v>0.93673012318029103</v>
      </c>
      <c r="C5">
        <f>VLOOKUP(   CONCATENATE(C$1,"_",$A5), metrics_mrg!$D$1:$F$27,2,FALSE)</f>
        <v>0.90761478163493803</v>
      </c>
      <c r="D5">
        <f>VLOOKUP(   CONCATENATE(D$1,"_",$A5), metrics_mrg!$D$1:$F$27,2,FALSE)</f>
        <v>0.97368421052631504</v>
      </c>
      <c r="E5" t="str">
        <f t="shared" si="0"/>
        <v/>
      </c>
      <c r="F5" t="str">
        <f t="shared" si="1"/>
        <v>0.937</v>
      </c>
      <c r="G5" t="str">
        <f t="shared" si="2"/>
        <v/>
      </c>
      <c r="H5" t="str">
        <f t="shared" si="3"/>
        <v/>
      </c>
      <c r="I5" t="str">
        <f t="shared" si="4"/>
        <v>0.908</v>
      </c>
      <c r="J5" t="str">
        <f t="shared" si="5"/>
        <v/>
      </c>
      <c r="K5" t="str">
        <f t="shared" si="6"/>
        <v>\textbf{</v>
      </c>
      <c r="L5" t="str">
        <f t="shared" si="7"/>
        <v>0.974</v>
      </c>
      <c r="M5" t="str">
        <f t="shared" si="8"/>
        <v>}</v>
      </c>
      <c r="N5" t="str">
        <f t="shared" si="9"/>
        <v xml:space="preserve">        38 &amp; 0.937 &amp; 0.908 &amp; \textbf{0.974} \\</v>
      </c>
      <c r="O5" t="str">
        <f t="shared" si="10"/>
        <v>38 &amp; 0.937 &amp; 0.908 &amp; 0.974 \\</v>
      </c>
    </row>
    <row r="6" spans="1:15" x14ac:dyDescent="0.25">
      <c r="A6">
        <v>132</v>
      </c>
      <c r="B6">
        <f>VLOOKUP(   CONCATENATE(B$1,"_",$A6), metrics_mrg!$D$1:$F$27,2,FALSE)</f>
        <v>0.84397163120567298</v>
      </c>
      <c r="C6">
        <f>VLOOKUP(   CONCATENATE(C$1,"_",$A6), metrics_mrg!$D$1:$F$27,2,FALSE)</f>
        <v>0.84957073534900995</v>
      </c>
      <c r="D6">
        <f>VLOOKUP(   CONCATENATE(D$1,"_",$A6), metrics_mrg!$D$1:$F$27,2,FALSE)</f>
        <v>0.86263531168346397</v>
      </c>
      <c r="E6" t="str">
        <f t="shared" si="0"/>
        <v/>
      </c>
      <c r="F6" t="str">
        <f t="shared" si="1"/>
        <v>0.844</v>
      </c>
      <c r="G6" t="str">
        <f t="shared" si="2"/>
        <v/>
      </c>
      <c r="H6" t="str">
        <f t="shared" si="3"/>
        <v/>
      </c>
      <c r="I6" t="str">
        <f t="shared" si="4"/>
        <v>0.850</v>
      </c>
      <c r="J6" t="str">
        <f t="shared" si="5"/>
        <v/>
      </c>
      <c r="K6" t="str">
        <f t="shared" si="6"/>
        <v>\textbf{</v>
      </c>
      <c r="L6" t="str">
        <f t="shared" si="7"/>
        <v>0.863</v>
      </c>
      <c r="M6" t="str">
        <f t="shared" si="8"/>
        <v>}</v>
      </c>
      <c r="N6" t="str">
        <f t="shared" si="9"/>
        <v xml:space="preserve">        132 &amp; 0.844 &amp; 0.850 &amp; \textbf{0.863} \\</v>
      </c>
      <c r="O6" t="str">
        <f t="shared" si="10"/>
        <v>132 &amp; 0.844 &amp; 0.85 &amp; 0.863 \\</v>
      </c>
    </row>
    <row r="7" spans="1:15" x14ac:dyDescent="0.25">
      <c r="A7">
        <v>156</v>
      </c>
      <c r="B7">
        <f>VLOOKUP(   CONCATENATE(B$1,"_",$A7), metrics_mrg!$D$1:$F$27,2,FALSE)</f>
        <v>0.86207540126912996</v>
      </c>
      <c r="C7">
        <f>VLOOKUP(   CONCATENATE(C$1,"_",$A7), metrics_mrg!$D$1:$F$27,2,FALSE)</f>
        <v>0.83893243747667001</v>
      </c>
      <c r="D7">
        <f>VLOOKUP(   CONCATENATE(D$1,"_",$A7), metrics_mrg!$D$1:$F$27,2,FALSE)</f>
        <v>0.84714445688689799</v>
      </c>
      <c r="E7" t="str">
        <f t="shared" si="0"/>
        <v>\textbf{</v>
      </c>
      <c r="F7" t="str">
        <f t="shared" si="1"/>
        <v>0.862</v>
      </c>
      <c r="G7" t="str">
        <f t="shared" si="2"/>
        <v>}</v>
      </c>
      <c r="H7" t="str">
        <f t="shared" si="3"/>
        <v/>
      </c>
      <c r="I7" t="str">
        <f t="shared" si="4"/>
        <v>0.839</v>
      </c>
      <c r="J7" t="str">
        <f t="shared" si="5"/>
        <v/>
      </c>
      <c r="K7" t="str">
        <f t="shared" si="6"/>
        <v/>
      </c>
      <c r="L7" t="str">
        <f t="shared" si="7"/>
        <v>0.847</v>
      </c>
      <c r="M7" t="str">
        <f t="shared" si="8"/>
        <v/>
      </c>
      <c r="N7" t="str">
        <f t="shared" si="9"/>
        <v xml:space="preserve">        156 &amp; \textbf{0.862} &amp; 0.839 &amp; 0.847 \\</v>
      </c>
      <c r="O7" t="str">
        <f t="shared" si="10"/>
        <v>156 &amp; 0.862 &amp; 0.839 &amp; 0.847 \\</v>
      </c>
    </row>
    <row r="8" spans="1:15" x14ac:dyDescent="0.25">
      <c r="A8">
        <v>162</v>
      </c>
      <c r="B8">
        <f>VLOOKUP(   CONCATENATE(B$1,"_",$A8), metrics_mrg!$D$1:$F$27,2,FALSE)</f>
        <v>0.84285181037700596</v>
      </c>
      <c r="C8">
        <f>VLOOKUP(   CONCATENATE(C$1,"_",$A8), metrics_mrg!$D$1:$F$27,2,FALSE)</f>
        <v>0.80645763344531496</v>
      </c>
      <c r="D8">
        <f>VLOOKUP(   CONCATENATE(D$1,"_",$A8), metrics_mrg!$D$1:$F$27,2,FALSE)</f>
        <v>0.82549458753266103</v>
      </c>
      <c r="E8" t="str">
        <f t="shared" si="0"/>
        <v>\textbf{</v>
      </c>
      <c r="F8" t="str">
        <f t="shared" si="1"/>
        <v>0.843</v>
      </c>
      <c r="G8" t="str">
        <f t="shared" si="2"/>
        <v>}</v>
      </c>
      <c r="H8" t="str">
        <f t="shared" si="3"/>
        <v/>
      </c>
      <c r="I8" t="str">
        <f t="shared" si="4"/>
        <v>0.806</v>
      </c>
      <c r="J8" t="str">
        <f t="shared" si="5"/>
        <v/>
      </c>
      <c r="K8" t="str">
        <f t="shared" si="6"/>
        <v/>
      </c>
      <c r="L8" t="str">
        <f t="shared" si="7"/>
        <v>0.825</v>
      </c>
      <c r="M8" t="str">
        <f t="shared" si="8"/>
        <v/>
      </c>
      <c r="N8" t="str">
        <f t="shared" si="9"/>
        <v xml:space="preserve">        162 &amp; \textbf{0.843} &amp; 0.806 &amp; 0.825 \\</v>
      </c>
      <c r="O8" t="str">
        <f t="shared" si="10"/>
        <v>162 &amp; 0.843 &amp; 0.806 &amp; 0.825 \\</v>
      </c>
    </row>
    <row r="9" spans="1:15" x14ac:dyDescent="0.25">
      <c r="A9">
        <v>170</v>
      </c>
      <c r="B9">
        <f>VLOOKUP(   CONCATENATE(B$1,"_",$A9), metrics_mrg!$D$1:$F$27,2,FALSE)</f>
        <v>0.84975737215378799</v>
      </c>
      <c r="C9">
        <f>VLOOKUP(   CONCATENATE(C$1,"_",$A9), metrics_mrg!$D$1:$F$27,2,FALSE)</f>
        <v>0.82157521463232497</v>
      </c>
      <c r="D9">
        <f>VLOOKUP(   CONCATENATE(D$1,"_",$A9), metrics_mrg!$D$1:$F$27,2,FALSE)</f>
        <v>0.82810750279955203</v>
      </c>
      <c r="E9" t="str">
        <f t="shared" si="0"/>
        <v>\textbf{</v>
      </c>
      <c r="F9" t="str">
        <f t="shared" si="1"/>
        <v>0.850</v>
      </c>
      <c r="G9" t="str">
        <f t="shared" si="2"/>
        <v>}</v>
      </c>
      <c r="H9" t="str">
        <f t="shared" si="3"/>
        <v/>
      </c>
      <c r="I9" t="str">
        <f t="shared" si="4"/>
        <v>0.822</v>
      </c>
      <c r="J9" t="str">
        <f t="shared" si="5"/>
        <v/>
      </c>
      <c r="K9" t="str">
        <f t="shared" si="6"/>
        <v/>
      </c>
      <c r="L9" t="str">
        <f t="shared" si="7"/>
        <v>0.828</v>
      </c>
      <c r="M9" t="str">
        <f t="shared" si="8"/>
        <v/>
      </c>
      <c r="N9" t="str">
        <f t="shared" si="9"/>
        <v xml:space="preserve">        170 &amp; \textbf{0.850} &amp; 0.822 &amp; 0.828 \\</v>
      </c>
      <c r="O9" t="str">
        <f t="shared" si="10"/>
        <v>170 &amp; 0.85 &amp; 0.822 &amp; 0.828 \\</v>
      </c>
    </row>
    <row r="10" spans="1:15" x14ac:dyDescent="0.25">
      <c r="A10">
        <v>187</v>
      </c>
      <c r="B10">
        <f>VLOOKUP(   CONCATENATE(B$1,"_",$A10), metrics_mrg!$D$1:$F$27,2,FALSE)</f>
        <v>0.83725270623366899</v>
      </c>
      <c r="C10">
        <f>VLOOKUP(   CONCATENATE(C$1,"_",$A10), metrics_mrg!$D$1:$F$27,2,FALSE)</f>
        <v>0.83053378126166399</v>
      </c>
      <c r="D10">
        <f>VLOOKUP(   CONCATENATE(D$1,"_",$A10), metrics_mrg!$D$1:$F$27,2,FALSE)</f>
        <v>0.81410974244120904</v>
      </c>
      <c r="E10" t="str">
        <f t="shared" si="0"/>
        <v>\textbf{</v>
      </c>
      <c r="F10" t="str">
        <f t="shared" si="1"/>
        <v>0.837</v>
      </c>
      <c r="G10" t="str">
        <f t="shared" si="2"/>
        <v>}</v>
      </c>
      <c r="H10" t="str">
        <f t="shared" si="3"/>
        <v/>
      </c>
      <c r="I10" t="str">
        <f t="shared" si="4"/>
        <v>0.831</v>
      </c>
      <c r="J10" t="str">
        <f t="shared" si="5"/>
        <v/>
      </c>
      <c r="K10" t="str">
        <f t="shared" si="6"/>
        <v/>
      </c>
      <c r="L10" t="str">
        <f t="shared" si="7"/>
        <v>0.814</v>
      </c>
      <c r="M10" t="str">
        <f t="shared" si="8"/>
        <v/>
      </c>
      <c r="N10" t="str">
        <f t="shared" si="9"/>
        <v xml:space="preserve">        187 &amp; \textbf{0.837} &amp; 0.831 &amp; 0.814 \\</v>
      </c>
      <c r="O10" t="str">
        <f t="shared" si="10"/>
        <v>187 &amp; 0.837 &amp; 0.831 &amp; 0.814 \\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N2" sqref="N2"/>
    </sheetView>
  </sheetViews>
  <sheetFormatPr defaultRowHeight="15" x14ac:dyDescent="0.25"/>
  <cols>
    <col min="1" max="1" width="22.140625" customWidth="1"/>
    <col min="2" max="2" width="9.28515625" bestFit="1" customWidth="1"/>
    <col min="3" max="3" width="12" bestFit="1" customWidth="1"/>
    <col min="4" max="4" width="16.28515625" bestFit="1" customWidth="1"/>
    <col min="5" max="13" width="16.28515625" customWidth="1"/>
    <col min="14" max="14" width="35.5703125" customWidth="1"/>
  </cols>
  <sheetData>
    <row r="1" spans="1:15" x14ac:dyDescent="0.25">
      <c r="B1" t="s">
        <v>55</v>
      </c>
      <c r="C1" t="s">
        <v>54</v>
      </c>
      <c r="D1" t="s">
        <v>56</v>
      </c>
    </row>
    <row r="2" spans="1:15" x14ac:dyDescent="0.25">
      <c r="A2">
        <v>20</v>
      </c>
      <c r="B2">
        <f>VLOOKUP(   CONCATENATE(B$1,"_",$A2), metrics_mrg!$D$1:$F$27,3,FALSE)</f>
        <v>0.37264688048981398</v>
      </c>
      <c r="C2">
        <f>VLOOKUP(   CONCATENATE(C$1,"_",$A2), metrics_mrg!$D$1:$F$27,3,FALSE)</f>
        <v>0.491085735763305</v>
      </c>
      <c r="D2">
        <f>VLOOKUP(   CONCATENATE(D$1,"_",$A2), metrics_mrg!$D$1:$F$27,3,FALSE)</f>
        <v>0.38348601990092801</v>
      </c>
      <c r="E2" t="str">
        <f>IF(MAX($B2:$D2)=B2, "\textbf{","")</f>
        <v/>
      </c>
      <c r="F2" t="str">
        <f>LEFT(CONCATENATE(ROUND(B2,3),"00"),5)</f>
        <v>0.373</v>
      </c>
      <c r="G2" t="str">
        <f>IF(MAX($B2:$D2)=B2, "}","")</f>
        <v/>
      </c>
      <c r="H2" t="str">
        <f>IF(MAX($B2:$D2)=C2, "\textbf{","")</f>
        <v>\textbf{</v>
      </c>
      <c r="I2" t="str">
        <f>LEFT(CONCATENATE(ROUND(C2,3),"00"),5)</f>
        <v>0.491</v>
      </c>
      <c r="J2" t="str">
        <f>IF(MAX($B2:$D2)=C2, "}","")</f>
        <v>}</v>
      </c>
      <c r="K2" t="str">
        <f>IF(MAX($B2:$D2)=D2, "\textbf{","")</f>
        <v/>
      </c>
      <c r="L2" t="str">
        <f>LEFT(CONCATENATE(ROUND(D2,3),"00"),5)</f>
        <v>0.383</v>
      </c>
      <c r="M2" t="str">
        <f>IF(MAX($B2:$D2)=D2, "}","")</f>
        <v/>
      </c>
      <c r="N2" t="str">
        <f>CONCATENATE("        ", A2, " &amp; ", E2,F2,G2, " &amp; ", H2,I2,J2, " &amp; ", K2,L2,M2, " \\")</f>
        <v xml:space="preserve">        20 &amp; 0.373 &amp; \textbf{0.491} &amp; 0.383 \\</v>
      </c>
      <c r="O2" t="str">
        <f>CONCATENATE(A2, " &amp; ", ROUND(B2,3), " &amp; ", ROUND(C2,3), " &amp; ", ROUND(D2,3), " \\")</f>
        <v>20 &amp; 0.373 &amp; 0.491 &amp; 0.383 \\</v>
      </c>
    </row>
    <row r="3" spans="1:15" x14ac:dyDescent="0.25">
      <c r="A3">
        <v>26</v>
      </c>
      <c r="B3">
        <f>VLOOKUP(   CONCATENATE(B$1,"_",$A3), metrics_mrg!$D$1:$F$27,3,FALSE)</f>
        <v>0.42112545632923498</v>
      </c>
      <c r="C3">
        <f>VLOOKUP(   CONCATENATE(C$1,"_",$A3), metrics_mrg!$D$1:$F$27,3,FALSE)</f>
        <v>0.59709043418180696</v>
      </c>
      <c r="D3">
        <f>VLOOKUP(   CONCATENATE(D$1,"_",$A3), metrics_mrg!$D$1:$F$27,3,FALSE)</f>
        <v>0.31800914593077001</v>
      </c>
      <c r="E3" t="str">
        <f t="shared" ref="E3:E10" si="0">IF(MAX($B3:$D3)=B3, "\textbf{","")</f>
        <v/>
      </c>
      <c r="F3" t="str">
        <f t="shared" ref="F3:F10" si="1">LEFT(CONCATENATE(ROUND(B3,3),"00"),5)</f>
        <v>0.421</v>
      </c>
      <c r="G3" t="str">
        <f t="shared" ref="G3:G10" si="2">IF(MAX($B3:$D3)=B3, "}","")</f>
        <v/>
      </c>
      <c r="H3" t="str">
        <f t="shared" ref="H3:H10" si="3">IF(MAX($B3:$D3)=C3, "\textbf{","")</f>
        <v>\textbf{</v>
      </c>
      <c r="I3" t="str">
        <f t="shared" ref="I3:I10" si="4">LEFT(CONCATENATE(ROUND(C3,3),"00"),5)</f>
        <v>0.597</v>
      </c>
      <c r="J3" t="str">
        <f t="shared" ref="J3:J10" si="5">IF(MAX($B3:$D3)=C3, "}","")</f>
        <v>}</v>
      </c>
      <c r="K3" t="str">
        <f t="shared" ref="K3:K10" si="6">IF(MAX($B3:$D3)=D3, "\textbf{","")</f>
        <v/>
      </c>
      <c r="L3" t="str">
        <f t="shared" ref="L3:L10" si="7">LEFT(CONCATENATE(ROUND(D3,3),"00"),5)</f>
        <v>0.318</v>
      </c>
      <c r="M3" t="str">
        <f t="shared" ref="M3:M10" si="8">IF(MAX($B3:$D3)=D3, "}","")</f>
        <v/>
      </c>
      <c r="N3" t="str">
        <f t="shared" ref="N3:N10" si="9">CONCATENATE("        ", A3, " &amp; ", E3,F3,G3, " &amp; ", H3,I3,J3, " &amp; ", K3,L3,M3, " \\")</f>
        <v xml:space="preserve">        26 &amp; 0.421 &amp; \textbf{0.597} &amp; 0.318 \\</v>
      </c>
      <c r="O3" t="str">
        <f t="shared" ref="O3:O10" si="10">CONCATENATE(A3, " &amp; ", ROUND(B3,3), " &amp; ", ROUND(C3,3), " &amp; ", ROUND(D3,3), " \\")</f>
        <v>26 &amp; 0.421 &amp; 0.597 &amp; 0.318 \\</v>
      </c>
    </row>
    <row r="4" spans="1:15" x14ac:dyDescent="0.25">
      <c r="A4">
        <v>36</v>
      </c>
      <c r="B4">
        <f>VLOOKUP(   CONCATENATE(B$1,"_",$A4), metrics_mrg!$D$1:$F$27,3,FALSE)</f>
        <v>0.43455793312428498</v>
      </c>
      <c r="C4">
        <f>VLOOKUP(   CONCATENATE(C$1,"_",$A4), metrics_mrg!$D$1:$F$27,3,FALSE)</f>
        <v>0.63302221566600103</v>
      </c>
      <c r="D4">
        <f>VLOOKUP(   CONCATENATE(D$1,"_",$A4), metrics_mrg!$D$1:$F$27,3,FALSE)</f>
        <v>0.33529585817089502</v>
      </c>
      <c r="E4" t="str">
        <f t="shared" si="0"/>
        <v/>
      </c>
      <c r="F4" t="str">
        <f t="shared" si="1"/>
        <v>0.435</v>
      </c>
      <c r="G4" t="str">
        <f t="shared" si="2"/>
        <v/>
      </c>
      <c r="H4" t="str">
        <f t="shared" si="3"/>
        <v>\textbf{</v>
      </c>
      <c r="I4" t="str">
        <f t="shared" si="4"/>
        <v>0.633</v>
      </c>
      <c r="J4" t="str">
        <f t="shared" si="5"/>
        <v>}</v>
      </c>
      <c r="K4" t="str">
        <f t="shared" si="6"/>
        <v/>
      </c>
      <c r="L4" t="str">
        <f t="shared" si="7"/>
        <v>0.335</v>
      </c>
      <c r="M4" t="str">
        <f t="shared" si="8"/>
        <v/>
      </c>
      <c r="N4" t="str">
        <f t="shared" si="9"/>
        <v xml:space="preserve">        36 &amp; 0.435 &amp; \textbf{0.633} &amp; 0.335 \\</v>
      </c>
      <c r="O4" t="str">
        <f t="shared" si="10"/>
        <v>36 &amp; 0.435 &amp; 0.633 &amp; 0.335 \\</v>
      </c>
    </row>
    <row r="5" spans="1:15" x14ac:dyDescent="0.25">
      <c r="A5">
        <v>38</v>
      </c>
      <c r="B5">
        <f>VLOOKUP(   CONCATENATE(B$1,"_",$A5), metrics_mrg!$D$1:$F$27,3,FALSE)</f>
        <v>0.51610570035902004</v>
      </c>
      <c r="C5">
        <f>VLOOKUP(   CONCATENATE(C$1,"_",$A5), metrics_mrg!$D$1:$F$27,3,FALSE)</f>
        <v>0.53403536484556202</v>
      </c>
      <c r="D5">
        <f>VLOOKUP(   CONCATENATE(D$1,"_",$A5), metrics_mrg!$D$1:$F$27,3,FALSE)</f>
        <v>0.37125062501670197</v>
      </c>
      <c r="E5" t="str">
        <f t="shared" si="0"/>
        <v/>
      </c>
      <c r="F5" t="str">
        <f t="shared" si="1"/>
        <v>0.516</v>
      </c>
      <c r="G5" t="str">
        <f t="shared" si="2"/>
        <v/>
      </c>
      <c r="H5" t="str">
        <f t="shared" si="3"/>
        <v>\textbf{</v>
      </c>
      <c r="I5" t="str">
        <f t="shared" si="4"/>
        <v>0.534</v>
      </c>
      <c r="J5" t="str">
        <f t="shared" si="5"/>
        <v>}</v>
      </c>
      <c r="K5" t="str">
        <f t="shared" si="6"/>
        <v/>
      </c>
      <c r="L5" t="str">
        <f t="shared" si="7"/>
        <v>0.371</v>
      </c>
      <c r="M5" t="str">
        <f t="shared" si="8"/>
        <v/>
      </c>
      <c r="N5" t="str">
        <f t="shared" si="9"/>
        <v xml:space="preserve">        38 &amp; 0.516 &amp; \textbf{0.534} &amp; 0.371 \\</v>
      </c>
      <c r="O5" t="str">
        <f t="shared" si="10"/>
        <v>38 &amp; 0.516 &amp; 0.534 &amp; 0.371 \\</v>
      </c>
    </row>
    <row r="6" spans="1:15" x14ac:dyDescent="0.25">
      <c r="A6">
        <v>132</v>
      </c>
      <c r="B6">
        <f>VLOOKUP(   CONCATENATE(B$1,"_",$A6), metrics_mrg!$D$1:$F$27,3,FALSE)</f>
        <v>0.59741089678932702</v>
      </c>
      <c r="C6">
        <f>VLOOKUP(   CONCATENATE(C$1,"_",$A6), metrics_mrg!$D$1:$F$27,3,FALSE)</f>
        <v>0.65853929848185699</v>
      </c>
      <c r="D6">
        <f>VLOOKUP(   CONCATENATE(D$1,"_",$A6), metrics_mrg!$D$1:$F$27,3,FALSE)</f>
        <v>0.44980741312422401</v>
      </c>
      <c r="E6" t="str">
        <f t="shared" si="0"/>
        <v/>
      </c>
      <c r="F6" t="str">
        <f t="shared" si="1"/>
        <v>0.597</v>
      </c>
      <c r="G6" t="str">
        <f t="shared" si="2"/>
        <v/>
      </c>
      <c r="H6" t="str">
        <f t="shared" si="3"/>
        <v>\textbf{</v>
      </c>
      <c r="I6" t="str">
        <f t="shared" si="4"/>
        <v>0.659</v>
      </c>
      <c r="J6" t="str">
        <f t="shared" si="5"/>
        <v>}</v>
      </c>
      <c r="K6" t="str">
        <f t="shared" si="6"/>
        <v/>
      </c>
      <c r="L6" t="str">
        <f t="shared" si="7"/>
        <v>0.450</v>
      </c>
      <c r="M6" t="str">
        <f t="shared" si="8"/>
        <v/>
      </c>
      <c r="N6" t="str">
        <f t="shared" si="9"/>
        <v xml:space="preserve">        132 &amp; 0.597 &amp; \textbf{0.659} &amp; 0.450 \\</v>
      </c>
      <c r="O6" t="str">
        <f t="shared" si="10"/>
        <v>132 &amp; 0.597 &amp; 0.659 &amp; 0.45 \\</v>
      </c>
    </row>
    <row r="7" spans="1:15" x14ac:dyDescent="0.25">
      <c r="A7">
        <v>156</v>
      </c>
      <c r="B7">
        <f>VLOOKUP(   CONCATENATE(B$1,"_",$A7), metrics_mrg!$D$1:$F$27,3,FALSE)</f>
        <v>0.60607824900005303</v>
      </c>
      <c r="C7">
        <f>VLOOKUP(   CONCATENATE(C$1,"_",$A7), metrics_mrg!$D$1:$F$27,3,FALSE)</f>
        <v>0.62984101951125704</v>
      </c>
      <c r="D7">
        <f>VLOOKUP(   CONCATENATE(D$1,"_",$A7), metrics_mrg!$D$1:$F$27,3,FALSE)</f>
        <v>0.52840202431067596</v>
      </c>
      <c r="E7" t="str">
        <f t="shared" si="0"/>
        <v/>
      </c>
      <c r="F7" t="str">
        <f t="shared" si="1"/>
        <v>0.606</v>
      </c>
      <c r="G7" t="str">
        <f t="shared" si="2"/>
        <v/>
      </c>
      <c r="H7" t="str">
        <f t="shared" si="3"/>
        <v>\textbf{</v>
      </c>
      <c r="I7" t="str">
        <f t="shared" si="4"/>
        <v>0.630</v>
      </c>
      <c r="J7" t="str">
        <f t="shared" si="5"/>
        <v>}</v>
      </c>
      <c r="K7" t="str">
        <f t="shared" si="6"/>
        <v/>
      </c>
      <c r="L7" t="str">
        <f t="shared" si="7"/>
        <v>0.528</v>
      </c>
      <c r="M7" t="str">
        <f t="shared" si="8"/>
        <v/>
      </c>
      <c r="N7" t="str">
        <f t="shared" si="9"/>
        <v xml:space="preserve">        156 &amp; 0.606 &amp; \textbf{0.630} &amp; 0.528 \\</v>
      </c>
      <c r="O7" t="str">
        <f t="shared" si="10"/>
        <v>156 &amp; 0.606 &amp; 0.63 &amp; 0.528 \\</v>
      </c>
    </row>
    <row r="8" spans="1:15" x14ac:dyDescent="0.25">
      <c r="A8">
        <v>162</v>
      </c>
      <c r="B8">
        <f>VLOOKUP(   CONCATENATE(B$1,"_",$A8), metrics_mrg!$D$1:$F$27,3,FALSE)</f>
        <v>0.57801643685425996</v>
      </c>
      <c r="C8">
        <f>VLOOKUP(   CONCATENATE(C$1,"_",$A8), metrics_mrg!$D$1:$F$27,3,FALSE)</f>
        <v>0.59532109676526002</v>
      </c>
      <c r="D8">
        <f>VLOOKUP(   CONCATENATE(D$1,"_",$A8), metrics_mrg!$D$1:$F$27,3,FALSE)</f>
        <v>0.54455096825536398</v>
      </c>
      <c r="E8" t="str">
        <f t="shared" si="0"/>
        <v/>
      </c>
      <c r="F8" t="str">
        <f t="shared" si="1"/>
        <v>0.578</v>
      </c>
      <c r="G8" t="str">
        <f t="shared" si="2"/>
        <v/>
      </c>
      <c r="H8" t="str">
        <f t="shared" si="3"/>
        <v>\textbf{</v>
      </c>
      <c r="I8" t="str">
        <f t="shared" si="4"/>
        <v>0.595</v>
      </c>
      <c r="J8" t="str">
        <f t="shared" si="5"/>
        <v>}</v>
      </c>
      <c r="K8" t="str">
        <f t="shared" si="6"/>
        <v/>
      </c>
      <c r="L8" t="str">
        <f t="shared" si="7"/>
        <v>0.545</v>
      </c>
      <c r="M8" t="str">
        <f t="shared" si="8"/>
        <v/>
      </c>
      <c r="N8" t="str">
        <f t="shared" si="9"/>
        <v xml:space="preserve">        162 &amp; 0.578 &amp; \textbf{0.595} &amp; 0.545 \\</v>
      </c>
      <c r="O8" t="str">
        <f t="shared" si="10"/>
        <v>162 &amp; 0.578 &amp; 0.595 &amp; 0.545 \\</v>
      </c>
    </row>
    <row r="9" spans="1:15" x14ac:dyDescent="0.25">
      <c r="A9">
        <v>170</v>
      </c>
      <c r="B9">
        <f>VLOOKUP(   CONCATENATE(B$1,"_",$A9), metrics_mrg!$D$1:$F$27,3,FALSE)</f>
        <v>0.565885271855054</v>
      </c>
      <c r="C9">
        <f>VLOOKUP(   CONCATENATE(C$1,"_",$A9), metrics_mrg!$D$1:$F$27,3,FALSE)</f>
        <v>0.58681369342309697</v>
      </c>
      <c r="D9">
        <f>VLOOKUP(   CONCATENATE(D$1,"_",$A9), metrics_mrg!$D$1:$F$27,3,FALSE)</f>
        <v>0.51553891725649204</v>
      </c>
      <c r="E9" t="str">
        <f t="shared" si="0"/>
        <v/>
      </c>
      <c r="F9" t="str">
        <f t="shared" si="1"/>
        <v>0.566</v>
      </c>
      <c r="G9" t="str">
        <f t="shared" si="2"/>
        <v/>
      </c>
      <c r="H9" t="str">
        <f t="shared" si="3"/>
        <v>\textbf{</v>
      </c>
      <c r="I9" t="str">
        <f t="shared" si="4"/>
        <v>0.587</v>
      </c>
      <c r="J9" t="str">
        <f t="shared" si="5"/>
        <v>}</v>
      </c>
      <c r="K9" t="str">
        <f t="shared" si="6"/>
        <v/>
      </c>
      <c r="L9" t="str">
        <f t="shared" si="7"/>
        <v>0.516</v>
      </c>
      <c r="M9" t="str">
        <f t="shared" si="8"/>
        <v/>
      </c>
      <c r="N9" t="str">
        <f t="shared" si="9"/>
        <v xml:space="preserve">        170 &amp; 0.566 &amp; \textbf{0.587} &amp; 0.516 \\</v>
      </c>
      <c r="O9" t="str">
        <f t="shared" si="10"/>
        <v>170 &amp; 0.566 &amp; 0.587 &amp; 0.516 \\</v>
      </c>
    </row>
    <row r="10" spans="1:15" x14ac:dyDescent="0.25">
      <c r="A10">
        <v>187</v>
      </c>
      <c r="B10">
        <f>VLOOKUP(   CONCATENATE(B$1,"_",$A10), metrics_mrg!$D$1:$F$27,3,FALSE)</f>
        <v>0.52469610543790102</v>
      </c>
      <c r="C10">
        <f>VLOOKUP(   CONCATENATE(C$1,"_",$A10), metrics_mrg!$D$1:$F$27,3,FALSE)</f>
        <v>0.55265696935658803</v>
      </c>
      <c r="D10">
        <f>VLOOKUP(   CONCATENATE(D$1,"_",$A10), metrics_mrg!$D$1:$F$27,3,FALSE)</f>
        <v>0.52817893322585596</v>
      </c>
      <c r="E10" t="str">
        <f t="shared" si="0"/>
        <v/>
      </c>
      <c r="F10" t="str">
        <f t="shared" si="1"/>
        <v>0.525</v>
      </c>
      <c r="G10" t="str">
        <f t="shared" si="2"/>
        <v/>
      </c>
      <c r="H10" t="str">
        <f t="shared" si="3"/>
        <v>\textbf{</v>
      </c>
      <c r="I10" t="str">
        <f t="shared" si="4"/>
        <v>0.553</v>
      </c>
      <c r="J10" t="str">
        <f t="shared" si="5"/>
        <v>}</v>
      </c>
      <c r="K10" t="str">
        <f t="shared" si="6"/>
        <v/>
      </c>
      <c r="L10" t="str">
        <f t="shared" si="7"/>
        <v>0.528</v>
      </c>
      <c r="M10" t="str">
        <f t="shared" si="8"/>
        <v/>
      </c>
      <c r="N10" t="str">
        <f t="shared" si="9"/>
        <v xml:space="preserve">        187 &amp; 0.525 &amp; \textbf{0.553} &amp; 0.528 \\</v>
      </c>
      <c r="O10" t="str">
        <f t="shared" si="10"/>
        <v>187 &amp; 0.525 &amp; 0.553 &amp; 0.528 \\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M16" sqref="M16"/>
    </sheetView>
  </sheetViews>
  <sheetFormatPr defaultRowHeight="15" x14ac:dyDescent="0.25"/>
  <cols>
    <col min="2" max="3" width="19.42578125" bestFit="1" customWidth="1"/>
    <col min="4" max="4" width="21.7109375" bestFit="1" customWidth="1"/>
    <col min="5" max="5" width="12" style="1" bestFit="1" customWidth="1"/>
    <col min="6" max="6" width="12" bestFit="1" customWidth="1"/>
    <col min="7" max="7" width="16.28515625" bestFit="1" customWidth="1"/>
    <col min="8" max="8" width="8" style="1" bestFit="1" customWidth="1"/>
    <col min="9" max="9" width="12.7109375" bestFit="1" customWidth="1"/>
    <col min="10" max="10" width="6.28515625" customWidth="1"/>
    <col min="11" max="11" width="6.28515625" style="3" customWidth="1"/>
    <col min="12" max="12" width="12.42578125" customWidth="1"/>
    <col min="13" max="13" width="12.85546875" bestFit="1" customWidth="1"/>
    <col min="14" max="14" width="11.42578125" bestFit="1" customWidth="1"/>
    <col min="15" max="15" width="9.140625" bestFit="1" customWidth="1"/>
    <col min="16" max="16" width="9" bestFit="1" customWidth="1"/>
    <col min="17" max="26" width="6.28515625" customWidth="1"/>
  </cols>
  <sheetData>
    <row r="1" spans="1:16" x14ac:dyDescent="0.25">
      <c r="B1" s="2" t="s">
        <v>64</v>
      </c>
      <c r="C1" s="2"/>
      <c r="D1" s="2"/>
      <c r="E1" s="2" t="s">
        <v>65</v>
      </c>
      <c r="F1" s="2"/>
      <c r="G1" s="2"/>
      <c r="I1" s="2" t="s">
        <v>66</v>
      </c>
      <c r="J1" s="2"/>
      <c r="K1" s="2"/>
      <c r="M1" s="2" t="s">
        <v>74</v>
      </c>
      <c r="N1" s="2"/>
      <c r="O1" s="2"/>
      <c r="P1" s="2"/>
    </row>
    <row r="2" spans="1:16" x14ac:dyDescent="0.25">
      <c r="B2" t="s">
        <v>58</v>
      </c>
      <c r="C2" t="s">
        <v>60</v>
      </c>
      <c r="D2" t="s">
        <v>62</v>
      </c>
      <c r="E2" s="1" t="s">
        <v>55</v>
      </c>
      <c r="F2" t="s">
        <v>54</v>
      </c>
      <c r="G2" t="s">
        <v>56</v>
      </c>
      <c r="M2" t="s">
        <v>70</v>
      </c>
      <c r="N2" t="s">
        <v>75</v>
      </c>
      <c r="O2" t="s">
        <v>72</v>
      </c>
      <c r="P2" t="s">
        <v>76</v>
      </c>
    </row>
    <row r="3" spans="1:16" x14ac:dyDescent="0.25">
      <c r="A3">
        <v>20</v>
      </c>
      <c r="B3">
        <f>VLOOKUP($A3,metrics_hypoth_merge!$A$2:$G$195,2,FALSE)</f>
        <v>0.98152295632698705</v>
      </c>
      <c r="C3">
        <f>VLOOKUP($A3,metrics_hypoth_merge!$A$2:$G$195,4,FALSE)</f>
        <v>0.98749533407987999</v>
      </c>
      <c r="D3">
        <f>VLOOKUP($A3,metrics_hypoth_merge!$A$2:$G$195,6,FALSE)</f>
        <v>0.99234789100410603</v>
      </c>
      <c r="E3" s="1">
        <f>VLOOKUP(   CONCATENATE(E$2,"_",$A3), metrics_mrg!$D$1:$F$27,2,FALSE)</f>
        <v>0.96528555431131002</v>
      </c>
      <c r="F3">
        <f>VLOOKUP(   CONCATENATE(F$2,"_",$A3), metrics_mrg!$D$1:$F$27,2,FALSE)</f>
        <v>0.98301605076521004</v>
      </c>
      <c r="G3">
        <f>VLOOKUP(   CONCATENATE(G$2,"_",$A3), metrics_mrg!$D$1:$F$27,2,FALSE)</f>
        <v>0.98058977230309796</v>
      </c>
      <c r="I3">
        <f>B3-E3</f>
        <v>1.6237402015677027E-2</v>
      </c>
      <c r="J3">
        <f t="shared" ref="J3:K11" si="0">C3-F3</f>
        <v>4.4792833146699573E-3</v>
      </c>
      <c r="K3" s="3">
        <f t="shared" si="0"/>
        <v>1.1758118701008069E-2</v>
      </c>
      <c r="M3">
        <f>D3-B3</f>
        <v>1.082493467711898E-2</v>
      </c>
      <c r="N3">
        <f>D3-C3</f>
        <v>4.8525569242260369E-3</v>
      </c>
      <c r="O3">
        <f>G3-E3</f>
        <v>1.5304217991787938E-2</v>
      </c>
      <c r="P3">
        <f>G3-F3</f>
        <v>-2.4262784621120748E-3</v>
      </c>
    </row>
    <row r="4" spans="1:16" x14ac:dyDescent="0.25">
      <c r="A4">
        <v>26</v>
      </c>
      <c r="B4">
        <f>VLOOKUP($A4,metrics_hypoth_merge!$A$2:$G$195,2,FALSE)</f>
        <v>0.96472564389697602</v>
      </c>
      <c r="C4">
        <f>VLOOKUP($A4,metrics_hypoth_merge!$A$2:$G$195,4,FALSE)</f>
        <v>0.97648376259798397</v>
      </c>
      <c r="D4">
        <f>VLOOKUP($A4,metrics_hypoth_merge!$A$2:$G$195,6,FALSE)</f>
        <v>0.98973497573721503</v>
      </c>
      <c r="E4" s="1">
        <f>VLOOKUP(   CONCATENATE(E$2,"_",$A4), metrics_mrg!$D$1:$F$27,2,FALSE)</f>
        <v>0.92870474057484098</v>
      </c>
      <c r="F4">
        <f>VLOOKUP(   CONCATENATE(F$2,"_",$A4), metrics_mrg!$D$1:$F$27,2,FALSE)</f>
        <v>0.954273982829414</v>
      </c>
      <c r="G4">
        <f>VLOOKUP(   CONCATENATE(G$2,"_",$A4), metrics_mrg!$D$1:$F$27,2,FALSE)</f>
        <v>0.97741694662187295</v>
      </c>
      <c r="I4">
        <f t="shared" ref="I4:I11" si="1">B4-E4</f>
        <v>3.6020903322135034E-2</v>
      </c>
      <c r="J4">
        <f t="shared" si="0"/>
        <v>2.220977976856997E-2</v>
      </c>
      <c r="K4" s="3">
        <f t="shared" si="0"/>
        <v>1.2318029115342077E-2</v>
      </c>
      <c r="M4">
        <f t="shared" ref="M4:M11" si="2">D4-B4</f>
        <v>2.5009331840239013E-2</v>
      </c>
      <c r="N4">
        <f t="shared" ref="N4:N11" si="3">D4-C4</f>
        <v>1.3251213139231055E-2</v>
      </c>
      <c r="O4">
        <f t="shared" ref="O4:O11" si="4">G4-E4</f>
        <v>4.871220604703197E-2</v>
      </c>
      <c r="P4">
        <f t="shared" ref="P4:P11" si="5">G4-F4</f>
        <v>2.3142963792458948E-2</v>
      </c>
    </row>
    <row r="5" spans="1:16" x14ac:dyDescent="0.25">
      <c r="A5">
        <v>36</v>
      </c>
      <c r="B5">
        <f>VLOOKUP($A5,metrics_hypoth_merge!$A$2:$G$195,2,FALSE)</f>
        <v>0.95184770436730104</v>
      </c>
      <c r="C5">
        <f>VLOOKUP($A5,metrics_hypoth_merge!$A$2:$G$195,4,FALSE)</f>
        <v>0.96397909667786397</v>
      </c>
      <c r="D5">
        <f>VLOOKUP($A5,metrics_hypoth_merge!$A$2:$G$195,6,FALSE)</f>
        <v>0.98488241881298899</v>
      </c>
      <c r="E5" s="1">
        <f>VLOOKUP(   CONCATENATE(E$2,"_",$A5), metrics_mrg!$D$1:$F$27,2,FALSE)</f>
        <v>0.89958939902948798</v>
      </c>
      <c r="F5">
        <f>VLOOKUP(   CONCATENATE(F$2,"_",$A5), metrics_mrg!$D$1:$F$27,2,FALSE)</f>
        <v>0.95334079880552403</v>
      </c>
      <c r="G5">
        <f>VLOOKUP(   CONCATENATE(G$2,"_",$A5), metrics_mrg!$D$1:$F$27,2,FALSE)</f>
        <v>0.95651362448674804</v>
      </c>
      <c r="I5">
        <f t="shared" si="1"/>
        <v>5.225830533781306E-2</v>
      </c>
      <c r="J5">
        <f t="shared" si="0"/>
        <v>1.0638297872339941E-2</v>
      </c>
      <c r="K5" s="3">
        <f t="shared" si="0"/>
        <v>2.8368794326240954E-2</v>
      </c>
      <c r="M5">
        <f t="shared" si="2"/>
        <v>3.3034714445687952E-2</v>
      </c>
      <c r="N5">
        <f t="shared" si="3"/>
        <v>2.0903322135125024E-2</v>
      </c>
      <c r="O5">
        <f t="shared" si="4"/>
        <v>5.6924225457260058E-2</v>
      </c>
      <c r="P5">
        <f t="shared" si="5"/>
        <v>3.1728256812240119E-3</v>
      </c>
    </row>
    <row r="6" spans="1:16" x14ac:dyDescent="0.25">
      <c r="A6">
        <v>38</v>
      </c>
      <c r="B6">
        <f>VLOOKUP($A6,metrics_hypoth_merge!$A$2:$G$195,2,FALSE)</f>
        <v>0.951661067562523</v>
      </c>
      <c r="C6">
        <f>VLOOKUP($A6,metrics_hypoth_merge!$A$2:$G$195,4,FALSE)</f>
        <v>0.96192609182530797</v>
      </c>
      <c r="D6">
        <f>VLOOKUP($A6,metrics_hypoth_merge!$A$2:$G$195,6,FALSE)</f>
        <v>0.98394923478910001</v>
      </c>
      <c r="E6" s="1">
        <f>VLOOKUP(   CONCATENATE(E$2,"_",$A6), metrics_mrg!$D$1:$F$27,2,FALSE)</f>
        <v>0.93673012318029103</v>
      </c>
      <c r="F6">
        <f>VLOOKUP(   CONCATENATE(F$2,"_",$A6), metrics_mrg!$D$1:$F$27,2,FALSE)</f>
        <v>0.90761478163493803</v>
      </c>
      <c r="G6">
        <f>VLOOKUP(   CONCATENATE(G$2,"_",$A6), metrics_mrg!$D$1:$F$27,2,FALSE)</f>
        <v>0.97368421052631504</v>
      </c>
      <c r="I6">
        <f t="shared" si="1"/>
        <v>1.493094438223197E-2</v>
      </c>
      <c r="J6">
        <f t="shared" si="0"/>
        <v>5.4311310190369944E-2</v>
      </c>
      <c r="K6" s="3">
        <f t="shared" si="0"/>
        <v>1.0265024262784972E-2</v>
      </c>
      <c r="M6">
        <f t="shared" si="2"/>
        <v>3.2288167226577014E-2</v>
      </c>
      <c r="N6">
        <f t="shared" si="3"/>
        <v>2.2023142963792042E-2</v>
      </c>
      <c r="O6">
        <f t="shared" si="4"/>
        <v>3.6954087346024012E-2</v>
      </c>
      <c r="P6">
        <f t="shared" si="5"/>
        <v>6.6069428891377013E-2</v>
      </c>
    </row>
    <row r="7" spans="1:16" x14ac:dyDescent="0.25">
      <c r="A7">
        <v>132</v>
      </c>
      <c r="B7">
        <f>VLOOKUP($A7,metrics_hypoth_merge!$A$2:$G$195,2,FALSE)</f>
        <v>0.85983575961179504</v>
      </c>
      <c r="C7">
        <f>VLOOKUP($A7,metrics_hypoth_merge!$A$2:$G$195,4,FALSE)</f>
        <v>0.85834266517357205</v>
      </c>
      <c r="D7">
        <f>VLOOKUP($A7,metrics_hypoth_merge!$A$2:$G$195,6,FALSE)</f>
        <v>0.89025755879059298</v>
      </c>
      <c r="E7" s="1">
        <f>VLOOKUP(   CONCATENATE(E$2,"_",$A7), metrics_mrg!$D$1:$F$27,2,FALSE)</f>
        <v>0.84397163120567298</v>
      </c>
      <c r="F7">
        <f>VLOOKUP(   CONCATENATE(F$2,"_",$A7), metrics_mrg!$D$1:$F$27,2,FALSE)</f>
        <v>0.84957073534900995</v>
      </c>
      <c r="G7">
        <f>VLOOKUP(   CONCATENATE(G$2,"_",$A7), metrics_mrg!$D$1:$F$27,2,FALSE)</f>
        <v>0.86263531168346397</v>
      </c>
      <c r="I7">
        <f t="shared" si="1"/>
        <v>1.5864128406122058E-2</v>
      </c>
      <c r="J7">
        <f t="shared" si="0"/>
        <v>8.7719298245620969E-3</v>
      </c>
      <c r="K7" s="3">
        <f t="shared" si="0"/>
        <v>2.7622247107129017E-2</v>
      </c>
      <c r="M7">
        <f t="shared" si="2"/>
        <v>3.0421799178797948E-2</v>
      </c>
      <c r="N7">
        <f t="shared" si="3"/>
        <v>3.1914893617020934E-2</v>
      </c>
      <c r="O7">
        <f t="shared" si="4"/>
        <v>1.8663680477790989E-2</v>
      </c>
      <c r="P7">
        <f t="shared" si="5"/>
        <v>1.3064576334454014E-2</v>
      </c>
    </row>
    <row r="8" spans="1:16" x14ac:dyDescent="0.25">
      <c r="A8">
        <v>156</v>
      </c>
      <c r="B8">
        <f>VLOOKUP($A8,metrics_hypoth_merge!$A$2:$G$195,2,FALSE)</f>
        <v>0.85386338185890198</v>
      </c>
      <c r="C8">
        <f>VLOOKUP($A8,metrics_hypoth_merge!$A$2:$G$195,4,FALSE)</f>
        <v>0.85274356103023496</v>
      </c>
      <c r="D8">
        <f>VLOOKUP($A8,metrics_hypoth_merge!$A$2:$G$195,6,FALSE)</f>
        <v>0.85479656588279196</v>
      </c>
      <c r="E8" s="1">
        <f>VLOOKUP(   CONCATENATE(E$2,"_",$A8), metrics_mrg!$D$1:$F$27,2,FALSE)</f>
        <v>0.86207540126912996</v>
      </c>
      <c r="F8">
        <f>VLOOKUP(   CONCATENATE(F$2,"_",$A8), metrics_mrg!$D$1:$F$27,2,FALSE)</f>
        <v>0.83893243747667001</v>
      </c>
      <c r="G8">
        <f>VLOOKUP(   CONCATENATE(G$2,"_",$A8), metrics_mrg!$D$1:$F$27,2,FALSE)</f>
        <v>0.84714445688689799</v>
      </c>
      <c r="I8">
        <f t="shared" si="1"/>
        <v>-8.2120194102279775E-3</v>
      </c>
      <c r="J8">
        <f t="shared" si="0"/>
        <v>1.3811123553564952E-2</v>
      </c>
      <c r="K8" s="3">
        <f t="shared" si="0"/>
        <v>7.6521089958939692E-3</v>
      </c>
      <c r="M8">
        <f t="shared" si="2"/>
        <v>9.331840238899769E-4</v>
      </c>
      <c r="N8">
        <f t="shared" si="3"/>
        <v>2.0530048525569944E-3</v>
      </c>
      <c r="O8">
        <f t="shared" si="4"/>
        <v>-1.493094438223197E-2</v>
      </c>
      <c r="P8">
        <f t="shared" si="5"/>
        <v>8.2120194102279775E-3</v>
      </c>
    </row>
    <row r="9" spans="1:16" x14ac:dyDescent="0.25">
      <c r="A9">
        <v>162</v>
      </c>
      <c r="B9">
        <f>VLOOKUP($A9,metrics_hypoth_merge!$A$2:$G$195,2,FALSE)</f>
        <v>0.85367674505412405</v>
      </c>
      <c r="C9">
        <f>VLOOKUP($A9,metrics_hypoth_merge!$A$2:$G$195,4,FALSE)</f>
        <v>0.84751773049645296</v>
      </c>
      <c r="D9">
        <f>VLOOKUP($A9,metrics_hypoth_merge!$A$2:$G$195,6,FALSE)</f>
        <v>0.85367674505412405</v>
      </c>
      <c r="E9" s="1">
        <f>VLOOKUP(   CONCATENATE(E$2,"_",$A9), metrics_mrg!$D$1:$F$27,2,FALSE)</f>
        <v>0.84285181037700596</v>
      </c>
      <c r="F9">
        <f>VLOOKUP(   CONCATENATE(F$2,"_",$A9), metrics_mrg!$D$1:$F$27,2,FALSE)</f>
        <v>0.80645763344531496</v>
      </c>
      <c r="G9">
        <f>VLOOKUP(   CONCATENATE(G$2,"_",$A9), metrics_mrg!$D$1:$F$27,2,FALSE)</f>
        <v>0.82549458753266103</v>
      </c>
      <c r="I9">
        <f t="shared" si="1"/>
        <v>1.0824934677118092E-2</v>
      </c>
      <c r="J9">
        <f t="shared" si="0"/>
        <v>4.1060097051138E-2</v>
      </c>
      <c r="K9" s="3">
        <f t="shared" si="0"/>
        <v>2.8182157521463025E-2</v>
      </c>
      <c r="M9">
        <f t="shared" si="2"/>
        <v>0</v>
      </c>
      <c r="N9">
        <f t="shared" si="3"/>
        <v>6.1590145576710942E-3</v>
      </c>
      <c r="O9">
        <f t="shared" si="4"/>
        <v>-1.7357222844344933E-2</v>
      </c>
      <c r="P9">
        <f t="shared" si="5"/>
        <v>1.903695408734607E-2</v>
      </c>
    </row>
    <row r="10" spans="1:16" x14ac:dyDescent="0.25">
      <c r="A10">
        <v>170</v>
      </c>
      <c r="B10">
        <f>VLOOKUP($A10,metrics_hypoth_merge!$A$2:$G$195,2,FALSE)</f>
        <v>0.85199701381112303</v>
      </c>
      <c r="C10">
        <f>VLOOKUP($A10,metrics_hypoth_merge!$A$2:$G$195,4,FALSE)</f>
        <v>0.84527808883911904</v>
      </c>
      <c r="D10">
        <f>VLOOKUP($A10,metrics_hypoth_merge!$A$2:$G$195,6,FALSE)</f>
        <v>0.84322508398656204</v>
      </c>
      <c r="E10" s="1">
        <f>VLOOKUP(   CONCATENATE(E$2,"_",$A10), metrics_mrg!$D$1:$F$27,2,FALSE)</f>
        <v>0.84975737215378799</v>
      </c>
      <c r="F10">
        <f>VLOOKUP(   CONCATENATE(F$2,"_",$A10), metrics_mrg!$D$1:$F$27,2,FALSE)</f>
        <v>0.82157521463232497</v>
      </c>
      <c r="G10">
        <f>VLOOKUP(   CONCATENATE(G$2,"_",$A10), metrics_mrg!$D$1:$F$27,2,FALSE)</f>
        <v>0.82810750279955203</v>
      </c>
      <c r="I10">
        <f t="shared" si="1"/>
        <v>2.2396416573350342E-3</v>
      </c>
      <c r="J10">
        <f t="shared" si="0"/>
        <v>2.3702874206794067E-2</v>
      </c>
      <c r="K10" s="3">
        <f t="shared" si="0"/>
        <v>1.511758118701001E-2</v>
      </c>
      <c r="M10">
        <f t="shared" si="2"/>
        <v>-8.7719298245609867E-3</v>
      </c>
      <c r="N10">
        <f t="shared" si="3"/>
        <v>-2.0530048525569944E-3</v>
      </c>
      <c r="O10">
        <f t="shared" si="4"/>
        <v>-2.1649869354235962E-2</v>
      </c>
      <c r="P10">
        <f t="shared" si="5"/>
        <v>6.5322881672270627E-3</v>
      </c>
    </row>
    <row r="11" spans="1:16" x14ac:dyDescent="0.25">
      <c r="A11">
        <v>187</v>
      </c>
      <c r="B11">
        <f>VLOOKUP($A11,metrics_hypoth_merge!$A$2:$G$195,2,FALSE)</f>
        <v>0.84173198954833806</v>
      </c>
      <c r="C11">
        <f>VLOOKUP($A11,metrics_hypoth_merge!$A$2:$G$195,4,FALSE)</f>
        <v>0.83053378126166399</v>
      </c>
      <c r="D11">
        <f>VLOOKUP($A11,metrics_hypoth_merge!$A$2:$G$195,6,FALSE)</f>
        <v>0.83053378126166399</v>
      </c>
      <c r="E11" s="1">
        <f>VLOOKUP(   CONCATENATE(E$2,"_",$A11), metrics_mrg!$D$1:$F$27,2,FALSE)</f>
        <v>0.83725270623366899</v>
      </c>
      <c r="F11">
        <f>VLOOKUP(   CONCATENATE(F$2,"_",$A11), metrics_mrg!$D$1:$F$27,2,FALSE)</f>
        <v>0.83053378126166399</v>
      </c>
      <c r="G11">
        <f>VLOOKUP(   CONCATENATE(G$2,"_",$A11), metrics_mrg!$D$1:$F$27,2,FALSE)</f>
        <v>0.81410974244120904</v>
      </c>
      <c r="I11">
        <f t="shared" si="1"/>
        <v>4.4792833146690691E-3</v>
      </c>
      <c r="J11">
        <f t="shared" si="0"/>
        <v>0</v>
      </c>
      <c r="K11" s="3">
        <f t="shared" si="0"/>
        <v>1.6424038820454956E-2</v>
      </c>
      <c r="M11">
        <f t="shared" si="2"/>
        <v>-1.1198208286674061E-2</v>
      </c>
      <c r="N11">
        <f t="shared" si="3"/>
        <v>0</v>
      </c>
      <c r="O11">
        <f t="shared" si="4"/>
        <v>-2.3142963792459947E-2</v>
      </c>
      <c r="P11">
        <f t="shared" si="5"/>
        <v>-1.6424038820454956E-2</v>
      </c>
    </row>
    <row r="13" spans="1:16" x14ac:dyDescent="0.25">
      <c r="H13" s="1" t="s">
        <v>67</v>
      </c>
      <c r="I13">
        <f>AVERAGE(I3:K11)</f>
        <v>1.782727109341516E-2</v>
      </c>
      <c r="L13" t="s">
        <v>77</v>
      </c>
      <c r="M13">
        <f>AVERAGE(M3:P11)</f>
        <v>1.1986230351292006E-2</v>
      </c>
    </row>
    <row r="14" spans="1:16" x14ac:dyDescent="0.25">
      <c r="H14" s="1" t="s">
        <v>68</v>
      </c>
      <c r="I14">
        <f>_xlfn.STDEV.S(I3:K11)</f>
        <v>1.4937526398518423E-2</v>
      </c>
      <c r="L14" t="s">
        <v>78</v>
      </c>
      <c r="M14">
        <f>_xlfn.STDEV.S(M3:P11)</f>
        <v>2.1339888473543813E-2</v>
      </c>
    </row>
    <row r="15" spans="1:16" x14ac:dyDescent="0.25">
      <c r="H15" s="1" t="s">
        <v>69</v>
      </c>
      <c r="I15">
        <f>MAX(I3:K11)</f>
        <v>5.4311310190369944E-2</v>
      </c>
    </row>
    <row r="16" spans="1:16" x14ac:dyDescent="0.25">
      <c r="L16" t="s">
        <v>79</v>
      </c>
      <c r="M16">
        <f>AVERAGE(M3:N11)</f>
        <v>1.175811870100789E-2</v>
      </c>
    </row>
    <row r="17" spans="12:15" x14ac:dyDescent="0.25">
      <c r="L17" t="s">
        <v>80</v>
      </c>
      <c r="M17">
        <f>_xlfn.STDEV.S(M3:N11)</f>
        <v>1.4758128621678938E-2</v>
      </c>
    </row>
    <row r="19" spans="12:15" x14ac:dyDescent="0.25">
      <c r="L19" t="s">
        <v>86</v>
      </c>
      <c r="M19">
        <f>AVERAGE(M3:M11)</f>
        <v>1.2504665920119538E-2</v>
      </c>
    </row>
    <row r="20" spans="12:15" x14ac:dyDescent="0.25">
      <c r="L20" t="s">
        <v>87</v>
      </c>
      <c r="M20">
        <f>_xlfn.STDEV.S(M3:M11)</f>
        <v>1.8020360993299893E-2</v>
      </c>
    </row>
    <row r="22" spans="12:15" x14ac:dyDescent="0.25">
      <c r="L22" t="s">
        <v>88</v>
      </c>
      <c r="M22">
        <f>AVERAGE(N3:N11)</f>
        <v>1.1011571481896243E-2</v>
      </c>
    </row>
    <row r="23" spans="12:15" x14ac:dyDescent="0.25">
      <c r="L23" t="s">
        <v>89</v>
      </c>
      <c r="M23">
        <f>_xlfn.STDEV.S(N3:N11)</f>
        <v>1.1697974476918177E-2</v>
      </c>
    </row>
    <row r="25" spans="12:15" x14ac:dyDescent="0.25">
      <c r="M25">
        <f>AVERAGE(B3:B11)</f>
        <v>0.90120691800423003</v>
      </c>
      <c r="N25">
        <f t="shared" ref="N25:O25" si="6">AVERAGE(C3:C11)</f>
        <v>0.90270001244245313</v>
      </c>
      <c r="O25">
        <f t="shared" si="6"/>
        <v>0.91371158392434937</v>
      </c>
    </row>
    <row r="26" spans="12:15" x14ac:dyDescent="0.25">
      <c r="O26">
        <f>O25-N25</f>
        <v>1.1011571481896243E-2</v>
      </c>
    </row>
    <row r="27" spans="12:15" x14ac:dyDescent="0.25">
      <c r="O27">
        <f>O25-M25</f>
        <v>1.250466592011934E-2</v>
      </c>
    </row>
  </sheetData>
  <mergeCells count="4">
    <mergeCell ref="B1:D1"/>
    <mergeCell ref="E1:G1"/>
    <mergeCell ref="I1:K1"/>
    <mergeCell ref="M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M20" sqref="M20"/>
    </sheetView>
  </sheetViews>
  <sheetFormatPr defaultRowHeight="15" x14ac:dyDescent="0.25"/>
  <cols>
    <col min="1" max="1" width="4" bestFit="1" customWidth="1"/>
    <col min="2" max="3" width="18.42578125" bestFit="1" customWidth="1"/>
    <col min="4" max="4" width="20.5703125" bestFit="1" customWidth="1"/>
    <col min="5" max="5" width="12" style="1" bestFit="1" customWidth="1"/>
    <col min="6" max="6" width="12" bestFit="1" customWidth="1"/>
    <col min="7" max="7" width="16.28515625" bestFit="1" customWidth="1"/>
    <col min="8" max="8" width="8" style="1" bestFit="1" customWidth="1"/>
    <col min="9" max="9" width="12.7109375" bestFit="1" customWidth="1"/>
    <col min="10" max="10" width="6.28515625" customWidth="1"/>
    <col min="11" max="11" width="6.28515625" style="3" customWidth="1"/>
    <col min="12" max="12" width="12.42578125" customWidth="1"/>
    <col min="13" max="13" width="12.85546875" bestFit="1" customWidth="1"/>
    <col min="14" max="14" width="11.42578125" bestFit="1" customWidth="1"/>
    <col min="15" max="15" width="9.140625" bestFit="1" customWidth="1"/>
    <col min="16" max="16" width="9" bestFit="1" customWidth="1"/>
    <col min="17" max="17" width="1.7109375" customWidth="1"/>
    <col min="18" max="18" width="5.5703125" bestFit="1" customWidth="1"/>
    <col min="19" max="20" width="1.7109375" customWidth="1"/>
    <col min="21" max="21" width="5.5703125" bestFit="1" customWidth="1"/>
    <col min="22" max="23" width="1.7109375" customWidth="1"/>
    <col min="24" max="24" width="5.5703125" bestFit="1" customWidth="1"/>
    <col min="25" max="25" width="1.7109375" customWidth="1"/>
    <col min="26" max="26" width="46.85546875" bestFit="1" customWidth="1"/>
  </cols>
  <sheetData>
    <row r="1" spans="1:16" x14ac:dyDescent="0.25">
      <c r="B1" s="2"/>
      <c r="C1" s="2"/>
      <c r="D1" s="2"/>
      <c r="E1" s="2" t="s">
        <v>65</v>
      </c>
      <c r="F1" s="2"/>
      <c r="G1" s="2"/>
      <c r="I1" s="2" t="s">
        <v>66</v>
      </c>
      <c r="J1" s="2"/>
      <c r="K1" s="2"/>
      <c r="M1" s="2" t="s">
        <v>81</v>
      </c>
      <c r="N1" s="2"/>
      <c r="O1" s="2"/>
      <c r="P1" s="2"/>
    </row>
    <row r="2" spans="1:16" x14ac:dyDescent="0.25">
      <c r="B2" t="s">
        <v>59</v>
      </c>
      <c r="C2" t="s">
        <v>61</v>
      </c>
      <c r="D2" t="s">
        <v>63</v>
      </c>
      <c r="E2" s="1" t="s">
        <v>55</v>
      </c>
      <c r="F2" t="s">
        <v>54</v>
      </c>
      <c r="G2" t="s">
        <v>56</v>
      </c>
      <c r="M2" t="s">
        <v>70</v>
      </c>
      <c r="N2" t="s">
        <v>71</v>
      </c>
      <c r="O2" t="s">
        <v>72</v>
      </c>
      <c r="P2" t="s">
        <v>73</v>
      </c>
    </row>
    <row r="3" spans="1:16" x14ac:dyDescent="0.25">
      <c r="A3">
        <v>20</v>
      </c>
      <c r="B3">
        <f>VLOOKUP($A3,[1]metrics_hypoth_merge!$A$2:$G$195,3,FALSE)</f>
        <v>0.55666441213609597</v>
      </c>
      <c r="C3">
        <f>VLOOKUP($A3,[1]metrics_hypoth_merge!$A$2:$G$195,5,FALSE)</f>
        <v>0.70164213818913401</v>
      </c>
      <c r="D3">
        <f>VLOOKUP($A3,[1]metrics_hypoth_merge!$A$2:$G$195,7,FALSE)</f>
        <v>0.73058773529669296</v>
      </c>
      <c r="E3" s="1">
        <f>VLOOKUP(   CONCATENATE(E$2,"_",$A3), metrics_mrg!$D$1:$F$27,3,FALSE)</f>
        <v>0.37264688048981398</v>
      </c>
      <c r="F3">
        <f>VLOOKUP(   CONCATENATE(F$2,"_",$A3), metrics_mrg!$D$1:$F$27,3,FALSE)</f>
        <v>0.491085735763305</v>
      </c>
      <c r="G3">
        <f>VLOOKUP(   CONCATENATE(G$2,"_",$A3), metrics_mrg!$D$1:$F$27,3,FALSE)</f>
        <v>0.38348601990092801</v>
      </c>
      <c r="I3">
        <f>B3-E3</f>
        <v>0.18401753164628198</v>
      </c>
      <c r="J3">
        <f t="shared" ref="J3:K11" si="0">C3-F3</f>
        <v>0.21055640242582901</v>
      </c>
      <c r="K3" s="3">
        <f t="shared" si="0"/>
        <v>0.34710171539576495</v>
      </c>
      <c r="M3">
        <f>C3-B3</f>
        <v>0.14497772605303805</v>
      </c>
      <c r="N3">
        <f>C3-D3</f>
        <v>-2.8945597107558951E-2</v>
      </c>
      <c r="O3">
        <f>F3-E3</f>
        <v>0.11843885527349102</v>
      </c>
      <c r="P3">
        <f>F3-G3</f>
        <v>0.10759971586237699</v>
      </c>
    </row>
    <row r="4" spans="1:16" x14ac:dyDescent="0.25">
      <c r="A4">
        <v>26</v>
      </c>
      <c r="B4">
        <f>VLOOKUP($A4,[1]metrics_hypoth_merge!$A$2:$G$195,3,FALSE)</f>
        <v>0.58381820282262997</v>
      </c>
      <c r="C4">
        <f>VLOOKUP($A4,[1]metrics_hypoth_merge!$A$2:$G$195,5,FALSE)</f>
        <v>0.74752196203807397</v>
      </c>
      <c r="D4">
        <f>VLOOKUP($A4,[1]metrics_hypoth_merge!$A$2:$G$195,7,FALSE)</f>
        <v>0.56194241161276104</v>
      </c>
      <c r="E4" s="1">
        <f>VLOOKUP(   CONCATENATE(E$2,"_",$A4), metrics_mrg!$D$1:$F$27,3,FALSE)</f>
        <v>0.42112545632923498</v>
      </c>
      <c r="F4">
        <f>VLOOKUP(   CONCATENATE(F$2,"_",$A4), metrics_mrg!$D$1:$F$27,3,FALSE)</f>
        <v>0.59709043418180696</v>
      </c>
      <c r="G4">
        <f>VLOOKUP(   CONCATENATE(G$2,"_",$A4), metrics_mrg!$D$1:$F$27,3,FALSE)</f>
        <v>0.31800914593077001</v>
      </c>
      <c r="I4">
        <f t="shared" ref="I4:I11" si="1">B4-E4</f>
        <v>0.16269274649339499</v>
      </c>
      <c r="J4">
        <f t="shared" si="0"/>
        <v>0.15043152785626701</v>
      </c>
      <c r="K4" s="3">
        <f t="shared" si="0"/>
        <v>0.24393326568199103</v>
      </c>
      <c r="M4">
        <f t="shared" ref="M4:M11" si="2">C4-B4</f>
        <v>0.163703759215444</v>
      </c>
      <c r="N4">
        <f t="shared" ref="N4:N11" si="3">C4-D4</f>
        <v>0.18557955042531293</v>
      </c>
      <c r="O4">
        <f t="shared" ref="O4:O11" si="4">F4-E4</f>
        <v>0.17596497785257198</v>
      </c>
      <c r="P4">
        <f t="shared" ref="P4:P11" si="5">F4-G4</f>
        <v>0.27908128825103695</v>
      </c>
    </row>
    <row r="5" spans="1:16" x14ac:dyDescent="0.25">
      <c r="A5">
        <v>36</v>
      </c>
      <c r="B5">
        <f>VLOOKUP($A5,[1]metrics_hypoth_merge!$A$2:$G$195,3,FALSE)</f>
        <v>0.61774863618970999</v>
      </c>
      <c r="C5">
        <f>VLOOKUP($A5,[1]metrics_hypoth_merge!$A$2:$G$195,5,FALSE)</f>
        <v>0.74884445094941299</v>
      </c>
      <c r="D5">
        <f>VLOOKUP($A5,[1]metrics_hypoth_merge!$A$2:$G$195,7,FALSE)</f>
        <v>0.53384726456813203</v>
      </c>
      <c r="E5" s="1">
        <f>VLOOKUP(   CONCATENATE(E$2,"_",$A5), metrics_mrg!$D$1:$F$27,3,FALSE)</f>
        <v>0.43455793312428498</v>
      </c>
      <c r="F5">
        <f>VLOOKUP(   CONCATENATE(F$2,"_",$A5), metrics_mrg!$D$1:$F$27,3,FALSE)</f>
        <v>0.63302221566600103</v>
      </c>
      <c r="G5">
        <f>VLOOKUP(   CONCATENATE(G$2,"_",$A5), metrics_mrg!$D$1:$F$27,3,FALSE)</f>
        <v>0.33529585817089502</v>
      </c>
      <c r="I5">
        <f t="shared" si="1"/>
        <v>0.18319070306542501</v>
      </c>
      <c r="J5">
        <f t="shared" si="0"/>
        <v>0.11582223528341196</v>
      </c>
      <c r="K5" s="3">
        <f t="shared" si="0"/>
        <v>0.19855140639723701</v>
      </c>
      <c r="M5">
        <f t="shared" si="2"/>
        <v>0.131095814759703</v>
      </c>
      <c r="N5">
        <f t="shared" si="3"/>
        <v>0.21499718638128096</v>
      </c>
      <c r="O5">
        <f t="shared" si="4"/>
        <v>0.19846428254171605</v>
      </c>
      <c r="P5">
        <f t="shared" si="5"/>
        <v>0.29772635749510601</v>
      </c>
    </row>
    <row r="6" spans="1:16" x14ac:dyDescent="0.25">
      <c r="A6">
        <v>38</v>
      </c>
      <c r="B6">
        <f>VLOOKUP($A6,[1]metrics_hypoth_merge!$A$2:$G$195,3,FALSE)</f>
        <v>0.61044808024117903</v>
      </c>
      <c r="C6">
        <f>VLOOKUP($A6,[1]metrics_hypoth_merge!$A$2:$G$195,5,FALSE)</f>
        <v>0.74428127136091404</v>
      </c>
      <c r="D6">
        <f>VLOOKUP($A6,[1]metrics_hypoth_merge!$A$2:$G$195,7,FALSE)</f>
        <v>0.52829322610631901</v>
      </c>
      <c r="E6" s="1">
        <f>VLOOKUP(   CONCATENATE(E$2,"_",$A6), metrics_mrg!$D$1:$F$27,3,FALSE)</f>
        <v>0.51610570035902004</v>
      </c>
      <c r="F6">
        <f>VLOOKUP(   CONCATENATE(F$2,"_",$A6), metrics_mrg!$D$1:$F$27,3,FALSE)</f>
        <v>0.53403536484556202</v>
      </c>
      <c r="G6">
        <f>VLOOKUP(   CONCATENATE(G$2,"_",$A6), metrics_mrg!$D$1:$F$27,3,FALSE)</f>
        <v>0.37125062501670197</v>
      </c>
      <c r="I6">
        <f t="shared" si="1"/>
        <v>9.4342379882158989E-2</v>
      </c>
      <c r="J6">
        <f t="shared" si="0"/>
        <v>0.21024590651535202</v>
      </c>
      <c r="K6" s="3">
        <f t="shared" si="0"/>
        <v>0.15704260108961704</v>
      </c>
      <c r="M6">
        <f t="shared" si="2"/>
        <v>0.13383319111973502</v>
      </c>
      <c r="N6">
        <f t="shared" si="3"/>
        <v>0.21598804525459503</v>
      </c>
      <c r="O6">
        <f t="shared" si="4"/>
        <v>1.7929664486541985E-2</v>
      </c>
      <c r="P6">
        <f t="shared" si="5"/>
        <v>0.16278473982886005</v>
      </c>
    </row>
    <row r="7" spans="1:16" x14ac:dyDescent="0.25">
      <c r="A7">
        <v>132</v>
      </c>
      <c r="B7">
        <f>VLOOKUP($A7,[1]metrics_hypoth_merge!$A$2:$G$195,3,FALSE)</f>
        <v>0.63532755683866604</v>
      </c>
      <c r="C7">
        <f>VLOOKUP($A7,[1]metrics_hypoth_merge!$A$2:$G$195,5,FALSE)</f>
        <v>0.68071737076950001</v>
      </c>
      <c r="D7">
        <f>VLOOKUP($A7,[1]metrics_hypoth_merge!$A$2:$G$195,7,FALSE)</f>
        <v>0.55173043663921195</v>
      </c>
      <c r="E7" s="1">
        <f>VLOOKUP(   CONCATENATE(E$2,"_",$A7), metrics_mrg!$D$1:$F$27,3,FALSE)</f>
        <v>0.59741089678932702</v>
      </c>
      <c r="F7">
        <f>VLOOKUP(   CONCATENATE(F$2,"_",$A7), metrics_mrg!$D$1:$F$27,3,FALSE)</f>
        <v>0.65853929848185699</v>
      </c>
      <c r="G7">
        <f>VLOOKUP(   CONCATENATE(G$2,"_",$A7), metrics_mrg!$D$1:$F$27,3,FALSE)</f>
        <v>0.44980741312422401</v>
      </c>
      <c r="I7">
        <f t="shared" si="1"/>
        <v>3.7916660049339024E-2</v>
      </c>
      <c r="J7">
        <f t="shared" si="0"/>
        <v>2.2178072287643014E-2</v>
      </c>
      <c r="K7" s="3">
        <f t="shared" si="0"/>
        <v>0.10192302351498794</v>
      </c>
      <c r="M7">
        <f t="shared" si="2"/>
        <v>4.5389813930833967E-2</v>
      </c>
      <c r="N7">
        <f t="shared" si="3"/>
        <v>0.12898693413028806</v>
      </c>
      <c r="O7">
        <f t="shared" si="4"/>
        <v>6.1128401692529977E-2</v>
      </c>
      <c r="P7">
        <f t="shared" si="5"/>
        <v>0.20873188535763298</v>
      </c>
    </row>
    <row r="8" spans="1:16" x14ac:dyDescent="0.25">
      <c r="A8">
        <v>156</v>
      </c>
      <c r="B8">
        <f>VLOOKUP($A8,[1]metrics_hypoth_merge!$A$2:$G$195,3,FALSE)</f>
        <v>0.60719728331031597</v>
      </c>
      <c r="C8">
        <f>VLOOKUP($A8,[1]metrics_hypoth_merge!$A$2:$G$195,5,FALSE)</f>
        <v>0.64892952803434301</v>
      </c>
      <c r="D8">
        <f>VLOOKUP($A8,[1]metrics_hypoth_merge!$A$2:$G$195,7,FALSE)</f>
        <v>0.57310244092489704</v>
      </c>
      <c r="E8" s="1">
        <f>VLOOKUP(   CONCATENATE(E$2,"_",$A8), metrics_mrg!$D$1:$F$27,3,FALSE)</f>
        <v>0.60607824900005303</v>
      </c>
      <c r="F8">
        <f>VLOOKUP(   CONCATENATE(F$2,"_",$A8), metrics_mrg!$D$1:$F$27,3,FALSE)</f>
        <v>0.62984101951125704</v>
      </c>
      <c r="G8">
        <f>VLOOKUP(   CONCATENATE(G$2,"_",$A8), metrics_mrg!$D$1:$F$27,3,FALSE)</f>
        <v>0.52840202431067596</v>
      </c>
      <c r="I8">
        <f t="shared" si="1"/>
        <v>1.1190343102629452E-3</v>
      </c>
      <c r="J8">
        <f t="shared" si="0"/>
        <v>1.9088508523085967E-2</v>
      </c>
      <c r="K8" s="3">
        <f t="shared" si="0"/>
        <v>4.4700416614221083E-2</v>
      </c>
      <c r="M8">
        <f t="shared" si="2"/>
        <v>4.1732244724027034E-2</v>
      </c>
      <c r="N8">
        <f t="shared" si="3"/>
        <v>7.5827087109445968E-2</v>
      </c>
      <c r="O8">
        <f t="shared" si="4"/>
        <v>2.3762770511204012E-2</v>
      </c>
      <c r="P8">
        <f t="shared" si="5"/>
        <v>0.10143899520058108</v>
      </c>
    </row>
    <row r="9" spans="1:16" x14ac:dyDescent="0.25">
      <c r="A9">
        <v>162</v>
      </c>
      <c r="B9">
        <f>VLOOKUP($A9,[1]metrics_hypoth_merge!$A$2:$G$195,3,FALSE)</f>
        <v>0.60585288460738396</v>
      </c>
      <c r="C9">
        <f>VLOOKUP($A9,[1]metrics_hypoth_merge!$A$2:$G$195,5,FALSE)</f>
        <v>0.63394056999116799</v>
      </c>
      <c r="D9">
        <f>VLOOKUP($A9,[1]metrics_hypoth_merge!$A$2:$G$195,7,FALSE)</f>
        <v>0.57546372153835801</v>
      </c>
      <c r="E9" s="1">
        <f>VLOOKUP(   CONCATENATE(E$2,"_",$A9), metrics_mrg!$D$1:$F$27,3,FALSE)</f>
        <v>0.57801643685425996</v>
      </c>
      <c r="F9">
        <f>VLOOKUP(   CONCATENATE(F$2,"_",$A9), metrics_mrg!$D$1:$F$27,3,FALSE)</f>
        <v>0.59532109676526002</v>
      </c>
      <c r="G9">
        <f>VLOOKUP(   CONCATENATE(G$2,"_",$A9), metrics_mrg!$D$1:$F$27,3,FALSE)</f>
        <v>0.54455096825536398</v>
      </c>
      <c r="I9">
        <f t="shared" si="1"/>
        <v>2.7836447753123994E-2</v>
      </c>
      <c r="J9">
        <f t="shared" si="0"/>
        <v>3.8619473225907974E-2</v>
      </c>
      <c r="K9" s="3">
        <f t="shared" si="0"/>
        <v>3.0912753282994032E-2</v>
      </c>
      <c r="M9">
        <f t="shared" si="2"/>
        <v>2.8087685383784033E-2</v>
      </c>
      <c r="N9">
        <f t="shared" si="3"/>
        <v>5.8476848452809982E-2</v>
      </c>
      <c r="O9">
        <f t="shared" si="4"/>
        <v>1.7304659911000053E-2</v>
      </c>
      <c r="P9">
        <f t="shared" si="5"/>
        <v>5.077012850989604E-2</v>
      </c>
    </row>
    <row r="10" spans="1:16" x14ac:dyDescent="0.25">
      <c r="A10">
        <v>170</v>
      </c>
      <c r="B10">
        <f>VLOOKUP($A10,[1]metrics_hypoth_merge!$A$2:$G$195,3,FALSE)</f>
        <v>0.601044287337274</v>
      </c>
      <c r="C10">
        <f>VLOOKUP($A10,[1]metrics_hypoth_merge!$A$2:$G$195,5,FALSE)</f>
        <v>0.61005481312033605</v>
      </c>
      <c r="D10">
        <f>VLOOKUP($A10,[1]metrics_hypoth_merge!$A$2:$G$195,7,FALSE)</f>
        <v>0.57473814721350003</v>
      </c>
      <c r="E10" s="1">
        <f>VLOOKUP(   CONCATENATE(E$2,"_",$A10), metrics_mrg!$D$1:$F$27,3,FALSE)</f>
        <v>0.565885271855054</v>
      </c>
      <c r="F10">
        <f>VLOOKUP(   CONCATENATE(F$2,"_",$A10), metrics_mrg!$D$1:$F$27,3,FALSE)</f>
        <v>0.58681369342309697</v>
      </c>
      <c r="G10">
        <f>VLOOKUP(   CONCATENATE(G$2,"_",$A10), metrics_mrg!$D$1:$F$27,3,FALSE)</f>
        <v>0.51553891725649204</v>
      </c>
      <c r="I10">
        <f t="shared" si="1"/>
        <v>3.5159015482220002E-2</v>
      </c>
      <c r="J10">
        <f t="shared" si="0"/>
        <v>2.3241119697239077E-2</v>
      </c>
      <c r="K10" s="3">
        <f t="shared" si="0"/>
        <v>5.9199229957007993E-2</v>
      </c>
      <c r="M10">
        <f t="shared" si="2"/>
        <v>9.0105257830620511E-3</v>
      </c>
      <c r="N10">
        <f t="shared" si="3"/>
        <v>3.531666590683602E-2</v>
      </c>
      <c r="O10">
        <f t="shared" si="4"/>
        <v>2.0928421568042976E-2</v>
      </c>
      <c r="P10">
        <f t="shared" si="5"/>
        <v>7.1274776166604936E-2</v>
      </c>
    </row>
    <row r="11" spans="1:16" x14ac:dyDescent="0.25">
      <c r="A11">
        <v>187</v>
      </c>
      <c r="B11">
        <f>VLOOKUP($A11,[1]metrics_hypoth_merge!$A$2:$G$195,3,FALSE)</f>
        <v>0.56297840550584899</v>
      </c>
      <c r="C11">
        <f>VLOOKUP($A11,[1]metrics_hypoth_merge!$A$2:$G$195,5,FALSE)</f>
        <v>0.56907741830590597</v>
      </c>
      <c r="D11">
        <f>VLOOKUP($A11,[1]metrics_hypoth_merge!$A$2:$G$195,7,FALSE)</f>
        <v>0.56175007595257098</v>
      </c>
      <c r="E11" s="1">
        <f>VLOOKUP(   CONCATENATE(E$2,"_",$A11), metrics_mrg!$D$1:$F$27,3,FALSE)</f>
        <v>0.52469610543790102</v>
      </c>
      <c r="F11">
        <f>VLOOKUP(   CONCATENATE(F$2,"_",$A11), metrics_mrg!$D$1:$F$27,3,FALSE)</f>
        <v>0.55265696935658803</v>
      </c>
      <c r="G11">
        <f>VLOOKUP(   CONCATENATE(G$2,"_",$A11), metrics_mrg!$D$1:$F$27,3,FALSE)</f>
        <v>0.52817893322585596</v>
      </c>
      <c r="I11">
        <f t="shared" si="1"/>
        <v>3.8282300067947972E-2</v>
      </c>
      <c r="J11">
        <f t="shared" si="0"/>
        <v>1.6420448949317934E-2</v>
      </c>
      <c r="K11" s="3">
        <f t="shared" si="0"/>
        <v>3.357114272671502E-2</v>
      </c>
      <c r="M11">
        <f t="shared" si="2"/>
        <v>6.0990128000569799E-3</v>
      </c>
      <c r="N11">
        <f t="shared" si="3"/>
        <v>7.3273423533349868E-3</v>
      </c>
      <c r="O11">
        <f t="shared" si="4"/>
        <v>2.7960863918687018E-2</v>
      </c>
      <c r="P11">
        <f t="shared" si="5"/>
        <v>2.4478036130732073E-2</v>
      </c>
    </row>
    <row r="13" spans="1:16" x14ac:dyDescent="0.25">
      <c r="H13" s="1" t="s">
        <v>67</v>
      </c>
      <c r="I13">
        <f>AVERAGE(I3:K11)</f>
        <v>0.10326281733980537</v>
      </c>
      <c r="L13" t="s">
        <v>77</v>
      </c>
      <c r="M13">
        <f>AVERAGE(M3:P11)</f>
        <v>9.8979240478740016E-2</v>
      </c>
    </row>
    <row r="14" spans="1:16" x14ac:dyDescent="0.25">
      <c r="H14" s="1" t="s">
        <v>68</v>
      </c>
      <c r="I14">
        <f>_xlfn.STDEV.S(I3:K11)</f>
        <v>8.9781886000581498E-2</v>
      </c>
      <c r="L14" t="s">
        <v>78</v>
      </c>
      <c r="M14">
        <f>_xlfn.STDEV.S(M3:P11)</f>
        <v>8.4081142646945314E-2</v>
      </c>
    </row>
    <row r="15" spans="1:16" x14ac:dyDescent="0.25">
      <c r="H15" s="1" t="s">
        <v>69</v>
      </c>
      <c r="I15">
        <f>MAX(I3:K11)</f>
        <v>0.34710171539576495</v>
      </c>
    </row>
    <row r="16" spans="1:16" x14ac:dyDescent="0.25">
      <c r="L16" t="s">
        <v>79</v>
      </c>
      <c r="M16">
        <f>AVERAGE(M3:N11)</f>
        <v>8.8749102037557162E-2</v>
      </c>
    </row>
    <row r="17" spans="12:13" x14ac:dyDescent="0.25">
      <c r="L17" t="s">
        <v>80</v>
      </c>
      <c r="M17">
        <f>_xlfn.STDEV.S(M3:N11)</f>
        <v>7.7120562792362207E-2</v>
      </c>
    </row>
    <row r="20" spans="12:13" x14ac:dyDescent="0.25">
      <c r="L20" t="s">
        <v>82</v>
      </c>
      <c r="M20">
        <f>AVERAGE(N3:N11)</f>
        <v>9.9283784767371666E-2</v>
      </c>
    </row>
    <row r="21" spans="12:13" x14ac:dyDescent="0.25">
      <c r="L21" t="s">
        <v>83</v>
      </c>
      <c r="M21">
        <f>_xlfn.STDEV.S(N3:N11)</f>
        <v>9.1203542057507497E-2</v>
      </c>
    </row>
    <row r="23" spans="12:13" x14ac:dyDescent="0.25">
      <c r="L23" t="s">
        <v>84</v>
      </c>
      <c r="M23">
        <f>AVERAGE(M3:M11)</f>
        <v>7.8214419307742686E-2</v>
      </c>
    </row>
    <row r="24" spans="12:13" x14ac:dyDescent="0.25">
      <c r="L24" t="s">
        <v>85</v>
      </c>
      <c r="M24">
        <f>_xlfn.STDEV.S(M3:M11)</f>
        <v>6.3802978082312042E-2</v>
      </c>
    </row>
  </sheetData>
  <mergeCells count="4">
    <mergeCell ref="B1:D1"/>
    <mergeCell ref="E1:G1"/>
    <mergeCell ref="I1:K1"/>
    <mergeCell ref="M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metrics_hypoth_merge</vt:lpstr>
      <vt:lpstr>acc, hypoth</vt:lpstr>
      <vt:lpstr>f1, hypoth</vt:lpstr>
      <vt:lpstr>metrics_mrg</vt:lpstr>
      <vt:lpstr>acc, mrg</vt:lpstr>
      <vt:lpstr>f1, mrg</vt:lpstr>
      <vt:lpstr>acc, diffs</vt:lpstr>
      <vt:lpstr>f1, diffs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ciapas</dc:creator>
  <cp:lastModifiedBy>Bernardas Čiapas</cp:lastModifiedBy>
  <dcterms:created xsi:type="dcterms:W3CDTF">2022-02-01T10:44:05Z</dcterms:created>
  <dcterms:modified xsi:type="dcterms:W3CDTF">2022-02-25T07:35:48Z</dcterms:modified>
</cp:coreProperties>
</file>