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2014_gas_price_per_kWh"/>
    <sheet r:id="rId3" sheetId="3" name="2015_gas_price_per_kWh"/>
    <sheet r:id="rId4" sheetId="4" name="2016_gas_price_per_kWh"/>
    <sheet r:id="rId5" sheetId="5" name="2017_gas_price_per_kWh"/>
    <sheet r:id="rId6" sheetId="6" name="2018_gas_price_per_kWh"/>
    <sheet r:id="rId7" sheetId="7" name="2019_gas_price_per_kWh"/>
    <sheet r:id="rId8" sheetId="8" name="2020_gas_price_per_kWh"/>
    <sheet r:id="rId9" sheetId="9" name="2021_gas_price_per_kWh"/>
  </sheets>
  <calcPr fullCalcOnLoad="1"/>
</workbook>
</file>

<file path=xl/sharedStrings.xml><?xml version="1.0" encoding="utf-8"?>
<sst xmlns="http://schemas.openxmlformats.org/spreadsheetml/2006/main" count="66" uniqueCount="24">
  <si>
    <t>Payment_method_value_num</t>
  </si>
  <si>
    <t>Payment_method_value_label</t>
  </si>
  <si>
    <t>Annual gas price per 1 kWh</t>
  </si>
  <si>
    <t>direct debit</t>
  </si>
  <si>
    <t>standard credit</t>
  </si>
  <si>
    <t>pre payment</t>
  </si>
  <si>
    <t>Average annual domestic gas bills for fixed and variable tariffs based on consumption of 11,200kWh/year</t>
  </si>
  <si>
    <t xml:space="preserve">Source: </t>
  </si>
  <si>
    <t>Department for Energy Security and Net Zero</t>
  </si>
  <si>
    <t xml:space="preserve">URL: </t>
  </si>
  <si>
    <t xml:space="preserve">https://assets.publishing.service.gov.uk/media/67e3ed4155239fa04d411fc5/table_231.xlsx </t>
  </si>
  <si>
    <t>Year</t>
  </si>
  <si>
    <t>Standard credit: Fixed tariffs (pounds)</t>
  </si>
  <si>
    <t>Standard credit: Variable tariffs (pounds)</t>
  </si>
  <si>
    <t>Standard credit: All Tariffs (pounds)</t>
  </si>
  <si>
    <t>Direct debit: Fixed tariffs (pounds)</t>
  </si>
  <si>
    <t>Direct debit: Variable tariffs (pounds)</t>
  </si>
  <si>
    <t>Direct debit: All Tariffs (pounds)</t>
  </si>
  <si>
    <t>Prepayment: Fixed tariffs (pounds)</t>
  </si>
  <si>
    <t>Prepayment: Variable tariffs (pounds)</t>
  </si>
  <si>
    <t>Prepayment: All Tariffs (pounds)</t>
  </si>
  <si>
    <t>Overall: Fixed tariffs (pounds)</t>
  </si>
  <si>
    <t>Overall: Variable tariffs (pounds)</t>
  </si>
  <si>
    <t>Overall: All Tariffs (pounds)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</si>
</sst>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1" applyNumberFormat="1" borderId="2" applyBorder="1" fontId="4" applyFont="1" fillId="0" applyAlignment="1">
      <alignment horizontal="left" wrapText="1"/>
    </xf>
    <xf xfId="0" numFmtId="3" applyNumberFormat="1" borderId="2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" applyNumberFormat="1" borderId="2" applyBorder="1" fontId="5" applyFont="1" fillId="0" applyAlignment="1">
      <alignment horizontal="right"/>
    </xf>
    <xf xfId="0" numFmtId="3" applyNumberFormat="1" borderId="2" applyBorder="1" fontId="5" applyFont="1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9"/>
  <sheetViews>
    <sheetView workbookViewId="0" tabSelected="1"/>
  </sheetViews>
  <sheetFormatPr defaultRowHeight="15" x14ac:dyDescent="0.25"/>
  <cols>
    <col min="1" max="1" style="23" width="13.576428571428572" customWidth="1" bestFit="1"/>
    <col min="2" max="2" style="24" width="23.862142857142857" customWidth="1" bestFit="1"/>
    <col min="3" max="3" style="24" width="29.290714285714284" customWidth="1" bestFit="1"/>
    <col min="4" max="4" style="24" width="16.719285714285714" customWidth="1" bestFit="1"/>
    <col min="5" max="5" style="24" width="15.147857142857141" customWidth="1" bestFit="1"/>
    <col min="6" max="6" style="24" width="13.147857142857141" customWidth="1" bestFit="1"/>
    <col min="7" max="7" style="24" width="14.005" customWidth="1" bestFit="1"/>
    <col min="8" max="8" style="24" width="16.719285714285714" customWidth="1" bestFit="1"/>
    <col min="9" max="9" style="24" width="17.433571428571426" customWidth="1" bestFit="1"/>
    <col min="10" max="10" style="24" width="19.433571428571426" customWidth="1" bestFit="1"/>
    <col min="11" max="11" style="24" width="17.719285714285714" customWidth="1" bestFit="1"/>
    <col min="12" max="12" style="24" width="19.14785714285714" customWidth="1" bestFit="1"/>
    <col min="13" max="13" style="24" width="17.14785714285714" customWidth="1" bestFit="1"/>
    <col min="14" max="14" style="25" width="13.576428571428572" customWidth="1" bestFit="1"/>
  </cols>
  <sheetData>
    <row x14ac:dyDescent="0.25" r="1" customHeight="1" ht="18.75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x14ac:dyDescent="0.25" r="2" customHeight="1" ht="18.7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x14ac:dyDescent="0.25" r="3" customHeight="1" ht="18.7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x14ac:dyDescent="0.25" r="4" customHeight="1" ht="18.75">
      <c r="A4" s="9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x14ac:dyDescent="0.25" r="5" customHeight="1" ht="18.75">
      <c r="A5" s="9" t="s">
        <v>7</v>
      </c>
      <c r="B5" s="12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x14ac:dyDescent="0.25" r="6" customHeight="1" ht="19.5">
      <c r="A6" s="14" t="s">
        <v>9</v>
      </c>
      <c r="B6" s="15" t="s">
        <v>10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3"/>
    </row>
    <row x14ac:dyDescent="0.25" r="7" customHeight="1" ht="18.75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3"/>
    </row>
    <row x14ac:dyDescent="0.25" r="8" customHeight="1" ht="44.25" customFormat="1" s="17">
      <c r="A8" s="18" t="s">
        <v>11</v>
      </c>
      <c r="B8" s="19" t="s">
        <v>12</v>
      </c>
      <c r="C8" s="19" t="s">
        <v>13</v>
      </c>
      <c r="D8" s="19" t="s">
        <v>14</v>
      </c>
      <c r="E8" s="19" t="s">
        <v>15</v>
      </c>
      <c r="F8" s="19" t="s">
        <v>16</v>
      </c>
      <c r="G8" s="19" t="s">
        <v>17</v>
      </c>
      <c r="H8" s="19" t="s">
        <v>18</v>
      </c>
      <c r="I8" s="19" t="s">
        <v>19</v>
      </c>
      <c r="J8" s="19" t="s">
        <v>20</v>
      </c>
      <c r="K8" s="19" t="s">
        <v>21</v>
      </c>
      <c r="L8" s="19" t="s">
        <v>22</v>
      </c>
      <c r="M8" s="19" t="s">
        <v>23</v>
      </c>
      <c r="N8" s="20"/>
    </row>
    <row x14ac:dyDescent="0.25" r="9" customHeight="1" ht="18.75">
      <c r="A9" s="21">
        <v>2014</v>
      </c>
      <c r="B9" s="22"/>
      <c r="C9" s="22"/>
      <c r="D9" s="22">
        <f>(0.04654199954987*11200)+98.0188836587237</f>
      </c>
      <c r="E9" s="22"/>
      <c r="F9" s="22"/>
      <c r="G9" s="22">
        <f>(0.0423071458525511*11200)+85.9942771692793</f>
      </c>
      <c r="H9" s="22"/>
      <c r="I9" s="22"/>
      <c r="J9" s="22">
        <f>(0.0463521819763419*11200)+97.5917036989395</f>
      </c>
      <c r="K9" s="22"/>
      <c r="L9" s="22"/>
      <c r="M9" s="22">
        <f>(0.0440929815476337*11200)+91.0818765671357</f>
      </c>
      <c r="N9" s="13"/>
    </row>
    <row x14ac:dyDescent="0.25" r="10" customHeight="1" ht="18.75">
      <c r="A10" s="21">
        <v>2015</v>
      </c>
      <c r="B10" s="22"/>
      <c r="C10" s="22"/>
      <c r="D10" s="22">
        <f>(0.0441826633130361*11200)+97.074973680749</f>
      </c>
      <c r="E10" s="22"/>
      <c r="F10" s="22"/>
      <c r="G10" s="22">
        <f>(0.0400202456654864*11200)+80.0993839014997</f>
      </c>
      <c r="H10" s="22"/>
      <c r="I10" s="22"/>
      <c r="J10" s="22">
        <f>(0.0441911509056778*11200)+98.0509575817429</f>
      </c>
      <c r="K10" s="22"/>
      <c r="L10" s="22"/>
      <c r="M10" s="22">
        <f>(0.0417496553757279*11200)+87.2947485750131</f>
      </c>
      <c r="N10" s="13"/>
    </row>
    <row x14ac:dyDescent="0.25" r="11" customHeight="1" ht="18.75">
      <c r="A11" s="21">
        <v>2016</v>
      </c>
      <c r="B11" s="22"/>
      <c r="C11" s="22"/>
      <c r="D11" s="22">
        <f>(0.0404195356312942*11200)+96.7922819044096</f>
      </c>
      <c r="E11" s="22"/>
      <c r="F11" s="22"/>
      <c r="G11" s="22">
        <f>(0.0356173235975374*11200)+79.3180642539186</f>
      </c>
      <c r="H11" s="22"/>
      <c r="I11" s="22"/>
      <c r="J11" s="22">
        <f>(0.0409253414878911*11200)+97.9060192080074</f>
      </c>
      <c r="K11" s="22"/>
      <c r="L11" s="22"/>
      <c r="M11" s="22">
        <f>(0.0375822179527467*11200)+86.3641891663012</f>
      </c>
      <c r="N11" s="13"/>
    </row>
    <row x14ac:dyDescent="0.25" r="12" customHeight="1" ht="18.75">
      <c r="A12" s="21">
        <v>2017</v>
      </c>
      <c r="B12" s="22"/>
      <c r="C12" s="22"/>
      <c r="D12" s="22">
        <f>(0.0397631336384324*11200)+97.2199088225742</f>
      </c>
      <c r="E12" s="22"/>
      <c r="F12" s="22"/>
      <c r="G12" s="22">
        <f>(0.0353942129139858*11200)+79.5295558633001</f>
      </c>
      <c r="H12" s="22"/>
      <c r="I12" s="22"/>
      <c r="J12" s="22">
        <f>(0.0356068634460833*11200)+97.7887593898721</f>
      </c>
      <c r="K12" s="22"/>
      <c r="L12" s="22"/>
      <c r="M12" s="22">
        <f>(0.0363664608221799*11200)+86.3669395613274</f>
      </c>
      <c r="N12" s="13"/>
    </row>
    <row x14ac:dyDescent="0.25" r="13" customHeight="1" ht="18.75">
      <c r="A13" s="21">
        <v>2018</v>
      </c>
      <c r="B13" s="22"/>
      <c r="C13" s="22"/>
      <c r="D13" s="22">
        <f>(0.0404066435604779*11200)+109.016940088396</f>
      </c>
      <c r="E13" s="22"/>
      <c r="F13" s="22"/>
      <c r="G13" s="22">
        <f>(0.0367664069510934*11200)+79.9964261864216</f>
      </c>
      <c r="H13" s="22"/>
      <c r="I13" s="22"/>
      <c r="J13" s="22">
        <f>(0.0349828922141822*11200)+95.3268856202185</f>
      </c>
      <c r="K13" s="22"/>
      <c r="L13" s="22"/>
      <c r="M13" s="22">
        <f>(0.0371688676604729*11200)+87.6253791319029</f>
      </c>
      <c r="N13" s="13"/>
    </row>
    <row x14ac:dyDescent="0.25" r="14" customHeight="1" ht="18.75">
      <c r="A14" s="21">
        <v>2019</v>
      </c>
      <c r="B14" s="22"/>
      <c r="C14" s="22"/>
      <c r="D14" s="22">
        <f>(0.0403353472001603*11200)+110.691139006084</f>
      </c>
      <c r="E14" s="22"/>
      <c r="F14" s="22"/>
      <c r="G14" s="22">
        <f>(0.0369312562247261*11200)+89.0839646051938</f>
      </c>
      <c r="H14" s="22"/>
      <c r="I14" s="22"/>
      <c r="J14" s="22">
        <f>(0.0385164396410727*11200)+110.653044502527</f>
      </c>
      <c r="K14" s="22"/>
      <c r="L14" s="22"/>
      <c r="M14" s="22">
        <f>(0.0377874550998704*11200)+96.1210640585739</f>
      </c>
      <c r="N14" s="13"/>
    </row>
    <row x14ac:dyDescent="0.25" r="15" customHeight="1" ht="18.75">
      <c r="A15" s="21">
        <v>2020</v>
      </c>
      <c r="B15" s="22"/>
      <c r="C15" s="22"/>
      <c r="D15" s="22">
        <f>(0.0388010237394817*11200)+111.343603401312</f>
      </c>
      <c r="E15" s="22"/>
      <c r="F15" s="22"/>
      <c r="G15" s="22">
        <f>(0.0344999925379152*11200)+88.5996149904816</f>
      </c>
      <c r="H15" s="22"/>
      <c r="I15" s="22"/>
      <c r="J15" s="22">
        <f>(0.0359962439875572*11200)+130.422891403929</f>
      </c>
      <c r="K15" s="22"/>
      <c r="L15" s="22"/>
      <c r="M15" s="22">
        <f>(0.0355022360271926*11200)+98.5893727925558</f>
      </c>
      <c r="N15" s="13"/>
    </row>
    <row x14ac:dyDescent="0.25" r="16" customHeight="1" ht="18.75">
      <c r="A16" s="21">
        <v>2021</v>
      </c>
      <c r="B16" s="22"/>
      <c r="C16" s="22"/>
      <c r="D16" s="22">
        <f>(0.0361558727524009*11200)+109.776801708471</f>
      </c>
      <c r="E16" s="22"/>
      <c r="F16" s="22"/>
      <c r="G16" s="22">
        <f>(0.0337794144251478*11200)+90.5685478863513</f>
      </c>
      <c r="H16" s="22"/>
      <c r="I16" s="22"/>
      <c r="J16" s="22">
        <f>(0.0338012465856868*11200)+127.245822464087</f>
      </c>
      <c r="K16" s="22"/>
      <c r="L16" s="22"/>
      <c r="M16" s="22">
        <f>(0.0341755981666232*11200)+98.9967691431617</f>
      </c>
      <c r="N16" s="13"/>
    </row>
    <row x14ac:dyDescent="0.25" r="17" customHeight="1" ht="18.75">
      <c r="A17" s="21">
        <v>2022</v>
      </c>
      <c r="B17" s="22">
        <v>898.7246324307101</v>
      </c>
      <c r="C17" s="22">
        <v>1101.6478425319804</v>
      </c>
      <c r="D17" s="22">
        <v>1063.357062761741</v>
      </c>
      <c r="E17" s="22">
        <v>764.550803611268</v>
      </c>
      <c r="F17" s="22">
        <v>990.4304740188851</v>
      </c>
      <c r="G17" s="22">
        <v>912.1371702550772</v>
      </c>
      <c r="H17" s="22">
        <v>940.6203073563119</v>
      </c>
      <c r="I17" s="22">
        <v>1028.857842733153</v>
      </c>
      <c r="J17" s="22">
        <v>1023.7099861275387</v>
      </c>
      <c r="K17" s="22">
        <v>784.9992808959345</v>
      </c>
      <c r="L17" s="22">
        <v>1018.3355672624086</v>
      </c>
      <c r="M17" s="22">
        <v>952.365998299852</v>
      </c>
      <c r="N17" s="13"/>
    </row>
    <row x14ac:dyDescent="0.25" r="18" customHeight="1" ht="18.75">
      <c r="A18" s="21">
        <v>2023</v>
      </c>
      <c r="B18" s="22">
        <v>1102.1914508728453</v>
      </c>
      <c r="C18" s="22">
        <v>1177.0635572970289</v>
      </c>
      <c r="D18" s="22">
        <v>1168.8647811971198</v>
      </c>
      <c r="E18" s="22">
        <v>896.4100886103776</v>
      </c>
      <c r="F18" s="22">
        <v>1103.0442878974366</v>
      </c>
      <c r="G18" s="22">
        <v>1066.503076207718</v>
      </c>
      <c r="H18" s="22">
        <v>1093.8854058562883</v>
      </c>
      <c r="I18" s="22">
        <v>1109.3859778664093</v>
      </c>
      <c r="J18" s="22">
        <v>1108.2062156861616</v>
      </c>
      <c r="K18" s="22">
        <v>943.693847166623</v>
      </c>
      <c r="L18" s="22">
        <v>1119.868284409818</v>
      </c>
      <c r="M18" s="22">
        <v>1093.9308228380594</v>
      </c>
      <c r="N18" s="13"/>
    </row>
    <row x14ac:dyDescent="0.25" r="19" customHeight="1" ht="18.75">
      <c r="A19" s="21">
        <v>2024</v>
      </c>
      <c r="B19" s="22">
        <v>849.4656993101926</v>
      </c>
      <c r="C19" s="22">
        <v>860.5263980256077</v>
      </c>
      <c r="D19" s="22">
        <v>859.8963634416829</v>
      </c>
      <c r="E19" s="22">
        <v>794.8361865071186</v>
      </c>
      <c r="F19" s="22">
        <v>819.4667296162385</v>
      </c>
      <c r="G19" s="22">
        <v>812.9767208002777</v>
      </c>
      <c r="H19" s="22">
        <v>790.7093588012017</v>
      </c>
      <c r="I19" s="22">
        <v>763.2874241645362</v>
      </c>
      <c r="J19" s="22">
        <v>764.2447529190306</v>
      </c>
      <c r="K19" s="22">
        <v>797.1965740181502</v>
      </c>
      <c r="L19" s="22">
        <v>818.4859124401404</v>
      </c>
      <c r="M19" s="22">
        <v>814.1963554352396</v>
      </c>
      <c r="N19" s="13"/>
    </row>
  </sheetData>
  <mergeCells count="2">
    <mergeCell ref="A1:F1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8" width="25.719285714285714" customWidth="1" bestFit="1"/>
    <col min="2" max="2" style="6" width="26.005" customWidth="1" bestFit="1"/>
    <col min="3" max="3" style="7" width="23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</v>
      </c>
      <c r="B2" s="2" t="s">
        <v>3</v>
      </c>
      <c r="C2" s="3">
        <f>round(Main!G9/11200, 4)</f>
      </c>
    </row>
    <row x14ac:dyDescent="0.25" r="3" customHeight="1" ht="18.75">
      <c r="A3" s="4">
        <v>2</v>
      </c>
      <c r="B3" s="2" t="s">
        <v>4</v>
      </c>
      <c r="C3" s="3">
        <f>round(Main!D9/11200, 4)</f>
      </c>
    </row>
    <row x14ac:dyDescent="0.25" r="4" customHeight="1" ht="18.75">
      <c r="A4" s="4">
        <v>3</v>
      </c>
      <c r="B4" s="2" t="s">
        <v>5</v>
      </c>
      <c r="C4" s="3">
        <f>round(Main!J9/11200, 4)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5" width="25.719285714285714" customWidth="1" bestFit="1"/>
    <col min="2" max="2" style="6" width="26.005" customWidth="1" bestFit="1"/>
    <col min="3" max="3" style="7" width="27.14785714285714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x14ac:dyDescent="0.25" r="2" customHeight="1" ht="18.75">
      <c r="A2" s="4">
        <v>1</v>
      </c>
      <c r="B2" s="2" t="s">
        <v>3</v>
      </c>
      <c r="C2" s="3">
        <f>round(Main!G10/11200, 4)</f>
      </c>
      <c r="D2" s="2"/>
      <c r="E2" s="2"/>
      <c r="F2" s="2"/>
      <c r="G2" s="2"/>
      <c r="H2" s="2"/>
    </row>
    <row x14ac:dyDescent="0.25" r="3" customHeight="1" ht="18.75">
      <c r="A3" s="4">
        <v>2</v>
      </c>
      <c r="B3" s="2" t="s">
        <v>4</v>
      </c>
      <c r="C3" s="3">
        <f>round(Main!D10/11200, 4)</f>
      </c>
      <c r="D3" s="2"/>
      <c r="E3" s="2"/>
      <c r="F3" s="2"/>
      <c r="G3" s="2"/>
      <c r="H3" s="2"/>
    </row>
    <row x14ac:dyDescent="0.25" r="4" customHeight="1" ht="18.75">
      <c r="A4" s="4">
        <v>3</v>
      </c>
      <c r="B4" s="2" t="s">
        <v>5</v>
      </c>
      <c r="C4" s="3">
        <f>round(Main!J10/11200, 4)</f>
      </c>
      <c r="D4" s="2"/>
      <c r="E4" s="2"/>
      <c r="F4" s="2"/>
      <c r="G4" s="2"/>
      <c r="H4" s="2"/>
    </row>
    <row x14ac:dyDescent="0.25" r="5" customHeight="1" ht="18.75">
      <c r="A5" s="4"/>
      <c r="B5" s="2"/>
      <c r="C5" s="3"/>
      <c r="D5" s="2"/>
      <c r="E5" s="2"/>
      <c r="F5" s="2"/>
      <c r="G5" s="2"/>
      <c r="H5" s="2"/>
    </row>
    <row x14ac:dyDescent="0.25" r="6" customHeight="1" ht="18.75">
      <c r="A6" s="1"/>
      <c r="B6" s="2"/>
      <c r="C6" s="3"/>
      <c r="D6" s="2"/>
      <c r="E6" s="2"/>
      <c r="F6" s="2"/>
      <c r="G6" s="2"/>
      <c r="H6" s="2"/>
    </row>
    <row x14ac:dyDescent="0.25" r="7" customHeight="1" ht="18.75">
      <c r="A7" s="1"/>
      <c r="B7" s="2"/>
      <c r="C7" s="3"/>
      <c r="D7" s="2"/>
      <c r="E7" s="2"/>
      <c r="F7" s="2"/>
      <c r="G7" s="2"/>
      <c r="H7" s="2"/>
    </row>
    <row x14ac:dyDescent="0.25" r="8" customHeight="1" ht="18.75">
      <c r="A8" s="1"/>
      <c r="B8" s="2"/>
      <c r="C8" s="3"/>
      <c r="D8" s="2"/>
      <c r="E8" s="2"/>
      <c r="F8" s="2"/>
      <c r="G8" s="2"/>
      <c r="H8" s="2"/>
    </row>
    <row x14ac:dyDescent="0.25" r="9" customHeight="1" ht="18.75">
      <c r="A9" s="1"/>
      <c r="B9" s="2"/>
      <c r="C9" s="3"/>
      <c r="D9" s="2"/>
      <c r="E9" s="2"/>
      <c r="F9" s="2"/>
      <c r="G9" s="2"/>
      <c r="H9" s="2"/>
    </row>
    <row x14ac:dyDescent="0.25" r="10" customHeight="1" ht="18.75">
      <c r="A10" s="1"/>
      <c r="B10" s="2"/>
      <c r="C10" s="3"/>
      <c r="D10" s="2"/>
      <c r="E10" s="2"/>
      <c r="F10" s="2"/>
      <c r="G10" s="2"/>
      <c r="H10" s="2"/>
    </row>
    <row x14ac:dyDescent="0.25" r="11" customHeight="1" ht="18.75">
      <c r="A11" s="1"/>
      <c r="B11" s="2"/>
      <c r="C11" s="3"/>
      <c r="D11" s="2"/>
      <c r="E11" s="2"/>
      <c r="F11" s="2"/>
      <c r="G11" s="2"/>
      <c r="H11" s="2"/>
    </row>
    <row x14ac:dyDescent="0.25" r="12" customHeight="1" ht="18.75">
      <c r="A12" s="1"/>
      <c r="B12" s="2"/>
      <c r="C12" s="3"/>
      <c r="D12" s="2"/>
      <c r="E12" s="2"/>
      <c r="F12" s="2"/>
      <c r="G12" s="2"/>
      <c r="H12" s="2"/>
    </row>
    <row x14ac:dyDescent="0.25" r="13" customHeight="1" ht="18.75">
      <c r="A13" s="1"/>
      <c r="B13" s="2"/>
      <c r="C13" s="3"/>
      <c r="D13" s="2"/>
      <c r="E13" s="2"/>
      <c r="F13" s="2"/>
      <c r="G13" s="2"/>
      <c r="H13" s="2"/>
    </row>
    <row x14ac:dyDescent="0.25" r="14" customHeight="1" ht="18.75">
      <c r="A14" s="1"/>
      <c r="B14" s="2"/>
      <c r="C14" s="3"/>
      <c r="D14" s="2"/>
      <c r="E14" s="2"/>
      <c r="F14" s="2"/>
      <c r="G14" s="2"/>
      <c r="H14" s="2"/>
    </row>
    <row x14ac:dyDescent="0.25" r="15" customHeight="1" ht="18.75">
      <c r="A15" s="1"/>
      <c r="B15" s="2"/>
      <c r="C15" s="3"/>
      <c r="D15" s="2"/>
      <c r="E15" s="2"/>
      <c r="F15" s="2"/>
      <c r="G15" s="2"/>
      <c r="H15" s="2"/>
    </row>
    <row x14ac:dyDescent="0.25" r="16" customHeight="1" ht="18.75">
      <c r="A16" s="1"/>
      <c r="B16" s="2"/>
      <c r="C16" s="3"/>
      <c r="D16" s="2"/>
      <c r="E16" s="2"/>
      <c r="F16" s="2"/>
      <c r="G16" s="2"/>
      <c r="H16" s="2"/>
    </row>
    <row x14ac:dyDescent="0.25" r="17" customHeight="1" ht="18.75">
      <c r="A17" s="1"/>
      <c r="B17" s="2"/>
      <c r="C17" s="3"/>
      <c r="D17" s="2"/>
      <c r="E17" s="2"/>
      <c r="F17" s="2"/>
      <c r="G17" s="2"/>
      <c r="H17" s="2"/>
    </row>
    <row x14ac:dyDescent="0.25" r="18" customHeight="1" ht="18.75">
      <c r="A18" s="1"/>
      <c r="B18" s="2"/>
      <c r="C18" s="3"/>
      <c r="D18" s="2"/>
      <c r="E18" s="2"/>
      <c r="F18" s="2"/>
      <c r="G18" s="2"/>
      <c r="H18" s="2"/>
    </row>
    <row x14ac:dyDescent="0.25" r="19" customHeight="1" ht="18.75">
      <c r="A19" s="1"/>
      <c r="B19" s="2"/>
      <c r="C19" s="3"/>
      <c r="D19" s="2"/>
      <c r="E19" s="2"/>
      <c r="F19" s="2"/>
      <c r="G19" s="2"/>
      <c r="H19" s="2"/>
    </row>
    <row x14ac:dyDescent="0.25" r="20" customHeight="1" ht="18.75">
      <c r="A20" s="1"/>
      <c r="B20" s="2"/>
      <c r="C20" s="3"/>
      <c r="D20" s="2"/>
      <c r="E20" s="2"/>
      <c r="F20" s="2"/>
      <c r="G20" s="2"/>
      <c r="H20" s="2"/>
    </row>
    <row x14ac:dyDescent="0.25" r="21" customHeight="1" ht="18.75">
      <c r="A21" s="1"/>
      <c r="B21" s="2"/>
      <c r="C21" s="3"/>
      <c r="D21" s="2"/>
      <c r="E21" s="2"/>
      <c r="F21" s="2"/>
      <c r="G21" s="2"/>
      <c r="H21" s="2"/>
    </row>
    <row x14ac:dyDescent="0.25" r="22" customHeight="1" ht="18.75">
      <c r="A22" s="1"/>
      <c r="B22" s="2"/>
      <c r="C22" s="3"/>
      <c r="D22" s="2"/>
      <c r="E22" s="2"/>
      <c r="F22" s="2"/>
      <c r="G22" s="2"/>
      <c r="H22" s="2"/>
    </row>
    <row x14ac:dyDescent="0.25" r="23" customHeight="1" ht="18.75">
      <c r="A23" s="1"/>
      <c r="B23" s="2"/>
      <c r="C23" s="3"/>
      <c r="D23" s="2"/>
      <c r="E23" s="2"/>
      <c r="F23" s="2"/>
      <c r="G23" s="2"/>
      <c r="H23" s="2"/>
    </row>
    <row x14ac:dyDescent="0.25" r="24" customHeight="1" ht="18.75">
      <c r="A24" s="1"/>
      <c r="B24" s="2"/>
      <c r="C24" s="3"/>
      <c r="D24" s="2"/>
      <c r="E24" s="2"/>
      <c r="F24" s="2"/>
      <c r="G24" s="2"/>
      <c r="H24" s="2"/>
    </row>
    <row x14ac:dyDescent="0.25" r="25" customHeight="1" ht="18.75">
      <c r="A25" s="1"/>
      <c r="B25" s="2"/>
      <c r="C25" s="3"/>
      <c r="D25" s="2"/>
      <c r="E25" s="2"/>
      <c r="F25" s="2"/>
      <c r="G25" s="2"/>
      <c r="H25" s="2"/>
    </row>
    <row x14ac:dyDescent="0.25" r="26" customHeight="1" ht="18.75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5" width="25.719285714285714" customWidth="1" bestFit="1"/>
    <col min="2" max="2" style="6" width="26.005" customWidth="1" bestFit="1"/>
    <col min="3" max="3" style="7" width="27.14785714285714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x14ac:dyDescent="0.25" r="2" customHeight="1" ht="18.75">
      <c r="A2" s="4">
        <v>1</v>
      </c>
      <c r="B2" s="2" t="s">
        <v>3</v>
      </c>
      <c r="C2" s="3">
        <f>round(Main!G11/11200, 4)</f>
      </c>
      <c r="D2" s="2"/>
      <c r="E2" s="2"/>
      <c r="F2" s="2"/>
      <c r="G2" s="2"/>
      <c r="H2" s="2"/>
    </row>
    <row x14ac:dyDescent="0.25" r="3" customHeight="1" ht="18.75">
      <c r="A3" s="4">
        <v>2</v>
      </c>
      <c r="B3" s="2" t="s">
        <v>4</v>
      </c>
      <c r="C3" s="3">
        <f>round(Main!D11/11200, 4)</f>
      </c>
      <c r="D3" s="2"/>
      <c r="E3" s="2"/>
      <c r="F3" s="2"/>
      <c r="G3" s="2"/>
      <c r="H3" s="2"/>
    </row>
    <row x14ac:dyDescent="0.25" r="4" customHeight="1" ht="18.75">
      <c r="A4" s="4">
        <v>3</v>
      </c>
      <c r="B4" s="2" t="s">
        <v>5</v>
      </c>
      <c r="C4" s="3">
        <f>round(Main!J11/11200, 4)</f>
      </c>
      <c r="D4" s="2"/>
      <c r="E4" s="2"/>
      <c r="F4" s="2"/>
      <c r="G4" s="2"/>
      <c r="H4" s="2"/>
    </row>
    <row x14ac:dyDescent="0.25" r="5" customHeight="1" ht="18.75">
      <c r="A5" s="4"/>
      <c r="B5" s="2"/>
      <c r="C5" s="3"/>
      <c r="D5" s="2"/>
      <c r="E5" s="2"/>
      <c r="F5" s="2"/>
      <c r="G5" s="2"/>
      <c r="H5" s="2"/>
    </row>
    <row x14ac:dyDescent="0.25" r="6" customHeight="1" ht="18.75">
      <c r="A6" s="1"/>
      <c r="B6" s="2"/>
      <c r="C6" s="3"/>
      <c r="D6" s="2"/>
      <c r="E6" s="2"/>
      <c r="F6" s="2"/>
      <c r="G6" s="2"/>
      <c r="H6" s="2"/>
    </row>
    <row x14ac:dyDescent="0.25" r="7" customHeight="1" ht="18.75">
      <c r="A7" s="1"/>
      <c r="B7" s="2"/>
      <c r="C7" s="3"/>
      <c r="D7" s="2"/>
      <c r="E7" s="2"/>
      <c r="F7" s="2"/>
      <c r="G7" s="2"/>
      <c r="H7" s="2"/>
    </row>
    <row x14ac:dyDescent="0.25" r="8" customHeight="1" ht="18.75">
      <c r="A8" s="1"/>
      <c r="B8" s="2"/>
      <c r="C8" s="3"/>
      <c r="D8" s="2"/>
      <c r="E8" s="2"/>
      <c r="F8" s="2"/>
      <c r="G8" s="2"/>
      <c r="H8" s="2"/>
    </row>
    <row x14ac:dyDescent="0.25" r="9" customHeight="1" ht="18.75">
      <c r="A9" s="1"/>
      <c r="B9" s="2"/>
      <c r="C9" s="3"/>
      <c r="D9" s="2"/>
      <c r="E9" s="2"/>
      <c r="F9" s="2"/>
      <c r="G9" s="2"/>
      <c r="H9" s="2"/>
    </row>
    <row x14ac:dyDescent="0.25" r="10" customHeight="1" ht="18.75">
      <c r="A10" s="1"/>
      <c r="B10" s="2"/>
      <c r="C10" s="3"/>
      <c r="D10" s="2"/>
      <c r="E10" s="2"/>
      <c r="F10" s="2"/>
      <c r="G10" s="2"/>
      <c r="H10" s="2"/>
    </row>
    <row x14ac:dyDescent="0.25" r="11" customHeight="1" ht="18.75">
      <c r="A11" s="1"/>
      <c r="B11" s="2"/>
      <c r="C11" s="3"/>
      <c r="D11" s="2"/>
      <c r="E11" s="2"/>
      <c r="F11" s="2"/>
      <c r="G11" s="2"/>
      <c r="H11" s="2"/>
    </row>
    <row x14ac:dyDescent="0.25" r="12" customHeight="1" ht="18.75">
      <c r="A12" s="1"/>
      <c r="B12" s="2"/>
      <c r="C12" s="3"/>
      <c r="D12" s="2"/>
      <c r="E12" s="2"/>
      <c r="F12" s="2"/>
      <c r="G12" s="2"/>
      <c r="H12" s="2"/>
    </row>
    <row x14ac:dyDescent="0.25" r="13" customHeight="1" ht="18.75">
      <c r="A13" s="1"/>
      <c r="B13" s="2"/>
      <c r="C13" s="3"/>
      <c r="D13" s="2"/>
      <c r="E13" s="2"/>
      <c r="F13" s="2"/>
      <c r="G13" s="2"/>
      <c r="H13" s="2"/>
    </row>
    <row x14ac:dyDescent="0.25" r="14" customHeight="1" ht="18.75">
      <c r="A14" s="1"/>
      <c r="B14" s="2"/>
      <c r="C14" s="3"/>
      <c r="D14" s="2"/>
      <c r="E14" s="2"/>
      <c r="F14" s="2"/>
      <c r="G14" s="2"/>
      <c r="H14" s="2"/>
    </row>
    <row x14ac:dyDescent="0.25" r="15" customHeight="1" ht="18.75">
      <c r="A15" s="1"/>
      <c r="B15" s="2"/>
      <c r="C15" s="3"/>
      <c r="D15" s="2"/>
      <c r="E15" s="2"/>
      <c r="F15" s="2"/>
      <c r="G15" s="2"/>
      <c r="H15" s="2"/>
    </row>
    <row x14ac:dyDescent="0.25" r="16" customHeight="1" ht="18.75">
      <c r="A16" s="1"/>
      <c r="B16" s="2"/>
      <c r="C16" s="3"/>
      <c r="D16" s="2"/>
      <c r="E16" s="2"/>
      <c r="F16" s="2"/>
      <c r="G16" s="2"/>
      <c r="H16" s="2"/>
    </row>
    <row x14ac:dyDescent="0.25" r="17" customHeight="1" ht="18.75">
      <c r="A17" s="1"/>
      <c r="B17" s="2"/>
      <c r="C17" s="3"/>
      <c r="D17" s="2"/>
      <c r="E17" s="2"/>
      <c r="F17" s="2"/>
      <c r="G17" s="2"/>
      <c r="H17" s="2"/>
    </row>
    <row x14ac:dyDescent="0.25" r="18" customHeight="1" ht="18.75">
      <c r="A18" s="1"/>
      <c r="B18" s="2"/>
      <c r="C18" s="3"/>
      <c r="D18" s="2"/>
      <c r="E18" s="2"/>
      <c r="F18" s="2"/>
      <c r="G18" s="2"/>
      <c r="H18" s="2"/>
    </row>
    <row x14ac:dyDescent="0.25" r="19" customHeight="1" ht="18.75">
      <c r="A19" s="1"/>
      <c r="B19" s="2"/>
      <c r="C19" s="3"/>
      <c r="D19" s="2"/>
      <c r="E19" s="2"/>
      <c r="F19" s="2"/>
      <c r="G19" s="2"/>
      <c r="H19" s="2"/>
    </row>
    <row x14ac:dyDescent="0.25" r="20" customHeight="1" ht="18.75">
      <c r="A20" s="1"/>
      <c r="B20" s="2"/>
      <c r="C20" s="3"/>
      <c r="D20" s="2"/>
      <c r="E20" s="2"/>
      <c r="F20" s="2"/>
      <c r="G20" s="2"/>
      <c r="H20" s="2"/>
    </row>
    <row x14ac:dyDescent="0.25" r="21" customHeight="1" ht="18.75">
      <c r="A21" s="1"/>
      <c r="B21" s="2"/>
      <c r="C21" s="3"/>
      <c r="D21" s="2"/>
      <c r="E21" s="2"/>
      <c r="F21" s="2"/>
      <c r="G21" s="2"/>
      <c r="H21" s="2"/>
    </row>
    <row x14ac:dyDescent="0.25" r="22" customHeight="1" ht="18.75">
      <c r="A22" s="1"/>
      <c r="B22" s="2"/>
      <c r="C22" s="3"/>
      <c r="D22" s="2"/>
      <c r="E22" s="2"/>
      <c r="F22" s="2"/>
      <c r="G22" s="2"/>
      <c r="H22" s="2"/>
    </row>
    <row x14ac:dyDescent="0.25" r="23" customHeight="1" ht="18.75">
      <c r="A23" s="1"/>
      <c r="B23" s="2"/>
      <c r="C23" s="3"/>
      <c r="D23" s="2"/>
      <c r="E23" s="2"/>
      <c r="F23" s="2"/>
      <c r="G23" s="2"/>
      <c r="H23" s="2"/>
    </row>
    <row x14ac:dyDescent="0.25" r="24" customHeight="1" ht="18.75">
      <c r="A24" s="1"/>
      <c r="B24" s="2"/>
      <c r="C24" s="3"/>
      <c r="D24" s="2"/>
      <c r="E24" s="2"/>
      <c r="F24" s="2"/>
      <c r="G24" s="2"/>
      <c r="H24" s="2"/>
    </row>
    <row x14ac:dyDescent="0.25" r="25" customHeight="1" ht="18.75">
      <c r="A25" s="1"/>
      <c r="B25" s="2"/>
      <c r="C25" s="3"/>
      <c r="D25" s="2"/>
      <c r="E25" s="2"/>
      <c r="F25" s="2"/>
      <c r="G25" s="2"/>
      <c r="H25" s="2"/>
    </row>
    <row x14ac:dyDescent="0.25" r="26" customHeight="1" ht="18.75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5" width="25.719285714285714" customWidth="1" bestFit="1"/>
    <col min="2" max="2" style="6" width="26.005" customWidth="1" bestFit="1"/>
    <col min="3" max="3" style="7" width="27.14785714285714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x14ac:dyDescent="0.25" r="2" customHeight="1" ht="18.75">
      <c r="A2" s="4">
        <v>1</v>
      </c>
      <c r="B2" s="2" t="s">
        <v>3</v>
      </c>
      <c r="C2" s="3">
        <f>round(Main!G12/11200, 4)</f>
      </c>
      <c r="D2" s="2"/>
      <c r="E2" s="2"/>
      <c r="F2" s="2"/>
      <c r="G2" s="2"/>
      <c r="H2" s="2"/>
    </row>
    <row x14ac:dyDescent="0.25" r="3" customHeight="1" ht="18.75">
      <c r="A3" s="4">
        <v>2</v>
      </c>
      <c r="B3" s="2" t="s">
        <v>4</v>
      </c>
      <c r="C3" s="3">
        <f>round(Main!D12/11200, 4)</f>
      </c>
      <c r="D3" s="2"/>
      <c r="E3" s="2"/>
      <c r="F3" s="2"/>
      <c r="G3" s="2"/>
      <c r="H3" s="2"/>
    </row>
    <row x14ac:dyDescent="0.25" r="4" customHeight="1" ht="18.75">
      <c r="A4" s="4">
        <v>3</v>
      </c>
      <c r="B4" s="2" t="s">
        <v>5</v>
      </c>
      <c r="C4" s="3">
        <f>round(Main!J12/11200, 4)</f>
      </c>
      <c r="D4" s="2"/>
      <c r="E4" s="2"/>
      <c r="F4" s="2"/>
      <c r="G4" s="2"/>
      <c r="H4" s="2"/>
    </row>
    <row x14ac:dyDescent="0.25" r="5" customHeight="1" ht="18.75">
      <c r="A5" s="4"/>
      <c r="B5" s="2"/>
      <c r="C5" s="3"/>
      <c r="D5" s="2"/>
      <c r="E5" s="2"/>
      <c r="F5" s="2"/>
      <c r="G5" s="2"/>
      <c r="H5" s="2"/>
    </row>
    <row x14ac:dyDescent="0.25" r="6" customHeight="1" ht="18.75">
      <c r="A6" s="1"/>
      <c r="B6" s="2"/>
      <c r="C6" s="3"/>
      <c r="D6" s="2"/>
      <c r="E6" s="2"/>
      <c r="F6" s="2"/>
      <c r="G6" s="2"/>
      <c r="H6" s="2"/>
    </row>
    <row x14ac:dyDescent="0.25" r="7" customHeight="1" ht="18.75">
      <c r="A7" s="1"/>
      <c r="B7" s="2"/>
      <c r="C7" s="3"/>
      <c r="D7" s="2"/>
      <c r="E7" s="2"/>
      <c r="F7" s="2"/>
      <c r="G7" s="2"/>
      <c r="H7" s="2"/>
    </row>
    <row x14ac:dyDescent="0.25" r="8" customHeight="1" ht="18.75">
      <c r="A8" s="1"/>
      <c r="B8" s="2"/>
      <c r="C8" s="3"/>
      <c r="D8" s="2"/>
      <c r="E8" s="2"/>
      <c r="F8" s="2"/>
      <c r="G8" s="2"/>
      <c r="H8" s="2"/>
    </row>
    <row x14ac:dyDescent="0.25" r="9" customHeight="1" ht="18.75">
      <c r="A9" s="1"/>
      <c r="B9" s="2"/>
      <c r="C9" s="3"/>
      <c r="D9" s="2"/>
      <c r="E9" s="2"/>
      <c r="F9" s="2"/>
      <c r="G9" s="2"/>
      <c r="H9" s="2"/>
    </row>
    <row x14ac:dyDescent="0.25" r="10" customHeight="1" ht="18.75">
      <c r="A10" s="1"/>
      <c r="B10" s="2"/>
      <c r="C10" s="3"/>
      <c r="D10" s="2"/>
      <c r="E10" s="2"/>
      <c r="F10" s="2"/>
      <c r="G10" s="2"/>
      <c r="H10" s="2"/>
    </row>
    <row x14ac:dyDescent="0.25" r="11" customHeight="1" ht="18.75">
      <c r="A11" s="1"/>
      <c r="B11" s="2"/>
      <c r="C11" s="3"/>
      <c r="D11" s="2"/>
      <c r="E11" s="2"/>
      <c r="F11" s="2"/>
      <c r="G11" s="2"/>
      <c r="H11" s="2"/>
    </row>
    <row x14ac:dyDescent="0.25" r="12" customHeight="1" ht="18.75">
      <c r="A12" s="1"/>
      <c r="B12" s="2"/>
      <c r="C12" s="3"/>
      <c r="D12" s="2"/>
      <c r="E12" s="2"/>
      <c r="F12" s="2"/>
      <c r="G12" s="2"/>
      <c r="H12" s="2"/>
    </row>
    <row x14ac:dyDescent="0.25" r="13" customHeight="1" ht="18.75">
      <c r="A13" s="1"/>
      <c r="B13" s="2"/>
      <c r="C13" s="3"/>
      <c r="D13" s="2"/>
      <c r="E13" s="2"/>
      <c r="F13" s="2"/>
      <c r="G13" s="2"/>
      <c r="H13" s="2"/>
    </row>
    <row x14ac:dyDescent="0.25" r="14" customHeight="1" ht="18.75">
      <c r="A14" s="1"/>
      <c r="B14" s="2"/>
      <c r="C14" s="3"/>
      <c r="D14" s="2"/>
      <c r="E14" s="2"/>
      <c r="F14" s="2"/>
      <c r="G14" s="2"/>
      <c r="H14" s="2"/>
    </row>
    <row x14ac:dyDescent="0.25" r="15" customHeight="1" ht="18.75">
      <c r="A15" s="1"/>
      <c r="B15" s="2"/>
      <c r="C15" s="3"/>
      <c r="D15" s="2"/>
      <c r="E15" s="2"/>
      <c r="F15" s="2"/>
      <c r="G15" s="2"/>
      <c r="H15" s="2"/>
    </row>
    <row x14ac:dyDescent="0.25" r="16" customHeight="1" ht="18.75">
      <c r="A16" s="1"/>
      <c r="B16" s="2"/>
      <c r="C16" s="3"/>
      <c r="D16" s="2"/>
      <c r="E16" s="2"/>
      <c r="F16" s="2"/>
      <c r="G16" s="2"/>
      <c r="H16" s="2"/>
    </row>
    <row x14ac:dyDescent="0.25" r="17" customHeight="1" ht="18.75">
      <c r="A17" s="1"/>
      <c r="B17" s="2"/>
      <c r="C17" s="3"/>
      <c r="D17" s="2"/>
      <c r="E17" s="2"/>
      <c r="F17" s="2"/>
      <c r="G17" s="2"/>
      <c r="H17" s="2"/>
    </row>
    <row x14ac:dyDescent="0.25" r="18" customHeight="1" ht="18.75">
      <c r="A18" s="1"/>
      <c r="B18" s="2"/>
      <c r="C18" s="3"/>
      <c r="D18" s="2"/>
      <c r="E18" s="2"/>
      <c r="F18" s="2"/>
      <c r="G18" s="2"/>
      <c r="H18" s="2"/>
    </row>
    <row x14ac:dyDescent="0.25" r="19" customHeight="1" ht="18.75">
      <c r="A19" s="1"/>
      <c r="B19" s="2"/>
      <c r="C19" s="3"/>
      <c r="D19" s="2"/>
      <c r="E19" s="2"/>
      <c r="F19" s="2"/>
      <c r="G19" s="2"/>
      <c r="H19" s="2"/>
    </row>
    <row x14ac:dyDescent="0.25" r="20" customHeight="1" ht="18.75">
      <c r="A20" s="1"/>
      <c r="B20" s="2"/>
      <c r="C20" s="3"/>
      <c r="D20" s="2"/>
      <c r="E20" s="2"/>
      <c r="F20" s="2"/>
      <c r="G20" s="2"/>
      <c r="H20" s="2"/>
    </row>
    <row x14ac:dyDescent="0.25" r="21" customHeight="1" ht="18.75">
      <c r="A21" s="1"/>
      <c r="B21" s="2"/>
      <c r="C21" s="3"/>
      <c r="D21" s="2"/>
      <c r="E21" s="2"/>
      <c r="F21" s="2"/>
      <c r="G21" s="2"/>
      <c r="H21" s="2"/>
    </row>
    <row x14ac:dyDescent="0.25" r="22" customHeight="1" ht="18.75">
      <c r="A22" s="1"/>
      <c r="B22" s="2"/>
      <c r="C22" s="3"/>
      <c r="D22" s="2"/>
      <c r="E22" s="2"/>
      <c r="F22" s="2"/>
      <c r="G22" s="2"/>
      <c r="H22" s="2"/>
    </row>
    <row x14ac:dyDescent="0.25" r="23" customHeight="1" ht="18.75">
      <c r="A23" s="1"/>
      <c r="B23" s="2"/>
      <c r="C23" s="3"/>
      <c r="D23" s="2"/>
      <c r="E23" s="2"/>
      <c r="F23" s="2"/>
      <c r="G23" s="2"/>
      <c r="H23" s="2"/>
    </row>
    <row x14ac:dyDescent="0.25" r="24" customHeight="1" ht="18.75">
      <c r="A24" s="1"/>
      <c r="B24" s="2"/>
      <c r="C24" s="3"/>
      <c r="D24" s="2"/>
      <c r="E24" s="2"/>
      <c r="F24" s="2"/>
      <c r="G24" s="2"/>
      <c r="H24" s="2"/>
    </row>
    <row x14ac:dyDescent="0.25" r="25" customHeight="1" ht="18.75">
      <c r="A25" s="1"/>
      <c r="B25" s="2"/>
      <c r="C25" s="3"/>
      <c r="D25" s="2"/>
      <c r="E25" s="2"/>
      <c r="F25" s="2"/>
      <c r="G25" s="2"/>
      <c r="H25" s="2"/>
    </row>
    <row x14ac:dyDescent="0.25" r="26" customHeight="1" ht="18.75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5" width="25.719285714285714" customWidth="1" bestFit="1"/>
    <col min="2" max="2" style="6" width="26.005" customWidth="1" bestFit="1"/>
    <col min="3" max="3" style="7" width="27.14785714285714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x14ac:dyDescent="0.25" r="2" customHeight="1" ht="18.75">
      <c r="A2" s="4">
        <v>1</v>
      </c>
      <c r="B2" s="2" t="s">
        <v>3</v>
      </c>
      <c r="C2" s="3">
        <f>round(Main!G13/11200, 4)</f>
      </c>
      <c r="D2" s="2"/>
      <c r="E2" s="2"/>
      <c r="F2" s="2"/>
      <c r="G2" s="2"/>
      <c r="H2" s="2"/>
    </row>
    <row x14ac:dyDescent="0.25" r="3" customHeight="1" ht="18.75">
      <c r="A3" s="4">
        <v>2</v>
      </c>
      <c r="B3" s="2" t="s">
        <v>4</v>
      </c>
      <c r="C3" s="3">
        <f>round(Main!D13/11200, 4)</f>
      </c>
      <c r="D3" s="2"/>
      <c r="E3" s="2"/>
      <c r="F3" s="2"/>
      <c r="G3" s="2"/>
      <c r="H3" s="2"/>
    </row>
    <row x14ac:dyDescent="0.25" r="4" customHeight="1" ht="18.75">
      <c r="A4" s="4">
        <v>3</v>
      </c>
      <c r="B4" s="2" t="s">
        <v>5</v>
      </c>
      <c r="C4" s="3">
        <f>round(Main!J13/11200, 4)</f>
      </c>
      <c r="D4" s="2"/>
      <c r="E4" s="2"/>
      <c r="F4" s="2"/>
      <c r="G4" s="2"/>
      <c r="H4" s="2"/>
    </row>
    <row x14ac:dyDescent="0.25" r="5" customHeight="1" ht="18.75">
      <c r="A5" s="4"/>
      <c r="B5" s="2"/>
      <c r="C5" s="3"/>
      <c r="D5" s="2"/>
      <c r="E5" s="2"/>
      <c r="F5" s="2"/>
      <c r="G5" s="2"/>
      <c r="H5" s="2"/>
    </row>
    <row x14ac:dyDescent="0.25" r="6" customHeight="1" ht="18.75">
      <c r="A6" s="1"/>
      <c r="B6" s="2"/>
      <c r="C6" s="3"/>
      <c r="D6" s="2"/>
      <c r="E6" s="2"/>
      <c r="F6" s="2"/>
      <c r="G6" s="2"/>
      <c r="H6" s="2"/>
    </row>
    <row x14ac:dyDescent="0.25" r="7" customHeight="1" ht="18.75">
      <c r="A7" s="1"/>
      <c r="B7" s="2"/>
      <c r="C7" s="3"/>
      <c r="D7" s="2"/>
      <c r="E7" s="2"/>
      <c r="F7" s="2"/>
      <c r="G7" s="2"/>
      <c r="H7" s="2"/>
    </row>
    <row x14ac:dyDescent="0.25" r="8" customHeight="1" ht="18.75">
      <c r="A8" s="1"/>
      <c r="B8" s="2"/>
      <c r="C8" s="3"/>
      <c r="D8" s="2"/>
      <c r="E8" s="2"/>
      <c r="F8" s="2"/>
      <c r="G8" s="2"/>
      <c r="H8" s="2"/>
    </row>
    <row x14ac:dyDescent="0.25" r="9" customHeight="1" ht="18.75">
      <c r="A9" s="1"/>
      <c r="B9" s="2"/>
      <c r="C9" s="3"/>
      <c r="D9" s="2"/>
      <c r="E9" s="2"/>
      <c r="F9" s="2"/>
      <c r="G9" s="2"/>
      <c r="H9" s="2"/>
    </row>
    <row x14ac:dyDescent="0.25" r="10" customHeight="1" ht="18.75">
      <c r="A10" s="1"/>
      <c r="B10" s="2"/>
      <c r="C10" s="3"/>
      <c r="D10" s="2"/>
      <c r="E10" s="2"/>
      <c r="F10" s="2"/>
      <c r="G10" s="2"/>
      <c r="H10" s="2"/>
    </row>
    <row x14ac:dyDescent="0.25" r="11" customHeight="1" ht="18.75">
      <c r="A11" s="1"/>
      <c r="B11" s="2"/>
      <c r="C11" s="3"/>
      <c r="D11" s="2"/>
      <c r="E11" s="2"/>
      <c r="F11" s="2"/>
      <c r="G11" s="2"/>
      <c r="H11" s="2"/>
    </row>
    <row x14ac:dyDescent="0.25" r="12" customHeight="1" ht="18.75">
      <c r="A12" s="1"/>
      <c r="B12" s="2"/>
      <c r="C12" s="3"/>
      <c r="D12" s="2"/>
      <c r="E12" s="2"/>
      <c r="F12" s="2"/>
      <c r="G12" s="2"/>
      <c r="H12" s="2"/>
    </row>
    <row x14ac:dyDescent="0.25" r="13" customHeight="1" ht="18.75">
      <c r="A13" s="1"/>
      <c r="B13" s="2"/>
      <c r="C13" s="3"/>
      <c r="D13" s="2"/>
      <c r="E13" s="2"/>
      <c r="F13" s="2"/>
      <c r="G13" s="2"/>
      <c r="H13" s="2"/>
    </row>
    <row x14ac:dyDescent="0.25" r="14" customHeight="1" ht="18.75">
      <c r="A14" s="1"/>
      <c r="B14" s="2"/>
      <c r="C14" s="3"/>
      <c r="D14" s="2"/>
      <c r="E14" s="2"/>
      <c r="F14" s="2"/>
      <c r="G14" s="2"/>
      <c r="H14" s="2"/>
    </row>
    <row x14ac:dyDescent="0.25" r="15" customHeight="1" ht="18.75">
      <c r="A15" s="1"/>
      <c r="B15" s="2"/>
      <c r="C15" s="3"/>
      <c r="D15" s="2"/>
      <c r="E15" s="2"/>
      <c r="F15" s="2"/>
      <c r="G15" s="2"/>
      <c r="H15" s="2"/>
    </row>
    <row x14ac:dyDescent="0.25" r="16" customHeight="1" ht="18.75">
      <c r="A16" s="1"/>
      <c r="B16" s="2"/>
      <c r="C16" s="3"/>
      <c r="D16" s="2"/>
      <c r="E16" s="2"/>
      <c r="F16" s="2"/>
      <c r="G16" s="2"/>
      <c r="H16" s="2"/>
    </row>
    <row x14ac:dyDescent="0.25" r="17" customHeight="1" ht="18.75">
      <c r="A17" s="1"/>
      <c r="B17" s="2"/>
      <c r="C17" s="3"/>
      <c r="D17" s="2"/>
      <c r="E17" s="2"/>
      <c r="F17" s="2"/>
      <c r="G17" s="2"/>
      <c r="H17" s="2"/>
    </row>
    <row x14ac:dyDescent="0.25" r="18" customHeight="1" ht="18.75">
      <c r="A18" s="1"/>
      <c r="B18" s="2"/>
      <c r="C18" s="3"/>
      <c r="D18" s="2"/>
      <c r="E18" s="2"/>
      <c r="F18" s="2"/>
      <c r="G18" s="2"/>
      <c r="H18" s="2"/>
    </row>
    <row x14ac:dyDescent="0.25" r="19" customHeight="1" ht="18.75">
      <c r="A19" s="1"/>
      <c r="B19" s="2"/>
      <c r="C19" s="3"/>
      <c r="D19" s="2"/>
      <c r="E19" s="2"/>
      <c r="F19" s="2"/>
      <c r="G19" s="2"/>
      <c r="H19" s="2"/>
    </row>
    <row x14ac:dyDescent="0.25" r="20" customHeight="1" ht="18.75">
      <c r="A20" s="1"/>
      <c r="B20" s="2"/>
      <c r="C20" s="3"/>
      <c r="D20" s="2"/>
      <c r="E20" s="2"/>
      <c r="F20" s="2"/>
      <c r="G20" s="2"/>
      <c r="H20" s="2"/>
    </row>
    <row x14ac:dyDescent="0.25" r="21" customHeight="1" ht="18.75">
      <c r="A21" s="1"/>
      <c r="B21" s="2"/>
      <c r="C21" s="3"/>
      <c r="D21" s="2"/>
      <c r="E21" s="2"/>
      <c r="F21" s="2"/>
      <c r="G21" s="2"/>
      <c r="H21" s="2"/>
    </row>
    <row x14ac:dyDescent="0.25" r="22" customHeight="1" ht="18.75">
      <c r="A22" s="1"/>
      <c r="B22" s="2"/>
      <c r="C22" s="3"/>
      <c r="D22" s="2"/>
      <c r="E22" s="2"/>
      <c r="F22" s="2"/>
      <c r="G22" s="2"/>
      <c r="H22" s="2"/>
    </row>
    <row x14ac:dyDescent="0.25" r="23" customHeight="1" ht="18.75">
      <c r="A23" s="1"/>
      <c r="B23" s="2"/>
      <c r="C23" s="3"/>
      <c r="D23" s="2"/>
      <c r="E23" s="2"/>
      <c r="F23" s="2"/>
      <c r="G23" s="2"/>
      <c r="H23" s="2"/>
    </row>
    <row x14ac:dyDescent="0.25" r="24" customHeight="1" ht="18.75">
      <c r="A24" s="1"/>
      <c r="B24" s="2"/>
      <c r="C24" s="3"/>
      <c r="D24" s="2"/>
      <c r="E24" s="2"/>
      <c r="F24" s="2"/>
      <c r="G24" s="2"/>
      <c r="H24" s="2"/>
    </row>
    <row x14ac:dyDescent="0.25" r="25" customHeight="1" ht="18.75">
      <c r="A25" s="1"/>
      <c r="B25" s="2"/>
      <c r="C25" s="3"/>
      <c r="D25" s="2"/>
      <c r="E25" s="2"/>
      <c r="F25" s="2"/>
      <c r="G25" s="2"/>
      <c r="H25" s="2"/>
    </row>
    <row x14ac:dyDescent="0.25" r="26" customHeight="1" ht="18.75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5" width="25.719285714285714" customWidth="1" bestFit="1"/>
    <col min="2" max="2" style="6" width="26.005" customWidth="1" bestFit="1"/>
    <col min="3" max="3" style="7" width="27.14785714285714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x14ac:dyDescent="0.25" r="2" customHeight="1" ht="18.75">
      <c r="A2" s="4">
        <v>1</v>
      </c>
      <c r="B2" s="2" t="s">
        <v>3</v>
      </c>
      <c r="C2" s="3">
        <f>round(Main!G14/11200, 4)</f>
      </c>
      <c r="D2" s="2"/>
      <c r="E2" s="2"/>
      <c r="F2" s="2"/>
      <c r="G2" s="2"/>
      <c r="H2" s="2"/>
    </row>
    <row x14ac:dyDescent="0.25" r="3" customHeight="1" ht="18.75">
      <c r="A3" s="4">
        <v>2</v>
      </c>
      <c r="B3" s="2" t="s">
        <v>4</v>
      </c>
      <c r="C3" s="3">
        <f>round(Main!D14/11200, 4)</f>
      </c>
      <c r="D3" s="2"/>
      <c r="E3" s="2"/>
      <c r="F3" s="2"/>
      <c r="G3" s="2"/>
      <c r="H3" s="2"/>
    </row>
    <row x14ac:dyDescent="0.25" r="4" customHeight="1" ht="18.75">
      <c r="A4" s="4">
        <v>3</v>
      </c>
      <c r="B4" s="2" t="s">
        <v>5</v>
      </c>
      <c r="C4" s="3">
        <f>round(Main!J14/11200, 4)</f>
      </c>
      <c r="D4" s="2"/>
      <c r="E4" s="2"/>
      <c r="F4" s="2"/>
      <c r="G4" s="2"/>
      <c r="H4" s="2"/>
    </row>
    <row x14ac:dyDescent="0.25" r="5" customHeight="1" ht="18.75">
      <c r="A5" s="4"/>
      <c r="B5" s="2"/>
      <c r="C5" s="3"/>
      <c r="D5" s="2"/>
      <c r="E5" s="2"/>
      <c r="F5" s="2"/>
      <c r="G5" s="2"/>
      <c r="H5" s="2"/>
    </row>
    <row x14ac:dyDescent="0.25" r="6" customHeight="1" ht="18.75">
      <c r="A6" s="1"/>
      <c r="B6" s="2"/>
      <c r="C6" s="3"/>
      <c r="D6" s="2"/>
      <c r="E6" s="2"/>
      <c r="F6" s="2"/>
      <c r="G6" s="2"/>
      <c r="H6" s="2"/>
    </row>
    <row x14ac:dyDescent="0.25" r="7" customHeight="1" ht="18.75">
      <c r="A7" s="1"/>
      <c r="B7" s="2"/>
      <c r="C7" s="3"/>
      <c r="D7" s="2"/>
      <c r="E7" s="2"/>
      <c r="F7" s="2"/>
      <c r="G7" s="2"/>
      <c r="H7" s="2"/>
    </row>
    <row x14ac:dyDescent="0.25" r="8" customHeight="1" ht="18.75">
      <c r="A8" s="1"/>
      <c r="B8" s="2"/>
      <c r="C8" s="3"/>
      <c r="D8" s="2"/>
      <c r="E8" s="2"/>
      <c r="F8" s="2"/>
      <c r="G8" s="2"/>
      <c r="H8" s="2"/>
    </row>
    <row x14ac:dyDescent="0.25" r="9" customHeight="1" ht="18.75">
      <c r="A9" s="1"/>
      <c r="B9" s="2"/>
      <c r="C9" s="3"/>
      <c r="D9" s="2"/>
      <c r="E9" s="2"/>
      <c r="F9" s="2"/>
      <c r="G9" s="2"/>
      <c r="H9" s="2"/>
    </row>
    <row x14ac:dyDescent="0.25" r="10" customHeight="1" ht="18.75">
      <c r="A10" s="1"/>
      <c r="B10" s="2"/>
      <c r="C10" s="3"/>
      <c r="D10" s="2"/>
      <c r="E10" s="2"/>
      <c r="F10" s="2"/>
      <c r="G10" s="2"/>
      <c r="H10" s="2"/>
    </row>
    <row x14ac:dyDescent="0.25" r="11" customHeight="1" ht="18.75">
      <c r="A11" s="1"/>
      <c r="B11" s="2"/>
      <c r="C11" s="3"/>
      <c r="D11" s="2"/>
      <c r="E11" s="2"/>
      <c r="F11" s="2"/>
      <c r="G11" s="2"/>
      <c r="H11" s="2"/>
    </row>
    <row x14ac:dyDescent="0.25" r="12" customHeight="1" ht="18.75">
      <c r="A12" s="1"/>
      <c r="B12" s="2"/>
      <c r="C12" s="3"/>
      <c r="D12" s="2"/>
      <c r="E12" s="2"/>
      <c r="F12" s="2"/>
      <c r="G12" s="2"/>
      <c r="H12" s="2"/>
    </row>
    <row x14ac:dyDescent="0.25" r="13" customHeight="1" ht="18.75">
      <c r="A13" s="1"/>
      <c r="B13" s="2"/>
      <c r="C13" s="3"/>
      <c r="D13" s="2"/>
      <c r="E13" s="2"/>
      <c r="F13" s="2"/>
      <c r="G13" s="2"/>
      <c r="H13" s="2"/>
    </row>
    <row x14ac:dyDescent="0.25" r="14" customHeight="1" ht="18.75">
      <c r="A14" s="1"/>
      <c r="B14" s="2"/>
      <c r="C14" s="3"/>
      <c r="D14" s="2"/>
      <c r="E14" s="2"/>
      <c r="F14" s="2"/>
      <c r="G14" s="2"/>
      <c r="H14" s="2"/>
    </row>
    <row x14ac:dyDescent="0.25" r="15" customHeight="1" ht="18.75">
      <c r="A15" s="1"/>
      <c r="B15" s="2"/>
      <c r="C15" s="3"/>
      <c r="D15" s="2"/>
      <c r="E15" s="2"/>
      <c r="F15" s="2"/>
      <c r="G15" s="2"/>
      <c r="H15" s="2"/>
    </row>
    <row x14ac:dyDescent="0.25" r="16" customHeight="1" ht="18.75">
      <c r="A16" s="1"/>
      <c r="B16" s="2"/>
      <c r="C16" s="3"/>
      <c r="D16" s="2"/>
      <c r="E16" s="2"/>
      <c r="F16" s="2"/>
      <c r="G16" s="2"/>
      <c r="H16" s="2"/>
    </row>
    <row x14ac:dyDescent="0.25" r="17" customHeight="1" ht="18.75">
      <c r="A17" s="1"/>
      <c r="B17" s="2"/>
      <c r="C17" s="3"/>
      <c r="D17" s="2"/>
      <c r="E17" s="2"/>
      <c r="F17" s="2"/>
      <c r="G17" s="2"/>
      <c r="H17" s="2"/>
    </row>
    <row x14ac:dyDescent="0.25" r="18" customHeight="1" ht="18.75">
      <c r="A18" s="1"/>
      <c r="B18" s="2"/>
      <c r="C18" s="3"/>
      <c r="D18" s="2"/>
      <c r="E18" s="2"/>
      <c r="F18" s="2"/>
      <c r="G18" s="2"/>
      <c r="H18" s="2"/>
    </row>
    <row x14ac:dyDescent="0.25" r="19" customHeight="1" ht="18.75">
      <c r="A19" s="1"/>
      <c r="B19" s="2"/>
      <c r="C19" s="3"/>
      <c r="D19" s="2"/>
      <c r="E19" s="2"/>
      <c r="F19" s="2"/>
      <c r="G19" s="2"/>
      <c r="H19" s="2"/>
    </row>
    <row x14ac:dyDescent="0.25" r="20" customHeight="1" ht="18.75">
      <c r="A20" s="1"/>
      <c r="B20" s="2"/>
      <c r="C20" s="3"/>
      <c r="D20" s="2"/>
      <c r="E20" s="2"/>
      <c r="F20" s="2"/>
      <c r="G20" s="2"/>
      <c r="H20" s="2"/>
    </row>
    <row x14ac:dyDescent="0.25" r="21" customHeight="1" ht="18.75">
      <c r="A21" s="1"/>
      <c r="B21" s="2"/>
      <c r="C21" s="3"/>
      <c r="D21" s="2"/>
      <c r="E21" s="2"/>
      <c r="F21" s="2"/>
      <c r="G21" s="2"/>
      <c r="H21" s="2"/>
    </row>
    <row x14ac:dyDescent="0.25" r="22" customHeight="1" ht="18.75">
      <c r="A22" s="1"/>
      <c r="B22" s="2"/>
      <c r="C22" s="3"/>
      <c r="D22" s="2"/>
      <c r="E22" s="2"/>
      <c r="F22" s="2"/>
      <c r="G22" s="2"/>
      <c r="H22" s="2"/>
    </row>
    <row x14ac:dyDescent="0.25" r="23" customHeight="1" ht="18.75">
      <c r="A23" s="1"/>
      <c r="B23" s="2"/>
      <c r="C23" s="3"/>
      <c r="D23" s="2"/>
      <c r="E23" s="2"/>
      <c r="F23" s="2"/>
      <c r="G23" s="2"/>
      <c r="H23" s="2"/>
    </row>
    <row x14ac:dyDescent="0.25" r="24" customHeight="1" ht="18.75">
      <c r="A24" s="1"/>
      <c r="B24" s="2"/>
      <c r="C24" s="3"/>
      <c r="D24" s="2"/>
      <c r="E24" s="2"/>
      <c r="F24" s="2"/>
      <c r="G24" s="2"/>
      <c r="H24" s="2"/>
    </row>
    <row x14ac:dyDescent="0.25" r="25" customHeight="1" ht="18.75">
      <c r="A25" s="1"/>
      <c r="B25" s="2"/>
      <c r="C25" s="3"/>
      <c r="D25" s="2"/>
      <c r="E25" s="2"/>
      <c r="F25" s="2"/>
      <c r="G25" s="2"/>
      <c r="H25" s="2"/>
    </row>
    <row x14ac:dyDescent="0.25" r="26" customHeight="1" ht="18.75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5" width="25.719285714285714" customWidth="1" bestFit="1"/>
    <col min="2" max="2" style="6" width="26.005" customWidth="1" bestFit="1"/>
    <col min="3" max="3" style="7" width="27.14785714285714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x14ac:dyDescent="0.25" r="2" customHeight="1" ht="18.75">
      <c r="A2" s="4">
        <v>1</v>
      </c>
      <c r="B2" s="2" t="s">
        <v>3</v>
      </c>
      <c r="C2" s="3">
        <f>round(Main!G15/11200, 4)</f>
      </c>
      <c r="D2" s="2"/>
      <c r="E2" s="2"/>
      <c r="F2" s="2"/>
      <c r="G2" s="2"/>
      <c r="H2" s="2"/>
    </row>
    <row x14ac:dyDescent="0.25" r="3" customHeight="1" ht="18.75">
      <c r="A3" s="4">
        <v>2</v>
      </c>
      <c r="B3" s="2" t="s">
        <v>4</v>
      </c>
      <c r="C3" s="3">
        <f>round(Main!D15/11200, 4)</f>
      </c>
      <c r="D3" s="2"/>
      <c r="E3" s="2"/>
      <c r="F3" s="2"/>
      <c r="G3" s="2"/>
      <c r="H3" s="2"/>
    </row>
    <row x14ac:dyDescent="0.25" r="4" customHeight="1" ht="18.75">
      <c r="A4" s="4">
        <v>3</v>
      </c>
      <c r="B4" s="2" t="s">
        <v>5</v>
      </c>
      <c r="C4" s="3">
        <f>round(Main!J15/11200, 4)</f>
      </c>
      <c r="D4" s="2"/>
      <c r="E4" s="2"/>
      <c r="F4" s="2"/>
      <c r="G4" s="2"/>
      <c r="H4" s="2"/>
    </row>
    <row x14ac:dyDescent="0.25" r="5" customHeight="1" ht="18.75">
      <c r="A5" s="4"/>
      <c r="B5" s="2"/>
      <c r="C5" s="3"/>
      <c r="D5" s="2"/>
      <c r="E5" s="2"/>
      <c r="F5" s="2"/>
      <c r="G5" s="2"/>
      <c r="H5" s="2"/>
    </row>
    <row x14ac:dyDescent="0.25" r="6" customHeight="1" ht="18.75">
      <c r="A6" s="1"/>
      <c r="B6" s="2"/>
      <c r="C6" s="3"/>
      <c r="D6" s="2"/>
      <c r="E6" s="2"/>
      <c r="F6" s="2"/>
      <c r="G6" s="2"/>
      <c r="H6" s="2"/>
    </row>
    <row x14ac:dyDescent="0.25" r="7" customHeight="1" ht="18.75">
      <c r="A7" s="1"/>
      <c r="B7" s="2"/>
      <c r="C7" s="3"/>
      <c r="D7" s="2"/>
      <c r="E7" s="2"/>
      <c r="F7" s="2"/>
      <c r="G7" s="2"/>
      <c r="H7" s="2"/>
    </row>
    <row x14ac:dyDescent="0.25" r="8" customHeight="1" ht="18.75">
      <c r="A8" s="1"/>
      <c r="B8" s="2"/>
      <c r="C8" s="3"/>
      <c r="D8" s="2"/>
      <c r="E8" s="2"/>
      <c r="F8" s="2"/>
      <c r="G8" s="2"/>
      <c r="H8" s="2"/>
    </row>
    <row x14ac:dyDescent="0.25" r="9" customHeight="1" ht="18.75">
      <c r="A9" s="1"/>
      <c r="B9" s="2"/>
      <c r="C9" s="3"/>
      <c r="D9" s="2"/>
      <c r="E9" s="2"/>
      <c r="F9" s="2"/>
      <c r="G9" s="2"/>
      <c r="H9" s="2"/>
    </row>
    <row x14ac:dyDescent="0.25" r="10" customHeight="1" ht="18.75">
      <c r="A10" s="1"/>
      <c r="B10" s="2"/>
      <c r="C10" s="3"/>
      <c r="D10" s="2"/>
      <c r="E10" s="2"/>
      <c r="F10" s="2"/>
      <c r="G10" s="2"/>
      <c r="H10" s="2"/>
    </row>
    <row x14ac:dyDescent="0.25" r="11" customHeight="1" ht="18.75">
      <c r="A11" s="1"/>
      <c r="B11" s="2"/>
      <c r="C11" s="3"/>
      <c r="D11" s="2"/>
      <c r="E11" s="2"/>
      <c r="F11" s="2"/>
      <c r="G11" s="2"/>
      <c r="H11" s="2"/>
    </row>
    <row x14ac:dyDescent="0.25" r="12" customHeight="1" ht="18.75">
      <c r="A12" s="1"/>
      <c r="B12" s="2"/>
      <c r="C12" s="3"/>
      <c r="D12" s="2"/>
      <c r="E12" s="2"/>
      <c r="F12" s="2"/>
      <c r="G12" s="2"/>
      <c r="H12" s="2"/>
    </row>
    <row x14ac:dyDescent="0.25" r="13" customHeight="1" ht="18.75">
      <c r="A13" s="1"/>
      <c r="B13" s="2"/>
      <c r="C13" s="3"/>
      <c r="D13" s="2"/>
      <c r="E13" s="2"/>
      <c r="F13" s="2"/>
      <c r="G13" s="2"/>
      <c r="H13" s="2"/>
    </row>
    <row x14ac:dyDescent="0.25" r="14" customHeight="1" ht="18.75">
      <c r="A14" s="1"/>
      <c r="B14" s="2"/>
      <c r="C14" s="3"/>
      <c r="D14" s="2"/>
      <c r="E14" s="2"/>
      <c r="F14" s="2"/>
      <c r="G14" s="2"/>
      <c r="H14" s="2"/>
    </row>
    <row x14ac:dyDescent="0.25" r="15" customHeight="1" ht="18.75">
      <c r="A15" s="1"/>
      <c r="B15" s="2"/>
      <c r="C15" s="3"/>
      <c r="D15" s="2"/>
      <c r="E15" s="2"/>
      <c r="F15" s="2"/>
      <c r="G15" s="2"/>
      <c r="H15" s="2"/>
    </row>
    <row x14ac:dyDescent="0.25" r="16" customHeight="1" ht="18.75">
      <c r="A16" s="1"/>
      <c r="B16" s="2"/>
      <c r="C16" s="3"/>
      <c r="D16" s="2"/>
      <c r="E16" s="2"/>
      <c r="F16" s="2"/>
      <c r="G16" s="2"/>
      <c r="H16" s="2"/>
    </row>
    <row x14ac:dyDescent="0.25" r="17" customHeight="1" ht="18.75">
      <c r="A17" s="1"/>
      <c r="B17" s="2"/>
      <c r="C17" s="3"/>
      <c r="D17" s="2"/>
      <c r="E17" s="2"/>
      <c r="F17" s="2"/>
      <c r="G17" s="2"/>
      <c r="H17" s="2"/>
    </row>
    <row x14ac:dyDescent="0.25" r="18" customHeight="1" ht="18.75">
      <c r="A18" s="1"/>
      <c r="B18" s="2"/>
      <c r="C18" s="3"/>
      <c r="D18" s="2"/>
      <c r="E18" s="2"/>
      <c r="F18" s="2"/>
      <c r="G18" s="2"/>
      <c r="H18" s="2"/>
    </row>
    <row x14ac:dyDescent="0.25" r="19" customHeight="1" ht="18.75">
      <c r="A19" s="1"/>
      <c r="B19" s="2"/>
      <c r="C19" s="3"/>
      <c r="D19" s="2"/>
      <c r="E19" s="2"/>
      <c r="F19" s="2"/>
      <c r="G19" s="2"/>
      <c r="H19" s="2"/>
    </row>
    <row x14ac:dyDescent="0.25" r="20" customHeight="1" ht="18.75">
      <c r="A20" s="1"/>
      <c r="B20" s="2"/>
      <c r="C20" s="3"/>
      <c r="D20" s="2"/>
      <c r="E20" s="2"/>
      <c r="F20" s="2"/>
      <c r="G20" s="2"/>
      <c r="H20" s="2"/>
    </row>
    <row x14ac:dyDescent="0.25" r="21" customHeight="1" ht="18.75">
      <c r="A21" s="1"/>
      <c r="B21" s="2"/>
      <c r="C21" s="3"/>
      <c r="D21" s="2"/>
      <c r="E21" s="2"/>
      <c r="F21" s="2"/>
      <c r="G21" s="2"/>
      <c r="H21" s="2"/>
    </row>
    <row x14ac:dyDescent="0.25" r="22" customHeight="1" ht="18.75">
      <c r="A22" s="1"/>
      <c r="B22" s="2"/>
      <c r="C22" s="3"/>
      <c r="D22" s="2"/>
      <c r="E22" s="2"/>
      <c r="F22" s="2"/>
      <c r="G22" s="2"/>
      <c r="H22" s="2"/>
    </row>
    <row x14ac:dyDescent="0.25" r="23" customHeight="1" ht="18.75">
      <c r="A23" s="1"/>
      <c r="B23" s="2"/>
      <c r="C23" s="3"/>
      <c r="D23" s="2"/>
      <c r="E23" s="2"/>
      <c r="F23" s="2"/>
      <c r="G23" s="2"/>
      <c r="H23" s="2"/>
    </row>
    <row x14ac:dyDescent="0.25" r="24" customHeight="1" ht="18.75">
      <c r="A24" s="1"/>
      <c r="B24" s="2"/>
      <c r="C24" s="3"/>
      <c r="D24" s="2"/>
      <c r="E24" s="2"/>
      <c r="F24" s="2"/>
      <c r="G24" s="2"/>
      <c r="H24" s="2"/>
    </row>
    <row x14ac:dyDescent="0.25" r="25" customHeight="1" ht="18.75">
      <c r="A25" s="1"/>
      <c r="B25" s="2"/>
      <c r="C25" s="3"/>
      <c r="D25" s="2"/>
      <c r="E25" s="2"/>
      <c r="F25" s="2"/>
      <c r="G25" s="2"/>
      <c r="H25" s="2"/>
    </row>
    <row x14ac:dyDescent="0.25" r="26" customHeight="1" ht="18.75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5" width="25.719285714285714" customWidth="1" bestFit="1"/>
    <col min="2" max="2" style="6" width="26.005" customWidth="1" bestFit="1"/>
    <col min="3" max="3" style="7" width="27.14785714285714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x14ac:dyDescent="0.25" r="2" customHeight="1" ht="18.75">
      <c r="A2" s="4">
        <v>1</v>
      </c>
      <c r="B2" s="2" t="s">
        <v>3</v>
      </c>
      <c r="C2" s="3">
        <f>round(Main!G16/11200, 4)</f>
      </c>
      <c r="D2" s="2"/>
      <c r="E2" s="2"/>
      <c r="F2" s="2"/>
      <c r="G2" s="2"/>
      <c r="H2" s="2"/>
    </row>
    <row x14ac:dyDescent="0.25" r="3" customHeight="1" ht="18.75">
      <c r="A3" s="4">
        <v>2</v>
      </c>
      <c r="B3" s="2" t="s">
        <v>4</v>
      </c>
      <c r="C3" s="3">
        <f>round(Main!D16/11200, 4)</f>
      </c>
      <c r="D3" s="2"/>
      <c r="E3" s="2"/>
      <c r="F3" s="2"/>
      <c r="G3" s="2"/>
      <c r="H3" s="2"/>
    </row>
    <row x14ac:dyDescent="0.25" r="4" customHeight="1" ht="18.75">
      <c r="A4" s="4">
        <v>3</v>
      </c>
      <c r="B4" s="2" t="s">
        <v>5</v>
      </c>
      <c r="C4" s="3">
        <f>round(Main!J16/11200, 4)</f>
      </c>
      <c r="D4" s="2"/>
      <c r="E4" s="2"/>
      <c r="F4" s="2"/>
      <c r="G4" s="2"/>
      <c r="H4" s="2"/>
    </row>
    <row x14ac:dyDescent="0.25" r="5" customHeight="1" ht="18.75">
      <c r="A5" s="4"/>
      <c r="B5" s="2"/>
      <c r="C5" s="3"/>
      <c r="D5" s="2"/>
      <c r="E5" s="2"/>
      <c r="F5" s="2"/>
      <c r="G5" s="2"/>
      <c r="H5" s="2"/>
    </row>
    <row x14ac:dyDescent="0.25" r="6" customHeight="1" ht="18.75">
      <c r="A6" s="1"/>
      <c r="B6" s="2"/>
      <c r="C6" s="3"/>
      <c r="D6" s="2"/>
      <c r="E6" s="2"/>
      <c r="F6" s="2"/>
      <c r="G6" s="2"/>
      <c r="H6" s="2"/>
    </row>
    <row x14ac:dyDescent="0.25" r="7" customHeight="1" ht="18.75">
      <c r="A7" s="1"/>
      <c r="B7" s="2"/>
      <c r="C7" s="3"/>
      <c r="D7" s="2"/>
      <c r="E7" s="2"/>
      <c r="F7" s="2"/>
      <c r="G7" s="2"/>
      <c r="H7" s="2"/>
    </row>
    <row x14ac:dyDescent="0.25" r="8" customHeight="1" ht="18.75">
      <c r="A8" s="1"/>
      <c r="B8" s="2"/>
      <c r="C8" s="3"/>
      <c r="D8" s="2"/>
      <c r="E8" s="2"/>
      <c r="F8" s="2"/>
      <c r="G8" s="2"/>
      <c r="H8" s="2"/>
    </row>
    <row x14ac:dyDescent="0.25" r="9" customHeight="1" ht="18.75">
      <c r="A9" s="1"/>
      <c r="B9" s="2"/>
      <c r="C9" s="3"/>
      <c r="D9" s="2"/>
      <c r="E9" s="2"/>
      <c r="F9" s="2"/>
      <c r="G9" s="2"/>
      <c r="H9" s="2"/>
    </row>
    <row x14ac:dyDescent="0.25" r="10" customHeight="1" ht="18.75">
      <c r="A10" s="1"/>
      <c r="B10" s="2"/>
      <c r="C10" s="3"/>
      <c r="D10" s="2"/>
      <c r="E10" s="2"/>
      <c r="F10" s="2"/>
      <c r="G10" s="2"/>
      <c r="H10" s="2"/>
    </row>
    <row x14ac:dyDescent="0.25" r="11" customHeight="1" ht="18.75">
      <c r="A11" s="1"/>
      <c r="B11" s="2"/>
      <c r="C11" s="3"/>
      <c r="D11" s="2"/>
      <c r="E11" s="2"/>
      <c r="F11" s="2"/>
      <c r="G11" s="2"/>
      <c r="H11" s="2"/>
    </row>
    <row x14ac:dyDescent="0.25" r="12" customHeight="1" ht="18.75">
      <c r="A12" s="1"/>
      <c r="B12" s="2"/>
      <c r="C12" s="3"/>
      <c r="D12" s="2"/>
      <c r="E12" s="2"/>
      <c r="F12" s="2"/>
      <c r="G12" s="2"/>
      <c r="H12" s="2"/>
    </row>
    <row x14ac:dyDescent="0.25" r="13" customHeight="1" ht="18.75">
      <c r="A13" s="1"/>
      <c r="B13" s="2"/>
      <c r="C13" s="3"/>
      <c r="D13" s="2"/>
      <c r="E13" s="2"/>
      <c r="F13" s="2"/>
      <c r="G13" s="2"/>
      <c r="H13" s="2"/>
    </row>
    <row x14ac:dyDescent="0.25" r="14" customHeight="1" ht="18.75">
      <c r="A14" s="1"/>
      <c r="B14" s="2"/>
      <c r="C14" s="3"/>
      <c r="D14" s="2"/>
      <c r="E14" s="2"/>
      <c r="F14" s="2"/>
      <c r="G14" s="2"/>
      <c r="H14" s="2"/>
    </row>
    <row x14ac:dyDescent="0.25" r="15" customHeight="1" ht="18.75">
      <c r="A15" s="1"/>
      <c r="B15" s="2"/>
      <c r="C15" s="3"/>
      <c r="D15" s="2"/>
      <c r="E15" s="2"/>
      <c r="F15" s="2"/>
      <c r="G15" s="2"/>
      <c r="H15" s="2"/>
    </row>
    <row x14ac:dyDescent="0.25" r="16" customHeight="1" ht="18.75">
      <c r="A16" s="1"/>
      <c r="B16" s="2"/>
      <c r="C16" s="3"/>
      <c r="D16" s="2"/>
      <c r="E16" s="2"/>
      <c r="F16" s="2"/>
      <c r="G16" s="2"/>
      <c r="H16" s="2"/>
    </row>
    <row x14ac:dyDescent="0.25" r="17" customHeight="1" ht="18.75">
      <c r="A17" s="1"/>
      <c r="B17" s="2"/>
      <c r="C17" s="3"/>
      <c r="D17" s="2"/>
      <c r="E17" s="2"/>
      <c r="F17" s="2"/>
      <c r="G17" s="2"/>
      <c r="H17" s="2"/>
    </row>
    <row x14ac:dyDescent="0.25" r="18" customHeight="1" ht="18.75">
      <c r="A18" s="1"/>
      <c r="B18" s="2"/>
      <c r="C18" s="3"/>
      <c r="D18" s="2"/>
      <c r="E18" s="2"/>
      <c r="F18" s="2"/>
      <c r="G18" s="2"/>
      <c r="H18" s="2"/>
    </row>
    <row x14ac:dyDescent="0.25" r="19" customHeight="1" ht="18.75">
      <c r="A19" s="1"/>
      <c r="B19" s="2"/>
      <c r="C19" s="3"/>
      <c r="D19" s="2"/>
      <c r="E19" s="2"/>
      <c r="F19" s="2"/>
      <c r="G19" s="2"/>
      <c r="H19" s="2"/>
    </row>
    <row x14ac:dyDescent="0.25" r="20" customHeight="1" ht="18.75">
      <c r="A20" s="1"/>
      <c r="B20" s="2"/>
      <c r="C20" s="3"/>
      <c r="D20" s="2"/>
      <c r="E20" s="2"/>
      <c r="F20" s="2"/>
      <c r="G20" s="2"/>
      <c r="H20" s="2"/>
    </row>
    <row x14ac:dyDescent="0.25" r="21" customHeight="1" ht="18.75">
      <c r="A21" s="1"/>
      <c r="B21" s="2"/>
      <c r="C21" s="3"/>
      <c r="D21" s="2"/>
      <c r="E21" s="2"/>
      <c r="F21" s="2"/>
      <c r="G21" s="2"/>
      <c r="H21" s="2"/>
    </row>
    <row x14ac:dyDescent="0.25" r="22" customHeight="1" ht="18.75">
      <c r="A22" s="1"/>
      <c r="B22" s="2"/>
      <c r="C22" s="3"/>
      <c r="D22" s="2"/>
      <c r="E22" s="2"/>
      <c r="F22" s="2"/>
      <c r="G22" s="2"/>
      <c r="H22" s="2"/>
    </row>
    <row x14ac:dyDescent="0.25" r="23" customHeight="1" ht="18.75">
      <c r="A23" s="1"/>
      <c r="B23" s="2"/>
      <c r="C23" s="3"/>
      <c r="D23" s="2"/>
      <c r="E23" s="2"/>
      <c r="F23" s="2"/>
      <c r="G23" s="2"/>
      <c r="H23" s="2"/>
    </row>
    <row x14ac:dyDescent="0.25" r="24" customHeight="1" ht="18.75">
      <c r="A24" s="1"/>
      <c r="B24" s="2"/>
      <c r="C24" s="3"/>
      <c r="D24" s="2"/>
      <c r="E24" s="2"/>
      <c r="F24" s="2"/>
      <c r="G24" s="2"/>
      <c r="H24" s="2"/>
    </row>
    <row x14ac:dyDescent="0.25" r="25" customHeight="1" ht="18.75">
      <c r="A25" s="1"/>
      <c r="B25" s="2"/>
      <c r="C25" s="3"/>
      <c r="D25" s="2"/>
      <c r="E25" s="2"/>
      <c r="F25" s="2"/>
      <c r="G25" s="2"/>
      <c r="H25" s="2"/>
    </row>
    <row x14ac:dyDescent="0.25" r="26" customHeight="1" ht="18.75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Main</vt:lpstr>
      <vt:lpstr>2014_gas_price_per_kWh</vt:lpstr>
      <vt:lpstr>2015_gas_price_per_kWh</vt:lpstr>
      <vt:lpstr>2016_gas_price_per_kWh</vt:lpstr>
      <vt:lpstr>2017_gas_price_per_kWh</vt:lpstr>
      <vt:lpstr>2018_gas_price_per_kWh</vt:lpstr>
      <vt:lpstr>2019_gas_price_per_kWh</vt:lpstr>
      <vt:lpstr>2020_gas_price_per_kWh</vt:lpstr>
      <vt:lpstr>2021_gas_price_per_kWh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2025-04-25T15:25:26.428Z</dcterms:created>
  <dcterms:modified xsi:type="dcterms:W3CDTF">2025-04-25T15:25:26.428Z</dcterms:modified>
</cp:coreProperties>
</file>