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Households_energy_wellbeing_local_code\Households_energy_wellbeing\DATA\RAW\"/>
    </mc:Choice>
  </mc:AlternateContent>
  <xr:revisionPtr revIDLastSave="0" documentId="13_ncr:1_{03F3F92D-B1AB-48D0-B6FB-8B2AF804E237}" xr6:coauthVersionLast="47" xr6:coauthVersionMax="47" xr10:uidLastSave="{00000000-0000-0000-0000-000000000000}"/>
  <bookViews>
    <workbookView xWindow="36180" yWindow="-6735" windowWidth="23010" windowHeight="12360" xr2:uid="{00000000-000D-0000-FFFF-FFFF00000000}"/>
  </bookViews>
  <sheets>
    <sheet name="Main" sheetId="1" r:id="rId1"/>
    <sheet name="2014_gas_price_per_kWh" sheetId="2" r:id="rId2"/>
    <sheet name="2015_gas_price_per_kWh" sheetId="3" r:id="rId3"/>
    <sheet name="2016_gas_price_per_kWh" sheetId="4" r:id="rId4"/>
    <sheet name="2017_gas_price_per_kWh" sheetId="5" r:id="rId5"/>
    <sheet name="2018_gas_price_per_kWh" sheetId="6" r:id="rId6"/>
    <sheet name="2019_gas_price_per_kWh" sheetId="7" r:id="rId7"/>
    <sheet name="2020_gas_price_per_kWh" sheetId="8" r:id="rId8"/>
    <sheet name="2021_gas_price_per_kWh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/>
  <c r="J16" i="1"/>
  <c r="C4" i="9" s="1"/>
  <c r="G16" i="1"/>
  <c r="C2" i="9" s="1"/>
  <c r="D16" i="1"/>
  <c r="C3" i="9" s="1"/>
  <c r="M15" i="1"/>
  <c r="J15" i="1"/>
  <c r="C4" i="8" s="1"/>
  <c r="G15" i="1"/>
  <c r="C2" i="8" s="1"/>
  <c r="D15" i="1"/>
  <c r="C3" i="8" s="1"/>
  <c r="M14" i="1"/>
  <c r="J14" i="1"/>
  <c r="C4" i="7" s="1"/>
  <c r="G14" i="1"/>
  <c r="C2" i="7" s="1"/>
  <c r="D14" i="1"/>
  <c r="C3" i="7" s="1"/>
  <c r="M13" i="1"/>
  <c r="J13" i="1"/>
  <c r="C4" i="6" s="1"/>
  <c r="G13" i="1"/>
  <c r="C2" i="6" s="1"/>
  <c r="D13" i="1"/>
  <c r="C3" i="6" s="1"/>
  <c r="M12" i="1"/>
  <c r="J12" i="1"/>
  <c r="C4" i="5" s="1"/>
  <c r="G12" i="1"/>
  <c r="C2" i="5" s="1"/>
  <c r="D12" i="1"/>
  <c r="C3" i="5" s="1"/>
  <c r="M11" i="1"/>
  <c r="J11" i="1"/>
  <c r="C4" i="4" s="1"/>
  <c r="G11" i="1"/>
  <c r="C2" i="4" s="1"/>
  <c r="D11" i="1"/>
  <c r="C3" i="4" s="1"/>
  <c r="M10" i="1"/>
  <c r="J10" i="1"/>
  <c r="C4" i="3" s="1"/>
  <c r="G10" i="1"/>
  <c r="C2" i="3" s="1"/>
  <c r="D10" i="1"/>
  <c r="C3" i="3" s="1"/>
  <c r="M9" i="1"/>
  <c r="J9" i="1"/>
  <c r="C4" i="2" s="1"/>
  <c r="G9" i="1"/>
  <c r="C2" i="2" s="1"/>
  <c r="D9" i="1"/>
  <c r="C3" i="2" s="1"/>
</calcChain>
</file>

<file path=xl/sharedStrings.xml><?xml version="1.0" encoding="utf-8"?>
<sst xmlns="http://schemas.openxmlformats.org/spreadsheetml/2006/main" count="66" uniqueCount="24">
  <si>
    <t>Payment_method_value_num</t>
  </si>
  <si>
    <t>Payment_method_value_label</t>
  </si>
  <si>
    <t>Annual gas price per 1 kWh</t>
  </si>
  <si>
    <t>direct debit</t>
  </si>
  <si>
    <t>standard credit</t>
  </si>
  <si>
    <t>pre payment</t>
  </si>
  <si>
    <t>Average annual domestic gas bills for fixed and variable tariffs based on consumption of 11,200kWh/year</t>
  </si>
  <si>
    <t xml:space="preserve">Source: </t>
  </si>
  <si>
    <t>Department for Energy Security and Net Zero</t>
  </si>
  <si>
    <t xml:space="preserve">URL: </t>
  </si>
  <si>
    <t xml:space="preserve">https://assets.publishing.service.gov.uk/media/67e3ed4155239fa04d411fc5/table_231.xlsx </t>
  </si>
  <si>
    <t>Year</t>
  </si>
  <si>
    <t>Standard credit: Fixed tariffs (pounds)</t>
  </si>
  <si>
    <t>Standard credit: Variable tariffs (pounds)</t>
  </si>
  <si>
    <t>Standard credit: All Tariffs (pounds)</t>
  </si>
  <si>
    <t>Direct debit: Fixed tariffs (pounds)</t>
  </si>
  <si>
    <t>Direct debit: Variable tariffs (pounds)</t>
  </si>
  <si>
    <t>Direct debit: All Tariffs (pounds)</t>
  </si>
  <si>
    <t>Prepayment: Fixed tariffs (pounds)</t>
  </si>
  <si>
    <t>Prepayment: Variable tariffs (pounds)</t>
  </si>
  <si>
    <t>Prepayment: All Tariffs (pounds)</t>
  </si>
  <si>
    <t>Overall: Fixed tariffs (pounds)</t>
  </si>
  <si>
    <t>Overall: Variable tariffs (pounds)</t>
  </si>
  <si>
    <t>Overall: All Tariffs 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</si>
</sst>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1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 wrapText="1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" fontId="3" fillId="0" borderId="2" xfId="0" applyNumberFormat="1" applyFont="1" applyBorder="1" applyAlignment="1">
      <alignment horizontal="left" wrapText="1"/>
    </xf>
    <xf numFmtId="3" fontId="3" fillId="0" borderId="2" xfId="0" applyNumberFormat="1" applyFont="1" applyBorder="1" applyAlignment="1">
      <alignment horizontal="left" wrapText="1"/>
    </xf>
    <xf numFmtId="1" fontId="4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 wrapText="1"/>
    </xf>
    <xf numFmtId="3" fontId="5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publishing.service.gov.uk/media/67e3ed4155239fa04d411fc5/table_23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9"/>
  <sheetViews>
    <sheetView tabSelected="1" workbookViewId="0">
      <selection activeCell="C3" sqref="C3"/>
    </sheetView>
  </sheetViews>
  <sheetFormatPr defaultRowHeight="14.4" x14ac:dyDescent="0.3"/>
  <cols>
    <col min="1" max="1" width="13.5546875" style="13" bestFit="1" customWidth="1"/>
    <col min="2" max="2" width="23.88671875" style="14" bestFit="1" customWidth="1"/>
    <col min="3" max="3" width="29.33203125" style="14" bestFit="1" customWidth="1"/>
    <col min="4" max="4" width="16.6640625" style="14" bestFit="1" customWidth="1"/>
    <col min="5" max="5" width="15.109375" style="14" bestFit="1" customWidth="1"/>
    <col min="6" max="6" width="13.109375" style="14" bestFit="1" customWidth="1"/>
    <col min="7" max="7" width="14" style="14" bestFit="1" customWidth="1"/>
    <col min="8" max="8" width="16.6640625" style="14" bestFit="1" customWidth="1"/>
    <col min="9" max="9" width="17.44140625" style="14" bestFit="1" customWidth="1"/>
    <col min="10" max="10" width="19.44140625" style="14" bestFit="1" customWidth="1"/>
    <col min="11" max="11" width="17.6640625" style="14" bestFit="1" customWidth="1"/>
    <col min="12" max="12" width="19.109375" style="14" bestFit="1" customWidth="1"/>
    <col min="13" max="13" width="17.109375" style="14" bestFit="1" customWidth="1"/>
    <col min="14" max="14" width="13.5546875" bestFit="1" customWidth="1"/>
  </cols>
  <sheetData>
    <row r="1" spans="1:14" ht="18.75" customHeight="1" x14ac:dyDescent="0.3">
      <c r="A1" s="20" t="s">
        <v>6</v>
      </c>
      <c r="B1" s="21"/>
      <c r="C1" s="21"/>
      <c r="D1" s="21"/>
      <c r="E1" s="21"/>
      <c r="F1" s="21"/>
      <c r="G1" s="10"/>
      <c r="H1" s="10"/>
      <c r="I1" s="10"/>
      <c r="J1" s="10"/>
      <c r="K1" s="10"/>
      <c r="L1" s="10"/>
      <c r="M1" s="10"/>
      <c r="N1" s="11"/>
    </row>
    <row r="2" spans="1:14" ht="18.75" customHeight="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 ht="18.75" customHeight="1" x14ac:dyDescent="0.3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ht="18.75" customHeight="1" x14ac:dyDescent="0.3">
      <c r="A4" s="9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4" ht="18.75" customHeight="1" x14ac:dyDescent="0.3">
      <c r="A5" s="9" t="s">
        <v>7</v>
      </c>
      <c r="B5" s="22" t="s">
        <v>8</v>
      </c>
      <c r="C5" s="22"/>
      <c r="D5" s="22"/>
      <c r="E5" s="22"/>
      <c r="F5" s="22"/>
      <c r="G5" s="12"/>
      <c r="H5" s="12"/>
      <c r="I5" s="12"/>
      <c r="J5" s="12"/>
      <c r="K5" s="12"/>
      <c r="L5" s="12"/>
      <c r="M5" s="12"/>
    </row>
    <row r="6" spans="1:14" ht="19.5" customHeight="1" x14ac:dyDescent="0.3">
      <c r="A6" s="13" t="s">
        <v>9</v>
      </c>
      <c r="B6" s="23" t="s">
        <v>10</v>
      </c>
      <c r="C6" s="23"/>
      <c r="D6" s="23"/>
      <c r="E6" s="23"/>
    </row>
    <row r="7" spans="1:14" ht="18.75" customHeight="1" x14ac:dyDescent="0.3"/>
    <row r="8" spans="1:14" s="15" customFormat="1" ht="44.25" customHeight="1" x14ac:dyDescent="0.3">
      <c r="A8" s="16" t="s">
        <v>11</v>
      </c>
      <c r="B8" s="17" t="s">
        <v>12</v>
      </c>
      <c r="C8" s="17" t="s">
        <v>13</v>
      </c>
      <c r="D8" s="17" t="s">
        <v>14</v>
      </c>
      <c r="E8" s="17" t="s">
        <v>15</v>
      </c>
      <c r="F8" s="17" t="s">
        <v>16</v>
      </c>
      <c r="G8" s="17" t="s">
        <v>17</v>
      </c>
      <c r="H8" s="17" t="s">
        <v>18</v>
      </c>
      <c r="I8" s="17" t="s">
        <v>19</v>
      </c>
      <c r="J8" s="17" t="s">
        <v>20</v>
      </c>
      <c r="K8" s="17" t="s">
        <v>21</v>
      </c>
      <c r="L8" s="17" t="s">
        <v>22</v>
      </c>
      <c r="M8" s="17" t="s">
        <v>23</v>
      </c>
    </row>
    <row r="9" spans="1:14" ht="18.75" customHeight="1" x14ac:dyDescent="0.3">
      <c r="A9" s="18">
        <v>2014</v>
      </c>
      <c r="B9" s="19"/>
      <c r="C9" s="19"/>
      <c r="D9" s="19">
        <f>(0.04654199954987*11200)+98.0188836587237</f>
        <v>619.28927861726766</v>
      </c>
      <c r="E9" s="19"/>
      <c r="F9" s="19"/>
      <c r="G9" s="19">
        <f>(0.0423071458525511*11200)+85.9942771692793</f>
        <v>559.83431071785162</v>
      </c>
      <c r="H9" s="19"/>
      <c r="I9" s="19"/>
      <c r="J9" s="19">
        <f>(0.0463521819763419*11200)+97.5917036989395</f>
        <v>616.73614183396876</v>
      </c>
      <c r="K9" s="19"/>
      <c r="L9" s="19"/>
      <c r="M9" s="19">
        <f>(0.0440929815476337*11200)+91.0818765671357</f>
        <v>584.92326990063316</v>
      </c>
    </row>
    <row r="10" spans="1:14" ht="18.75" customHeight="1" x14ac:dyDescent="0.3">
      <c r="A10" s="18">
        <v>2015</v>
      </c>
      <c r="B10" s="19"/>
      <c r="C10" s="19"/>
      <c r="D10" s="19">
        <f>(0.0441826633130361*11200)+97.074973680749</f>
        <v>591.92080278675326</v>
      </c>
      <c r="E10" s="19"/>
      <c r="F10" s="19"/>
      <c r="G10" s="19">
        <f>(0.0400202456654864*11200)+80.0993839014997</f>
        <v>528.32613535494738</v>
      </c>
      <c r="H10" s="19"/>
      <c r="I10" s="19"/>
      <c r="J10" s="19">
        <f>(0.0441911509056778*11200)+98.0509575817429</f>
        <v>592.99184772533431</v>
      </c>
      <c r="K10" s="19"/>
      <c r="L10" s="19"/>
      <c r="M10" s="19">
        <f>(0.0417496553757279*11200)+87.2947485750131</f>
        <v>554.89088878316556</v>
      </c>
    </row>
    <row r="11" spans="1:14" ht="18.75" customHeight="1" x14ac:dyDescent="0.3">
      <c r="A11" s="18">
        <v>2016</v>
      </c>
      <c r="B11" s="19"/>
      <c r="C11" s="19"/>
      <c r="D11" s="19">
        <f>(0.0404195356312942*11200)+96.7922819044096</f>
        <v>549.49108097490466</v>
      </c>
      <c r="E11" s="19"/>
      <c r="F11" s="19"/>
      <c r="G11" s="19">
        <f>(0.0356173235975374*11200)+79.3180642539186</f>
        <v>478.23208854633754</v>
      </c>
      <c r="H11" s="19"/>
      <c r="I11" s="19"/>
      <c r="J11" s="19">
        <f>(0.0409253414878911*11200)+97.9060192080074</f>
        <v>556.2698438723877</v>
      </c>
      <c r="K11" s="19"/>
      <c r="L11" s="19"/>
      <c r="M11" s="19">
        <f>(0.0375822179527467*11200)+86.3641891663012</f>
        <v>507.28503023706423</v>
      </c>
    </row>
    <row r="12" spans="1:14" ht="18.75" customHeight="1" x14ac:dyDescent="0.3">
      <c r="A12" s="18">
        <v>2017</v>
      </c>
      <c r="B12" s="19"/>
      <c r="C12" s="19"/>
      <c r="D12" s="19">
        <f>(0.0397631336384324*11200)+97.2199088225742</f>
        <v>542.56700557301713</v>
      </c>
      <c r="E12" s="19"/>
      <c r="F12" s="19"/>
      <c r="G12" s="19">
        <f>(0.0353942129139858*11200)+79.5295558633001</f>
        <v>475.94474049994108</v>
      </c>
      <c r="H12" s="19"/>
      <c r="I12" s="19"/>
      <c r="J12" s="19">
        <f>(0.0356068634460833*11200)+97.7887593898721</f>
        <v>496.58562998600502</v>
      </c>
      <c r="K12" s="19"/>
      <c r="L12" s="19"/>
      <c r="M12" s="19">
        <f>(0.0363664608221799*11200)+86.3669395613274</f>
        <v>493.67130076974223</v>
      </c>
    </row>
    <row r="13" spans="1:14" ht="18.75" customHeight="1" x14ac:dyDescent="0.3">
      <c r="A13" s="18">
        <v>2018</v>
      </c>
      <c r="B13" s="19"/>
      <c r="C13" s="19"/>
      <c r="D13" s="19">
        <f>(0.0404066435604779*11200)+109.016940088396</f>
        <v>561.57134796574849</v>
      </c>
      <c r="E13" s="19"/>
      <c r="F13" s="19"/>
      <c r="G13" s="19">
        <f>(0.0367664069510934*11200)+79.9964261864216</f>
        <v>491.7801840386677</v>
      </c>
      <c r="H13" s="19"/>
      <c r="I13" s="19"/>
      <c r="J13" s="19">
        <f>(0.0349828922141822*11200)+95.3268856202185</f>
        <v>487.13527841905915</v>
      </c>
      <c r="K13" s="19"/>
      <c r="L13" s="19"/>
      <c r="M13" s="19">
        <f>(0.0371688676604729*11200)+87.6253791319029</f>
        <v>503.91669692919936</v>
      </c>
    </row>
    <row r="14" spans="1:14" ht="18.75" customHeight="1" x14ac:dyDescent="0.3">
      <c r="A14" s="18">
        <v>2019</v>
      </c>
      <c r="B14" s="19"/>
      <c r="C14" s="19"/>
      <c r="D14" s="19">
        <f>(0.0403353472001603*11200)+110.691139006084</f>
        <v>562.44702764787939</v>
      </c>
      <c r="E14" s="19"/>
      <c r="F14" s="19"/>
      <c r="G14" s="19">
        <f>(0.0369312562247261*11200)+89.0839646051938</f>
        <v>502.71403432212611</v>
      </c>
      <c r="H14" s="19"/>
      <c r="I14" s="19"/>
      <c r="J14" s="19">
        <f>(0.0385164396410727*11200)+110.653044502527</f>
        <v>542.03716848254123</v>
      </c>
      <c r="K14" s="19"/>
      <c r="L14" s="19"/>
      <c r="M14" s="19">
        <f>(0.0377874550998704*11200)+96.1210640585739</f>
        <v>519.34056117712237</v>
      </c>
    </row>
    <row r="15" spans="1:14" ht="18.75" customHeight="1" x14ac:dyDescent="0.3">
      <c r="A15" s="18">
        <v>2020</v>
      </c>
      <c r="B15" s="19"/>
      <c r="C15" s="19"/>
      <c r="D15" s="19">
        <f>(0.0388010237394817*11200)+111.343603401312</f>
        <v>545.91506928350702</v>
      </c>
      <c r="E15" s="19"/>
      <c r="F15" s="19"/>
      <c r="G15" s="19">
        <f>(0.0344999925379152*11200)+88.5996149904816</f>
        <v>474.9995314151318</v>
      </c>
      <c r="H15" s="19"/>
      <c r="I15" s="19"/>
      <c r="J15" s="19">
        <f>(0.0359962439875572*11200)+130.422891403929</f>
        <v>533.5808240645697</v>
      </c>
      <c r="K15" s="19"/>
      <c r="L15" s="19"/>
      <c r="M15" s="19">
        <f>(0.0355022360271926*11200)+98.5893727925558</f>
        <v>496.21441629711296</v>
      </c>
    </row>
    <row r="16" spans="1:14" ht="18.75" customHeight="1" x14ac:dyDescent="0.3">
      <c r="A16" s="18">
        <v>2021</v>
      </c>
      <c r="B16" s="19"/>
      <c r="C16" s="19"/>
      <c r="D16" s="19">
        <f>(0.0361558727524009*11200)+109.776801708471</f>
        <v>514.72257653536099</v>
      </c>
      <c r="E16" s="19"/>
      <c r="F16" s="19"/>
      <c r="G16" s="19">
        <f>(0.0337794144251478*11200)+90.5685478863513</f>
        <v>468.89798944800668</v>
      </c>
      <c r="H16" s="19"/>
      <c r="I16" s="19"/>
      <c r="J16" s="19">
        <f>(0.0338012465856868*11200)+127.245822464087</f>
        <v>505.8197842237791</v>
      </c>
      <c r="K16" s="19"/>
      <c r="L16" s="19"/>
      <c r="M16" s="19">
        <f>(0.0341755981666232*11200)+98.9967691431617</f>
        <v>481.7634686093416</v>
      </c>
    </row>
    <row r="17" spans="1:13" ht="18.75" customHeight="1" x14ac:dyDescent="0.3">
      <c r="A17" s="18">
        <v>2022</v>
      </c>
      <c r="B17" s="19">
        <v>898.72463243071013</v>
      </c>
      <c r="C17" s="19">
        <v>1101.6478425319804</v>
      </c>
      <c r="D17" s="19">
        <v>1063.357062761741</v>
      </c>
      <c r="E17" s="19">
        <v>764.55080361126795</v>
      </c>
      <c r="F17" s="19">
        <v>990.43047401888509</v>
      </c>
      <c r="G17" s="19">
        <v>912.13717025507719</v>
      </c>
      <c r="H17" s="19">
        <v>940.62030735631186</v>
      </c>
      <c r="I17" s="19">
        <v>1028.8578427331529</v>
      </c>
      <c r="J17" s="19">
        <v>1023.7099861275387</v>
      </c>
      <c r="K17" s="19">
        <v>784.99928089593448</v>
      </c>
      <c r="L17" s="19">
        <v>1018.3355672624086</v>
      </c>
      <c r="M17" s="19">
        <v>952.36599829985198</v>
      </c>
    </row>
    <row r="18" spans="1:13" ht="18.75" customHeight="1" x14ac:dyDescent="0.3">
      <c r="A18" s="18">
        <v>2023</v>
      </c>
      <c r="B18" s="19">
        <v>1102.1914508728453</v>
      </c>
      <c r="C18" s="19">
        <v>1177.0635572970289</v>
      </c>
      <c r="D18" s="19">
        <v>1168.8647811971198</v>
      </c>
      <c r="E18" s="19">
        <v>896.41008861037756</v>
      </c>
      <c r="F18" s="19">
        <v>1103.0442878974366</v>
      </c>
      <c r="G18" s="19">
        <v>1066.5030762077181</v>
      </c>
      <c r="H18" s="19">
        <v>1093.8854058562883</v>
      </c>
      <c r="I18" s="19">
        <v>1109.3859778664093</v>
      </c>
      <c r="J18" s="19">
        <v>1108.2062156861616</v>
      </c>
      <c r="K18" s="19">
        <v>943.69384716662296</v>
      </c>
      <c r="L18" s="19">
        <v>1119.868284409818</v>
      </c>
      <c r="M18" s="19">
        <v>1093.9308228380594</v>
      </c>
    </row>
    <row r="19" spans="1:13" ht="18.75" customHeight="1" x14ac:dyDescent="0.3">
      <c r="A19" s="18">
        <v>2024</v>
      </c>
      <c r="B19" s="19">
        <v>849.46569931019258</v>
      </c>
      <c r="C19" s="19">
        <v>860.5263980256077</v>
      </c>
      <c r="D19" s="19">
        <v>859.89636344168287</v>
      </c>
      <c r="E19" s="19">
        <v>794.83618650711855</v>
      </c>
      <c r="F19" s="19">
        <v>819.46672961623847</v>
      </c>
      <c r="G19" s="19">
        <v>812.97672080027769</v>
      </c>
      <c r="H19" s="19">
        <v>790.70935880120169</v>
      </c>
      <c r="I19" s="19">
        <v>763.28742416453622</v>
      </c>
      <c r="J19" s="19">
        <v>764.24475291903059</v>
      </c>
      <c r="K19" s="19">
        <v>797.19657401815016</v>
      </c>
      <c r="L19" s="19">
        <v>818.4859124401404</v>
      </c>
      <c r="M19" s="19">
        <v>814.19635543523964</v>
      </c>
    </row>
  </sheetData>
  <mergeCells count="3">
    <mergeCell ref="A1:F1"/>
    <mergeCell ref="B5:F5"/>
    <mergeCell ref="B6:E6"/>
  </mergeCells>
  <hyperlinks>
    <hyperlink ref="B6" r:id="rId1" xr:uid="{A095AAFD-3360-408A-97EB-0415A039E3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4"/>
  <sheetViews>
    <sheetView workbookViewId="0">
      <selection activeCell="B19" sqref="B19"/>
    </sheetView>
  </sheetViews>
  <sheetFormatPr defaultRowHeight="14.4" x14ac:dyDescent="0.3"/>
  <cols>
    <col min="1" max="1" width="25.6640625" style="8" bestFit="1" customWidth="1"/>
    <col min="2" max="2" width="26" style="6" bestFit="1" customWidth="1"/>
    <col min="3" max="3" width="23.88671875" style="7" bestFit="1" customWidth="1"/>
  </cols>
  <sheetData>
    <row r="1" spans="1:3" ht="18.75" customHeight="1" x14ac:dyDescent="0.3">
      <c r="A1" s="1" t="s">
        <v>0</v>
      </c>
      <c r="B1" s="2" t="s">
        <v>1</v>
      </c>
      <c r="C1" s="3" t="s">
        <v>2</v>
      </c>
    </row>
    <row r="2" spans="1:3" ht="18.75" customHeight="1" x14ac:dyDescent="0.3">
      <c r="A2" s="4">
        <v>1</v>
      </c>
      <c r="B2" s="2" t="s">
        <v>3</v>
      </c>
      <c r="C2" s="3">
        <f>ROUND(Main!G9/11200, 4)</f>
        <v>0.05</v>
      </c>
    </row>
    <row r="3" spans="1:3" ht="18.75" customHeight="1" x14ac:dyDescent="0.3">
      <c r="A3" s="4">
        <v>2</v>
      </c>
      <c r="B3" s="2" t="s">
        <v>4</v>
      </c>
      <c r="C3" s="3">
        <f>ROUND(Main!D9/11200, 4)</f>
        <v>5.5300000000000002E-2</v>
      </c>
    </row>
    <row r="4" spans="1:3" ht="18.75" customHeight="1" x14ac:dyDescent="0.3">
      <c r="A4" s="4">
        <v>3</v>
      </c>
      <c r="B4" s="2" t="s">
        <v>5</v>
      </c>
      <c r="C4" s="3">
        <f>ROUND(Main!J9/11200, 4)</f>
        <v>5.5100000000000003E-2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26"/>
  <sheetViews>
    <sheetView workbookViewId="0"/>
  </sheetViews>
  <sheetFormatPr defaultRowHeight="14.4" x14ac:dyDescent="0.3"/>
  <cols>
    <col min="1" max="1" width="25.6640625" style="5" bestFit="1" customWidth="1"/>
    <col min="2" max="2" width="26" style="6" bestFit="1" customWidth="1"/>
    <col min="3" max="3" width="27.109375" style="7" bestFit="1" customWidth="1"/>
    <col min="4" max="8" width="13.5546875" style="6" bestFit="1" customWidth="1"/>
  </cols>
  <sheetData>
    <row r="1" spans="1:8" ht="18.75" customHeight="1" x14ac:dyDescent="0.3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r="2" spans="1:8" ht="18.75" customHeight="1" x14ac:dyDescent="0.3">
      <c r="A2" s="4">
        <v>1</v>
      </c>
      <c r="B2" s="2" t="s">
        <v>3</v>
      </c>
      <c r="C2" s="3">
        <f>ROUND(Main!G10/11200, 4)</f>
        <v>4.7199999999999999E-2</v>
      </c>
      <c r="D2" s="2"/>
      <c r="E2" s="2"/>
      <c r="F2" s="2"/>
      <c r="G2" s="2"/>
      <c r="H2" s="2"/>
    </row>
    <row r="3" spans="1:8" ht="18.75" customHeight="1" x14ac:dyDescent="0.3">
      <c r="A3" s="4">
        <v>2</v>
      </c>
      <c r="B3" s="2" t="s">
        <v>4</v>
      </c>
      <c r="C3" s="3">
        <f>ROUND(Main!D10/11200, 4)</f>
        <v>5.2900000000000003E-2</v>
      </c>
      <c r="D3" s="2"/>
      <c r="E3" s="2"/>
      <c r="F3" s="2"/>
      <c r="G3" s="2"/>
      <c r="H3" s="2"/>
    </row>
    <row r="4" spans="1:8" ht="18.75" customHeight="1" x14ac:dyDescent="0.3">
      <c r="A4" s="4">
        <v>3</v>
      </c>
      <c r="B4" s="2" t="s">
        <v>5</v>
      </c>
      <c r="C4" s="3">
        <f>ROUND(Main!J10/11200, 4)</f>
        <v>5.2900000000000003E-2</v>
      </c>
      <c r="D4" s="2"/>
      <c r="E4" s="2"/>
      <c r="F4" s="2"/>
      <c r="G4" s="2"/>
      <c r="H4" s="2"/>
    </row>
    <row r="5" spans="1:8" ht="18.75" customHeight="1" x14ac:dyDescent="0.3">
      <c r="A5" s="4"/>
      <c r="B5" s="2"/>
      <c r="C5" s="3"/>
      <c r="D5" s="2"/>
      <c r="E5" s="2"/>
      <c r="F5" s="2"/>
      <c r="G5" s="2"/>
      <c r="H5" s="2"/>
    </row>
    <row r="6" spans="1:8" ht="18.75" customHeight="1" x14ac:dyDescent="0.3">
      <c r="A6" s="1"/>
      <c r="B6" s="2"/>
      <c r="C6" s="3"/>
      <c r="D6" s="2"/>
      <c r="E6" s="2"/>
      <c r="F6" s="2"/>
      <c r="G6" s="2"/>
      <c r="H6" s="2"/>
    </row>
    <row r="7" spans="1:8" ht="18.75" customHeight="1" x14ac:dyDescent="0.3">
      <c r="A7" s="1"/>
      <c r="B7" s="2"/>
      <c r="C7" s="3"/>
      <c r="D7" s="2"/>
      <c r="E7" s="2"/>
      <c r="F7" s="2"/>
      <c r="G7" s="2"/>
      <c r="H7" s="2"/>
    </row>
    <row r="8" spans="1:8" ht="18.75" customHeight="1" x14ac:dyDescent="0.3">
      <c r="A8" s="1"/>
      <c r="B8" s="2"/>
      <c r="C8" s="3"/>
      <c r="D8" s="2"/>
      <c r="E8" s="2"/>
      <c r="F8" s="2"/>
      <c r="G8" s="2"/>
      <c r="H8" s="2"/>
    </row>
    <row r="9" spans="1:8" ht="18.75" customHeight="1" x14ac:dyDescent="0.3">
      <c r="A9" s="1"/>
      <c r="B9" s="2"/>
      <c r="C9" s="3"/>
      <c r="D9" s="2"/>
      <c r="E9" s="2"/>
      <c r="F9" s="2"/>
      <c r="G9" s="2"/>
      <c r="H9" s="2"/>
    </row>
    <row r="10" spans="1:8" ht="18.75" customHeight="1" x14ac:dyDescent="0.3">
      <c r="A10" s="1"/>
      <c r="B10" s="2"/>
      <c r="C10" s="3"/>
      <c r="D10" s="2"/>
      <c r="E10" s="2"/>
      <c r="F10" s="2"/>
      <c r="G10" s="2"/>
      <c r="H10" s="2"/>
    </row>
    <row r="11" spans="1:8" ht="18.75" customHeight="1" x14ac:dyDescent="0.3">
      <c r="A11" s="1"/>
      <c r="B11" s="2"/>
      <c r="C11" s="3"/>
      <c r="D11" s="2"/>
      <c r="E11" s="2"/>
      <c r="F11" s="2"/>
      <c r="G11" s="2"/>
      <c r="H11" s="2"/>
    </row>
    <row r="12" spans="1:8" ht="18.75" customHeight="1" x14ac:dyDescent="0.3">
      <c r="A12" s="1"/>
      <c r="B12" s="2"/>
      <c r="C12" s="3"/>
      <c r="D12" s="2"/>
      <c r="E12" s="2"/>
      <c r="F12" s="2"/>
      <c r="G12" s="2"/>
      <c r="H12" s="2"/>
    </row>
    <row r="13" spans="1:8" ht="18.75" customHeight="1" x14ac:dyDescent="0.3">
      <c r="A13" s="1"/>
      <c r="B13" s="2"/>
      <c r="C13" s="3"/>
      <c r="D13" s="2"/>
      <c r="E13" s="2"/>
      <c r="F13" s="2"/>
      <c r="G13" s="2"/>
      <c r="H13" s="2"/>
    </row>
    <row r="14" spans="1:8" ht="18.75" customHeight="1" x14ac:dyDescent="0.3">
      <c r="A14" s="1"/>
      <c r="B14" s="2"/>
      <c r="C14" s="3"/>
      <c r="D14" s="2"/>
      <c r="E14" s="2"/>
      <c r="F14" s="2"/>
      <c r="G14" s="2"/>
      <c r="H14" s="2"/>
    </row>
    <row r="15" spans="1:8" ht="18.75" customHeight="1" x14ac:dyDescent="0.3">
      <c r="A15" s="1"/>
      <c r="B15" s="2"/>
      <c r="C15" s="3"/>
      <c r="D15" s="2"/>
      <c r="E15" s="2"/>
      <c r="F15" s="2"/>
      <c r="G15" s="2"/>
      <c r="H15" s="2"/>
    </row>
    <row r="16" spans="1:8" ht="18.75" customHeight="1" x14ac:dyDescent="0.3">
      <c r="A16" s="1"/>
      <c r="B16" s="2"/>
      <c r="C16" s="3"/>
      <c r="D16" s="2"/>
      <c r="E16" s="2"/>
      <c r="F16" s="2"/>
      <c r="G16" s="2"/>
      <c r="H16" s="2"/>
    </row>
    <row r="17" spans="1:8" ht="18.75" customHeight="1" x14ac:dyDescent="0.3">
      <c r="A17" s="1"/>
      <c r="B17" s="2"/>
      <c r="C17" s="3"/>
      <c r="D17" s="2"/>
      <c r="E17" s="2"/>
      <c r="F17" s="2"/>
      <c r="G17" s="2"/>
      <c r="H17" s="2"/>
    </row>
    <row r="18" spans="1:8" ht="18.75" customHeight="1" x14ac:dyDescent="0.3">
      <c r="A18" s="1"/>
      <c r="B18" s="2"/>
      <c r="C18" s="3"/>
      <c r="D18" s="2"/>
      <c r="E18" s="2"/>
      <c r="F18" s="2"/>
      <c r="G18" s="2"/>
      <c r="H18" s="2"/>
    </row>
    <row r="19" spans="1:8" ht="18.75" customHeight="1" x14ac:dyDescent="0.3">
      <c r="A19" s="1"/>
      <c r="B19" s="2"/>
      <c r="C19" s="3"/>
      <c r="D19" s="2"/>
      <c r="E19" s="2"/>
      <c r="F19" s="2"/>
      <c r="G19" s="2"/>
      <c r="H19" s="2"/>
    </row>
    <row r="20" spans="1:8" ht="18.75" customHeight="1" x14ac:dyDescent="0.3">
      <c r="A20" s="1"/>
      <c r="B20" s="2"/>
      <c r="C20" s="3"/>
      <c r="D20" s="2"/>
      <c r="E20" s="2"/>
      <c r="F20" s="2"/>
      <c r="G20" s="2"/>
      <c r="H20" s="2"/>
    </row>
    <row r="21" spans="1:8" ht="18.75" customHeight="1" x14ac:dyDescent="0.3">
      <c r="A21" s="1"/>
      <c r="B21" s="2"/>
      <c r="C21" s="3"/>
      <c r="D21" s="2"/>
      <c r="E21" s="2"/>
      <c r="F21" s="2"/>
      <c r="G21" s="2"/>
      <c r="H21" s="2"/>
    </row>
    <row r="22" spans="1:8" ht="18.75" customHeight="1" x14ac:dyDescent="0.3">
      <c r="A22" s="1"/>
      <c r="B22" s="2"/>
      <c r="C22" s="3"/>
      <c r="D22" s="2"/>
      <c r="E22" s="2"/>
      <c r="F22" s="2"/>
      <c r="G22" s="2"/>
      <c r="H22" s="2"/>
    </row>
    <row r="23" spans="1:8" ht="18.75" customHeight="1" x14ac:dyDescent="0.3">
      <c r="A23" s="1"/>
      <c r="B23" s="2"/>
      <c r="C23" s="3"/>
      <c r="D23" s="2"/>
      <c r="E23" s="2"/>
      <c r="F23" s="2"/>
      <c r="G23" s="2"/>
      <c r="H23" s="2"/>
    </row>
    <row r="24" spans="1:8" ht="18.75" customHeight="1" x14ac:dyDescent="0.3">
      <c r="A24" s="1"/>
      <c r="B24" s="2"/>
      <c r="C24" s="3"/>
      <c r="D24" s="2"/>
      <c r="E24" s="2"/>
      <c r="F24" s="2"/>
      <c r="G24" s="2"/>
      <c r="H24" s="2"/>
    </row>
    <row r="25" spans="1:8" ht="18.75" customHeight="1" x14ac:dyDescent="0.3">
      <c r="A25" s="1"/>
      <c r="B25" s="2"/>
      <c r="C25" s="3"/>
      <c r="D25" s="2"/>
      <c r="E25" s="2"/>
      <c r="F25" s="2"/>
      <c r="G25" s="2"/>
      <c r="H25" s="2"/>
    </row>
    <row r="26" spans="1:8" ht="18.75" customHeight="1" x14ac:dyDescent="0.3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26"/>
  <sheetViews>
    <sheetView workbookViewId="0"/>
  </sheetViews>
  <sheetFormatPr defaultRowHeight="14.4" x14ac:dyDescent="0.3"/>
  <cols>
    <col min="1" max="1" width="25.6640625" style="5" bestFit="1" customWidth="1"/>
    <col min="2" max="2" width="26" style="6" bestFit="1" customWidth="1"/>
    <col min="3" max="3" width="27.109375" style="7" bestFit="1" customWidth="1"/>
    <col min="4" max="8" width="13.5546875" style="6" bestFit="1" customWidth="1"/>
  </cols>
  <sheetData>
    <row r="1" spans="1:8" ht="18.75" customHeight="1" x14ac:dyDescent="0.3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r="2" spans="1:8" ht="18.75" customHeight="1" x14ac:dyDescent="0.3">
      <c r="A2" s="4">
        <v>1</v>
      </c>
      <c r="B2" s="2" t="s">
        <v>3</v>
      </c>
      <c r="C2" s="3">
        <f>ROUND(Main!G11/11200, 4)</f>
        <v>4.2700000000000002E-2</v>
      </c>
      <c r="D2" s="2"/>
      <c r="E2" s="2"/>
      <c r="F2" s="2"/>
      <c r="G2" s="2"/>
      <c r="H2" s="2"/>
    </row>
    <row r="3" spans="1:8" ht="18.75" customHeight="1" x14ac:dyDescent="0.3">
      <c r="A3" s="4">
        <v>2</v>
      </c>
      <c r="B3" s="2" t="s">
        <v>4</v>
      </c>
      <c r="C3" s="3">
        <f>ROUND(Main!D11/11200, 4)</f>
        <v>4.9099999999999998E-2</v>
      </c>
      <c r="D3" s="2"/>
      <c r="E3" s="2"/>
      <c r="F3" s="2"/>
      <c r="G3" s="2"/>
      <c r="H3" s="2"/>
    </row>
    <row r="4" spans="1:8" ht="18.75" customHeight="1" x14ac:dyDescent="0.3">
      <c r="A4" s="4">
        <v>3</v>
      </c>
      <c r="B4" s="2" t="s">
        <v>5</v>
      </c>
      <c r="C4" s="3">
        <f>ROUND(Main!J11/11200, 4)</f>
        <v>4.9700000000000001E-2</v>
      </c>
      <c r="D4" s="2"/>
      <c r="E4" s="2"/>
      <c r="F4" s="2"/>
      <c r="G4" s="2"/>
      <c r="H4" s="2"/>
    </row>
    <row r="5" spans="1:8" ht="18.75" customHeight="1" x14ac:dyDescent="0.3">
      <c r="A5" s="4"/>
      <c r="B5" s="2"/>
      <c r="C5" s="3"/>
      <c r="D5" s="2"/>
      <c r="E5" s="2"/>
      <c r="F5" s="2"/>
      <c r="G5" s="2"/>
      <c r="H5" s="2"/>
    </row>
    <row r="6" spans="1:8" ht="18.75" customHeight="1" x14ac:dyDescent="0.3">
      <c r="A6" s="1"/>
      <c r="B6" s="2"/>
      <c r="C6" s="3"/>
      <c r="D6" s="2"/>
      <c r="E6" s="2"/>
      <c r="F6" s="2"/>
      <c r="G6" s="2"/>
      <c r="H6" s="2"/>
    </row>
    <row r="7" spans="1:8" ht="18.75" customHeight="1" x14ac:dyDescent="0.3">
      <c r="A7" s="1"/>
      <c r="B7" s="2"/>
      <c r="C7" s="3"/>
      <c r="D7" s="2"/>
      <c r="E7" s="2"/>
      <c r="F7" s="2"/>
      <c r="G7" s="2"/>
      <c r="H7" s="2"/>
    </row>
    <row r="8" spans="1:8" ht="18.75" customHeight="1" x14ac:dyDescent="0.3">
      <c r="A8" s="1"/>
      <c r="B8" s="2"/>
      <c r="C8" s="3"/>
      <c r="D8" s="2"/>
      <c r="E8" s="2"/>
      <c r="F8" s="2"/>
      <c r="G8" s="2"/>
      <c r="H8" s="2"/>
    </row>
    <row r="9" spans="1:8" ht="18.75" customHeight="1" x14ac:dyDescent="0.3">
      <c r="A9" s="1"/>
      <c r="B9" s="2"/>
      <c r="C9" s="3"/>
      <c r="D9" s="2"/>
      <c r="E9" s="2"/>
      <c r="F9" s="2"/>
      <c r="G9" s="2"/>
      <c r="H9" s="2"/>
    </row>
    <row r="10" spans="1:8" ht="18.75" customHeight="1" x14ac:dyDescent="0.3">
      <c r="A10" s="1"/>
      <c r="B10" s="2"/>
      <c r="C10" s="3"/>
      <c r="D10" s="2"/>
      <c r="E10" s="2"/>
      <c r="F10" s="2"/>
      <c r="G10" s="2"/>
      <c r="H10" s="2"/>
    </row>
    <row r="11" spans="1:8" ht="18.75" customHeight="1" x14ac:dyDescent="0.3">
      <c r="A11" s="1"/>
      <c r="B11" s="2"/>
      <c r="C11" s="3"/>
      <c r="D11" s="2"/>
      <c r="E11" s="2"/>
      <c r="F11" s="2"/>
      <c r="G11" s="2"/>
      <c r="H11" s="2"/>
    </row>
    <row r="12" spans="1:8" ht="18.75" customHeight="1" x14ac:dyDescent="0.3">
      <c r="A12" s="1"/>
      <c r="B12" s="2"/>
      <c r="C12" s="3"/>
      <c r="D12" s="2"/>
      <c r="E12" s="2"/>
      <c r="F12" s="2"/>
      <c r="G12" s="2"/>
      <c r="H12" s="2"/>
    </row>
    <row r="13" spans="1:8" ht="18.75" customHeight="1" x14ac:dyDescent="0.3">
      <c r="A13" s="1"/>
      <c r="B13" s="2"/>
      <c r="C13" s="3"/>
      <c r="D13" s="2"/>
      <c r="E13" s="2"/>
      <c r="F13" s="2"/>
      <c r="G13" s="2"/>
      <c r="H13" s="2"/>
    </row>
    <row r="14" spans="1:8" ht="18.75" customHeight="1" x14ac:dyDescent="0.3">
      <c r="A14" s="1"/>
      <c r="B14" s="2"/>
      <c r="C14" s="3"/>
      <c r="D14" s="2"/>
      <c r="E14" s="2"/>
      <c r="F14" s="2"/>
      <c r="G14" s="2"/>
      <c r="H14" s="2"/>
    </row>
    <row r="15" spans="1:8" ht="18.75" customHeight="1" x14ac:dyDescent="0.3">
      <c r="A15" s="1"/>
      <c r="B15" s="2"/>
      <c r="C15" s="3"/>
      <c r="D15" s="2"/>
      <c r="E15" s="2"/>
      <c r="F15" s="2"/>
      <c r="G15" s="2"/>
      <c r="H15" s="2"/>
    </row>
    <row r="16" spans="1:8" ht="18.75" customHeight="1" x14ac:dyDescent="0.3">
      <c r="A16" s="1"/>
      <c r="B16" s="2"/>
      <c r="C16" s="3"/>
      <c r="D16" s="2"/>
      <c r="E16" s="2"/>
      <c r="F16" s="2"/>
      <c r="G16" s="2"/>
      <c r="H16" s="2"/>
    </row>
    <row r="17" spans="1:8" ht="18.75" customHeight="1" x14ac:dyDescent="0.3">
      <c r="A17" s="1"/>
      <c r="B17" s="2"/>
      <c r="C17" s="3"/>
      <c r="D17" s="2"/>
      <c r="E17" s="2"/>
      <c r="F17" s="2"/>
      <c r="G17" s="2"/>
      <c r="H17" s="2"/>
    </row>
    <row r="18" spans="1:8" ht="18.75" customHeight="1" x14ac:dyDescent="0.3">
      <c r="A18" s="1"/>
      <c r="B18" s="2"/>
      <c r="C18" s="3"/>
      <c r="D18" s="2"/>
      <c r="E18" s="2"/>
      <c r="F18" s="2"/>
      <c r="G18" s="2"/>
      <c r="H18" s="2"/>
    </row>
    <row r="19" spans="1:8" ht="18.75" customHeight="1" x14ac:dyDescent="0.3">
      <c r="A19" s="1"/>
      <c r="B19" s="2"/>
      <c r="C19" s="3"/>
      <c r="D19" s="2"/>
      <c r="E19" s="2"/>
      <c r="F19" s="2"/>
      <c r="G19" s="2"/>
      <c r="H19" s="2"/>
    </row>
    <row r="20" spans="1:8" ht="18.75" customHeight="1" x14ac:dyDescent="0.3">
      <c r="A20" s="1"/>
      <c r="B20" s="2"/>
      <c r="C20" s="3"/>
      <c r="D20" s="2"/>
      <c r="E20" s="2"/>
      <c r="F20" s="2"/>
      <c r="G20" s="2"/>
      <c r="H20" s="2"/>
    </row>
    <row r="21" spans="1:8" ht="18.75" customHeight="1" x14ac:dyDescent="0.3">
      <c r="A21" s="1"/>
      <c r="B21" s="2"/>
      <c r="C21" s="3"/>
      <c r="D21" s="2"/>
      <c r="E21" s="2"/>
      <c r="F21" s="2"/>
      <c r="G21" s="2"/>
      <c r="H21" s="2"/>
    </row>
    <row r="22" spans="1:8" ht="18.75" customHeight="1" x14ac:dyDescent="0.3">
      <c r="A22" s="1"/>
      <c r="B22" s="2"/>
      <c r="C22" s="3"/>
      <c r="D22" s="2"/>
      <c r="E22" s="2"/>
      <c r="F22" s="2"/>
      <c r="G22" s="2"/>
      <c r="H22" s="2"/>
    </row>
    <row r="23" spans="1:8" ht="18.75" customHeight="1" x14ac:dyDescent="0.3">
      <c r="A23" s="1"/>
      <c r="B23" s="2"/>
      <c r="C23" s="3"/>
      <c r="D23" s="2"/>
      <c r="E23" s="2"/>
      <c r="F23" s="2"/>
      <c r="G23" s="2"/>
      <c r="H23" s="2"/>
    </row>
    <row r="24" spans="1:8" ht="18.75" customHeight="1" x14ac:dyDescent="0.3">
      <c r="A24" s="1"/>
      <c r="B24" s="2"/>
      <c r="C24" s="3"/>
      <c r="D24" s="2"/>
      <c r="E24" s="2"/>
      <c r="F24" s="2"/>
      <c r="G24" s="2"/>
      <c r="H24" s="2"/>
    </row>
    <row r="25" spans="1:8" ht="18.75" customHeight="1" x14ac:dyDescent="0.3">
      <c r="A25" s="1"/>
      <c r="B25" s="2"/>
      <c r="C25" s="3"/>
      <c r="D25" s="2"/>
      <c r="E25" s="2"/>
      <c r="F25" s="2"/>
      <c r="G25" s="2"/>
      <c r="H25" s="2"/>
    </row>
    <row r="26" spans="1:8" ht="18.75" customHeight="1" x14ac:dyDescent="0.3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26"/>
  <sheetViews>
    <sheetView workbookViewId="0"/>
  </sheetViews>
  <sheetFormatPr defaultRowHeight="14.4" x14ac:dyDescent="0.3"/>
  <cols>
    <col min="1" max="1" width="25.6640625" style="5" bestFit="1" customWidth="1"/>
    <col min="2" max="2" width="26" style="6" bestFit="1" customWidth="1"/>
    <col min="3" max="3" width="27.109375" style="7" bestFit="1" customWidth="1"/>
    <col min="4" max="8" width="13.5546875" style="6" bestFit="1" customWidth="1"/>
  </cols>
  <sheetData>
    <row r="1" spans="1:8" ht="18.75" customHeight="1" x14ac:dyDescent="0.3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r="2" spans="1:8" ht="18.75" customHeight="1" x14ac:dyDescent="0.3">
      <c r="A2" s="4">
        <v>1</v>
      </c>
      <c r="B2" s="2" t="s">
        <v>3</v>
      </c>
      <c r="C2" s="3">
        <f>ROUND(Main!G12/11200, 4)</f>
        <v>4.2500000000000003E-2</v>
      </c>
      <c r="D2" s="2"/>
      <c r="E2" s="2"/>
      <c r="F2" s="2"/>
      <c r="G2" s="2"/>
      <c r="H2" s="2"/>
    </row>
    <row r="3" spans="1:8" ht="18.75" customHeight="1" x14ac:dyDescent="0.3">
      <c r="A3" s="4">
        <v>2</v>
      </c>
      <c r="B3" s="2" t="s">
        <v>4</v>
      </c>
      <c r="C3" s="3">
        <f>ROUND(Main!D12/11200, 4)</f>
        <v>4.8399999999999999E-2</v>
      </c>
      <c r="D3" s="2"/>
      <c r="E3" s="2"/>
      <c r="F3" s="2"/>
      <c r="G3" s="2"/>
      <c r="H3" s="2"/>
    </row>
    <row r="4" spans="1:8" ht="18.75" customHeight="1" x14ac:dyDescent="0.3">
      <c r="A4" s="4">
        <v>3</v>
      </c>
      <c r="B4" s="2" t="s">
        <v>5</v>
      </c>
      <c r="C4" s="3">
        <f>ROUND(Main!J12/11200, 4)</f>
        <v>4.4299999999999999E-2</v>
      </c>
      <c r="D4" s="2"/>
      <c r="E4" s="2"/>
      <c r="F4" s="2"/>
      <c r="G4" s="2"/>
      <c r="H4" s="2"/>
    </row>
    <row r="5" spans="1:8" ht="18.75" customHeight="1" x14ac:dyDescent="0.3">
      <c r="A5" s="4"/>
      <c r="B5" s="2"/>
      <c r="C5" s="3"/>
      <c r="D5" s="2"/>
      <c r="E5" s="2"/>
      <c r="F5" s="2"/>
      <c r="G5" s="2"/>
      <c r="H5" s="2"/>
    </row>
    <row r="6" spans="1:8" ht="18.75" customHeight="1" x14ac:dyDescent="0.3">
      <c r="A6" s="1"/>
      <c r="B6" s="2"/>
      <c r="C6" s="3"/>
      <c r="D6" s="2"/>
      <c r="E6" s="2"/>
      <c r="F6" s="2"/>
      <c r="G6" s="2"/>
      <c r="H6" s="2"/>
    </row>
    <row r="7" spans="1:8" ht="18.75" customHeight="1" x14ac:dyDescent="0.3">
      <c r="A7" s="1"/>
      <c r="B7" s="2"/>
      <c r="C7" s="3"/>
      <c r="D7" s="2"/>
      <c r="E7" s="2"/>
      <c r="F7" s="2"/>
      <c r="G7" s="2"/>
      <c r="H7" s="2"/>
    </row>
    <row r="8" spans="1:8" ht="18.75" customHeight="1" x14ac:dyDescent="0.3">
      <c r="A8" s="1"/>
      <c r="B8" s="2"/>
      <c r="C8" s="3"/>
      <c r="D8" s="2"/>
      <c r="E8" s="2"/>
      <c r="F8" s="2"/>
      <c r="G8" s="2"/>
      <c r="H8" s="2"/>
    </row>
    <row r="9" spans="1:8" ht="18.75" customHeight="1" x14ac:dyDescent="0.3">
      <c r="A9" s="1"/>
      <c r="B9" s="2"/>
      <c r="C9" s="3"/>
      <c r="D9" s="2"/>
      <c r="E9" s="2"/>
      <c r="F9" s="2"/>
      <c r="G9" s="2"/>
      <c r="H9" s="2"/>
    </row>
    <row r="10" spans="1:8" ht="18.75" customHeight="1" x14ac:dyDescent="0.3">
      <c r="A10" s="1"/>
      <c r="B10" s="2"/>
      <c r="C10" s="3"/>
      <c r="D10" s="2"/>
      <c r="E10" s="2"/>
      <c r="F10" s="2"/>
      <c r="G10" s="2"/>
      <c r="H10" s="2"/>
    </row>
    <row r="11" spans="1:8" ht="18.75" customHeight="1" x14ac:dyDescent="0.3">
      <c r="A11" s="1"/>
      <c r="B11" s="2"/>
      <c r="C11" s="3"/>
      <c r="D11" s="2"/>
      <c r="E11" s="2"/>
      <c r="F11" s="2"/>
      <c r="G11" s="2"/>
      <c r="H11" s="2"/>
    </row>
    <row r="12" spans="1:8" ht="18.75" customHeight="1" x14ac:dyDescent="0.3">
      <c r="A12" s="1"/>
      <c r="B12" s="2"/>
      <c r="C12" s="3"/>
      <c r="D12" s="2"/>
      <c r="E12" s="2"/>
      <c r="F12" s="2"/>
      <c r="G12" s="2"/>
      <c r="H12" s="2"/>
    </row>
    <row r="13" spans="1:8" ht="18.75" customHeight="1" x14ac:dyDescent="0.3">
      <c r="A13" s="1"/>
      <c r="B13" s="2"/>
      <c r="C13" s="3"/>
      <c r="D13" s="2"/>
      <c r="E13" s="2"/>
      <c r="F13" s="2"/>
      <c r="G13" s="2"/>
      <c r="H13" s="2"/>
    </row>
    <row r="14" spans="1:8" ht="18.75" customHeight="1" x14ac:dyDescent="0.3">
      <c r="A14" s="1"/>
      <c r="B14" s="2"/>
      <c r="C14" s="3"/>
      <c r="D14" s="2"/>
      <c r="E14" s="2"/>
      <c r="F14" s="2"/>
      <c r="G14" s="2"/>
      <c r="H14" s="2"/>
    </row>
    <row r="15" spans="1:8" ht="18.75" customHeight="1" x14ac:dyDescent="0.3">
      <c r="A15" s="1"/>
      <c r="B15" s="2"/>
      <c r="C15" s="3"/>
      <c r="D15" s="2"/>
      <c r="E15" s="2"/>
      <c r="F15" s="2"/>
      <c r="G15" s="2"/>
      <c r="H15" s="2"/>
    </row>
    <row r="16" spans="1:8" ht="18.75" customHeight="1" x14ac:dyDescent="0.3">
      <c r="A16" s="1"/>
      <c r="B16" s="2"/>
      <c r="C16" s="3"/>
      <c r="D16" s="2"/>
      <c r="E16" s="2"/>
      <c r="F16" s="2"/>
      <c r="G16" s="2"/>
      <c r="H16" s="2"/>
    </row>
    <row r="17" spans="1:8" ht="18.75" customHeight="1" x14ac:dyDescent="0.3">
      <c r="A17" s="1"/>
      <c r="B17" s="2"/>
      <c r="C17" s="3"/>
      <c r="D17" s="2"/>
      <c r="E17" s="2"/>
      <c r="F17" s="2"/>
      <c r="G17" s="2"/>
      <c r="H17" s="2"/>
    </row>
    <row r="18" spans="1:8" ht="18.75" customHeight="1" x14ac:dyDescent="0.3">
      <c r="A18" s="1"/>
      <c r="B18" s="2"/>
      <c r="C18" s="3"/>
      <c r="D18" s="2"/>
      <c r="E18" s="2"/>
      <c r="F18" s="2"/>
      <c r="G18" s="2"/>
      <c r="H18" s="2"/>
    </row>
    <row r="19" spans="1:8" ht="18.75" customHeight="1" x14ac:dyDescent="0.3">
      <c r="A19" s="1"/>
      <c r="B19" s="2"/>
      <c r="C19" s="3"/>
      <c r="D19" s="2"/>
      <c r="E19" s="2"/>
      <c r="F19" s="2"/>
      <c r="G19" s="2"/>
      <c r="H19" s="2"/>
    </row>
    <row r="20" spans="1:8" ht="18.75" customHeight="1" x14ac:dyDescent="0.3">
      <c r="A20" s="1"/>
      <c r="B20" s="2"/>
      <c r="C20" s="3"/>
      <c r="D20" s="2"/>
      <c r="E20" s="2"/>
      <c r="F20" s="2"/>
      <c r="G20" s="2"/>
      <c r="H20" s="2"/>
    </row>
    <row r="21" spans="1:8" ht="18.75" customHeight="1" x14ac:dyDescent="0.3">
      <c r="A21" s="1"/>
      <c r="B21" s="2"/>
      <c r="C21" s="3"/>
      <c r="D21" s="2"/>
      <c r="E21" s="2"/>
      <c r="F21" s="2"/>
      <c r="G21" s="2"/>
      <c r="H21" s="2"/>
    </row>
    <row r="22" spans="1:8" ht="18.75" customHeight="1" x14ac:dyDescent="0.3">
      <c r="A22" s="1"/>
      <c r="B22" s="2"/>
      <c r="C22" s="3"/>
      <c r="D22" s="2"/>
      <c r="E22" s="2"/>
      <c r="F22" s="2"/>
      <c r="G22" s="2"/>
      <c r="H22" s="2"/>
    </row>
    <row r="23" spans="1:8" ht="18.75" customHeight="1" x14ac:dyDescent="0.3">
      <c r="A23" s="1"/>
      <c r="B23" s="2"/>
      <c r="C23" s="3"/>
      <c r="D23" s="2"/>
      <c r="E23" s="2"/>
      <c r="F23" s="2"/>
      <c r="G23" s="2"/>
      <c r="H23" s="2"/>
    </row>
    <row r="24" spans="1:8" ht="18.75" customHeight="1" x14ac:dyDescent="0.3">
      <c r="A24" s="1"/>
      <c r="B24" s="2"/>
      <c r="C24" s="3"/>
      <c r="D24" s="2"/>
      <c r="E24" s="2"/>
      <c r="F24" s="2"/>
      <c r="G24" s="2"/>
      <c r="H24" s="2"/>
    </row>
    <row r="25" spans="1:8" ht="18.75" customHeight="1" x14ac:dyDescent="0.3">
      <c r="A25" s="1"/>
      <c r="B25" s="2"/>
      <c r="C25" s="3"/>
      <c r="D25" s="2"/>
      <c r="E25" s="2"/>
      <c r="F25" s="2"/>
      <c r="G25" s="2"/>
      <c r="H25" s="2"/>
    </row>
    <row r="26" spans="1:8" ht="18.75" customHeight="1" x14ac:dyDescent="0.3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H26"/>
  <sheetViews>
    <sheetView workbookViewId="0"/>
  </sheetViews>
  <sheetFormatPr defaultRowHeight="14.4" x14ac:dyDescent="0.3"/>
  <cols>
    <col min="1" max="1" width="25.6640625" style="5" bestFit="1" customWidth="1"/>
    <col min="2" max="2" width="26" style="6" bestFit="1" customWidth="1"/>
    <col min="3" max="3" width="27.109375" style="7" bestFit="1" customWidth="1"/>
    <col min="4" max="8" width="13.5546875" style="6" bestFit="1" customWidth="1"/>
  </cols>
  <sheetData>
    <row r="1" spans="1:8" ht="18.75" customHeight="1" x14ac:dyDescent="0.3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r="2" spans="1:8" ht="18.75" customHeight="1" x14ac:dyDescent="0.3">
      <c r="A2" s="4">
        <v>1</v>
      </c>
      <c r="B2" s="2" t="s">
        <v>3</v>
      </c>
      <c r="C2" s="3">
        <f>ROUND(Main!G13/11200, 4)</f>
        <v>4.3900000000000002E-2</v>
      </c>
      <c r="D2" s="2"/>
      <c r="E2" s="2"/>
      <c r="F2" s="2"/>
      <c r="G2" s="2"/>
      <c r="H2" s="2"/>
    </row>
    <row r="3" spans="1:8" ht="18.75" customHeight="1" x14ac:dyDescent="0.3">
      <c r="A3" s="4">
        <v>2</v>
      </c>
      <c r="B3" s="2" t="s">
        <v>4</v>
      </c>
      <c r="C3" s="3">
        <f>ROUND(Main!D13/11200, 4)</f>
        <v>5.0099999999999999E-2</v>
      </c>
      <c r="D3" s="2"/>
      <c r="E3" s="2"/>
      <c r="F3" s="2"/>
      <c r="G3" s="2"/>
      <c r="H3" s="2"/>
    </row>
    <row r="4" spans="1:8" ht="18.75" customHeight="1" x14ac:dyDescent="0.3">
      <c r="A4" s="4">
        <v>3</v>
      </c>
      <c r="B4" s="2" t="s">
        <v>5</v>
      </c>
      <c r="C4" s="3">
        <f>ROUND(Main!J13/11200, 4)</f>
        <v>4.3499999999999997E-2</v>
      </c>
      <c r="D4" s="2"/>
      <c r="E4" s="2"/>
      <c r="F4" s="2"/>
      <c r="G4" s="2"/>
      <c r="H4" s="2"/>
    </row>
    <row r="5" spans="1:8" ht="18.75" customHeight="1" x14ac:dyDescent="0.3">
      <c r="A5" s="4"/>
      <c r="B5" s="2"/>
      <c r="C5" s="3"/>
      <c r="D5" s="2"/>
      <c r="E5" s="2"/>
      <c r="F5" s="2"/>
      <c r="G5" s="2"/>
      <c r="H5" s="2"/>
    </row>
    <row r="6" spans="1:8" ht="18.75" customHeight="1" x14ac:dyDescent="0.3">
      <c r="A6" s="1"/>
      <c r="B6" s="2"/>
      <c r="C6" s="3"/>
      <c r="D6" s="2"/>
      <c r="E6" s="2"/>
      <c r="F6" s="2"/>
      <c r="G6" s="2"/>
      <c r="H6" s="2"/>
    </row>
    <row r="7" spans="1:8" ht="18.75" customHeight="1" x14ac:dyDescent="0.3">
      <c r="A7" s="1"/>
      <c r="B7" s="2"/>
      <c r="C7" s="3"/>
      <c r="D7" s="2"/>
      <c r="E7" s="2"/>
      <c r="F7" s="2"/>
      <c r="G7" s="2"/>
      <c r="H7" s="2"/>
    </row>
    <row r="8" spans="1:8" ht="18.75" customHeight="1" x14ac:dyDescent="0.3">
      <c r="A8" s="1"/>
      <c r="B8" s="2"/>
      <c r="C8" s="3"/>
      <c r="D8" s="2"/>
      <c r="E8" s="2"/>
      <c r="F8" s="2"/>
      <c r="G8" s="2"/>
      <c r="H8" s="2"/>
    </row>
    <row r="9" spans="1:8" ht="18.75" customHeight="1" x14ac:dyDescent="0.3">
      <c r="A9" s="1"/>
      <c r="B9" s="2"/>
      <c r="C9" s="3"/>
      <c r="D9" s="2"/>
      <c r="E9" s="2"/>
      <c r="F9" s="2"/>
      <c r="G9" s="2"/>
      <c r="H9" s="2"/>
    </row>
    <row r="10" spans="1:8" ht="18.75" customHeight="1" x14ac:dyDescent="0.3">
      <c r="A10" s="1"/>
      <c r="B10" s="2"/>
      <c r="C10" s="3"/>
      <c r="D10" s="2"/>
      <c r="E10" s="2"/>
      <c r="F10" s="2"/>
      <c r="G10" s="2"/>
      <c r="H10" s="2"/>
    </row>
    <row r="11" spans="1:8" ht="18.75" customHeight="1" x14ac:dyDescent="0.3">
      <c r="A11" s="1"/>
      <c r="B11" s="2"/>
      <c r="C11" s="3"/>
      <c r="D11" s="2"/>
      <c r="E11" s="2"/>
      <c r="F11" s="2"/>
      <c r="G11" s="2"/>
      <c r="H11" s="2"/>
    </row>
    <row r="12" spans="1:8" ht="18.75" customHeight="1" x14ac:dyDescent="0.3">
      <c r="A12" s="1"/>
      <c r="B12" s="2"/>
      <c r="C12" s="3"/>
      <c r="D12" s="2"/>
      <c r="E12" s="2"/>
      <c r="F12" s="2"/>
      <c r="G12" s="2"/>
      <c r="H12" s="2"/>
    </row>
    <row r="13" spans="1:8" ht="18.75" customHeight="1" x14ac:dyDescent="0.3">
      <c r="A13" s="1"/>
      <c r="B13" s="2"/>
      <c r="C13" s="3"/>
      <c r="D13" s="2"/>
      <c r="E13" s="2"/>
      <c r="F13" s="2"/>
      <c r="G13" s="2"/>
      <c r="H13" s="2"/>
    </row>
    <row r="14" spans="1:8" ht="18.75" customHeight="1" x14ac:dyDescent="0.3">
      <c r="A14" s="1"/>
      <c r="B14" s="2"/>
      <c r="C14" s="3"/>
      <c r="D14" s="2"/>
      <c r="E14" s="2"/>
      <c r="F14" s="2"/>
      <c r="G14" s="2"/>
      <c r="H14" s="2"/>
    </row>
    <row r="15" spans="1:8" ht="18.75" customHeight="1" x14ac:dyDescent="0.3">
      <c r="A15" s="1"/>
      <c r="B15" s="2"/>
      <c r="C15" s="3"/>
      <c r="D15" s="2"/>
      <c r="E15" s="2"/>
      <c r="F15" s="2"/>
      <c r="G15" s="2"/>
      <c r="H15" s="2"/>
    </row>
    <row r="16" spans="1:8" ht="18.75" customHeight="1" x14ac:dyDescent="0.3">
      <c r="A16" s="1"/>
      <c r="B16" s="2"/>
      <c r="C16" s="3"/>
      <c r="D16" s="2"/>
      <c r="E16" s="2"/>
      <c r="F16" s="2"/>
      <c r="G16" s="2"/>
      <c r="H16" s="2"/>
    </row>
    <row r="17" spans="1:8" ht="18.75" customHeight="1" x14ac:dyDescent="0.3">
      <c r="A17" s="1"/>
      <c r="B17" s="2"/>
      <c r="C17" s="3"/>
      <c r="D17" s="2"/>
      <c r="E17" s="2"/>
      <c r="F17" s="2"/>
      <c r="G17" s="2"/>
      <c r="H17" s="2"/>
    </row>
    <row r="18" spans="1:8" ht="18.75" customHeight="1" x14ac:dyDescent="0.3">
      <c r="A18" s="1"/>
      <c r="B18" s="2"/>
      <c r="C18" s="3"/>
      <c r="D18" s="2"/>
      <c r="E18" s="2"/>
      <c r="F18" s="2"/>
      <c r="G18" s="2"/>
      <c r="H18" s="2"/>
    </row>
    <row r="19" spans="1:8" ht="18.75" customHeight="1" x14ac:dyDescent="0.3">
      <c r="A19" s="1"/>
      <c r="B19" s="2"/>
      <c r="C19" s="3"/>
      <c r="D19" s="2"/>
      <c r="E19" s="2"/>
      <c r="F19" s="2"/>
      <c r="G19" s="2"/>
      <c r="H19" s="2"/>
    </row>
    <row r="20" spans="1:8" ht="18.75" customHeight="1" x14ac:dyDescent="0.3">
      <c r="A20" s="1"/>
      <c r="B20" s="2"/>
      <c r="C20" s="3"/>
      <c r="D20" s="2"/>
      <c r="E20" s="2"/>
      <c r="F20" s="2"/>
      <c r="G20" s="2"/>
      <c r="H20" s="2"/>
    </row>
    <row r="21" spans="1:8" ht="18.75" customHeight="1" x14ac:dyDescent="0.3">
      <c r="A21" s="1"/>
      <c r="B21" s="2"/>
      <c r="C21" s="3"/>
      <c r="D21" s="2"/>
      <c r="E21" s="2"/>
      <c r="F21" s="2"/>
      <c r="G21" s="2"/>
      <c r="H21" s="2"/>
    </row>
    <row r="22" spans="1:8" ht="18.75" customHeight="1" x14ac:dyDescent="0.3">
      <c r="A22" s="1"/>
      <c r="B22" s="2"/>
      <c r="C22" s="3"/>
      <c r="D22" s="2"/>
      <c r="E22" s="2"/>
      <c r="F22" s="2"/>
      <c r="G22" s="2"/>
      <c r="H22" s="2"/>
    </row>
    <row r="23" spans="1:8" ht="18.75" customHeight="1" x14ac:dyDescent="0.3">
      <c r="A23" s="1"/>
      <c r="B23" s="2"/>
      <c r="C23" s="3"/>
      <c r="D23" s="2"/>
      <c r="E23" s="2"/>
      <c r="F23" s="2"/>
      <c r="G23" s="2"/>
      <c r="H23" s="2"/>
    </row>
    <row r="24" spans="1:8" ht="18.75" customHeight="1" x14ac:dyDescent="0.3">
      <c r="A24" s="1"/>
      <c r="B24" s="2"/>
      <c r="C24" s="3"/>
      <c r="D24" s="2"/>
      <c r="E24" s="2"/>
      <c r="F24" s="2"/>
      <c r="G24" s="2"/>
      <c r="H24" s="2"/>
    </row>
    <row r="25" spans="1:8" ht="18.75" customHeight="1" x14ac:dyDescent="0.3">
      <c r="A25" s="1"/>
      <c r="B25" s="2"/>
      <c r="C25" s="3"/>
      <c r="D25" s="2"/>
      <c r="E25" s="2"/>
      <c r="F25" s="2"/>
      <c r="G25" s="2"/>
      <c r="H25" s="2"/>
    </row>
    <row r="26" spans="1:8" ht="18.75" customHeight="1" x14ac:dyDescent="0.3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H26"/>
  <sheetViews>
    <sheetView workbookViewId="0"/>
  </sheetViews>
  <sheetFormatPr defaultRowHeight="14.4" x14ac:dyDescent="0.3"/>
  <cols>
    <col min="1" max="1" width="25.6640625" style="5" bestFit="1" customWidth="1"/>
    <col min="2" max="2" width="26" style="6" bestFit="1" customWidth="1"/>
    <col min="3" max="3" width="27.109375" style="7" bestFit="1" customWidth="1"/>
    <col min="4" max="8" width="13.5546875" style="6" bestFit="1" customWidth="1"/>
  </cols>
  <sheetData>
    <row r="1" spans="1:8" ht="18.75" customHeight="1" x14ac:dyDescent="0.3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r="2" spans="1:8" ht="18.75" customHeight="1" x14ac:dyDescent="0.3">
      <c r="A2" s="4">
        <v>1</v>
      </c>
      <c r="B2" s="2" t="s">
        <v>3</v>
      </c>
      <c r="C2" s="3">
        <f>ROUND(Main!G14/11200, 4)</f>
        <v>4.4900000000000002E-2</v>
      </c>
      <c r="D2" s="2"/>
      <c r="E2" s="2"/>
      <c r="F2" s="2"/>
      <c r="G2" s="2"/>
      <c r="H2" s="2"/>
    </row>
    <row r="3" spans="1:8" ht="18.75" customHeight="1" x14ac:dyDescent="0.3">
      <c r="A3" s="4">
        <v>2</v>
      </c>
      <c r="B3" s="2" t="s">
        <v>4</v>
      </c>
      <c r="C3" s="3">
        <f>ROUND(Main!D14/11200, 4)</f>
        <v>5.0200000000000002E-2</v>
      </c>
      <c r="D3" s="2"/>
      <c r="E3" s="2"/>
      <c r="F3" s="2"/>
      <c r="G3" s="2"/>
      <c r="H3" s="2"/>
    </row>
    <row r="4" spans="1:8" ht="18.75" customHeight="1" x14ac:dyDescent="0.3">
      <c r="A4" s="4">
        <v>3</v>
      </c>
      <c r="B4" s="2" t="s">
        <v>5</v>
      </c>
      <c r="C4" s="3">
        <f>ROUND(Main!J14/11200, 4)</f>
        <v>4.8399999999999999E-2</v>
      </c>
      <c r="D4" s="2"/>
      <c r="E4" s="2"/>
      <c r="F4" s="2"/>
      <c r="G4" s="2"/>
      <c r="H4" s="2"/>
    </row>
    <row r="5" spans="1:8" ht="18.75" customHeight="1" x14ac:dyDescent="0.3">
      <c r="A5" s="4"/>
      <c r="B5" s="2"/>
      <c r="C5" s="3"/>
      <c r="D5" s="2"/>
      <c r="E5" s="2"/>
      <c r="F5" s="2"/>
      <c r="G5" s="2"/>
      <c r="H5" s="2"/>
    </row>
    <row r="6" spans="1:8" ht="18.75" customHeight="1" x14ac:dyDescent="0.3">
      <c r="A6" s="1"/>
      <c r="B6" s="2"/>
      <c r="C6" s="3"/>
      <c r="D6" s="2"/>
      <c r="E6" s="2"/>
      <c r="F6" s="2"/>
      <c r="G6" s="2"/>
      <c r="H6" s="2"/>
    </row>
    <row r="7" spans="1:8" ht="18.75" customHeight="1" x14ac:dyDescent="0.3">
      <c r="A7" s="1"/>
      <c r="B7" s="2"/>
      <c r="C7" s="3"/>
      <c r="D7" s="2"/>
      <c r="E7" s="2"/>
      <c r="F7" s="2"/>
      <c r="G7" s="2"/>
      <c r="H7" s="2"/>
    </row>
    <row r="8" spans="1:8" ht="18.75" customHeight="1" x14ac:dyDescent="0.3">
      <c r="A8" s="1"/>
      <c r="B8" s="2"/>
      <c r="C8" s="3"/>
      <c r="D8" s="2"/>
      <c r="E8" s="2"/>
      <c r="F8" s="2"/>
      <c r="G8" s="2"/>
      <c r="H8" s="2"/>
    </row>
    <row r="9" spans="1:8" ht="18.75" customHeight="1" x14ac:dyDescent="0.3">
      <c r="A9" s="1"/>
      <c r="B9" s="2"/>
      <c r="C9" s="3"/>
      <c r="D9" s="2"/>
      <c r="E9" s="2"/>
      <c r="F9" s="2"/>
      <c r="G9" s="2"/>
      <c r="H9" s="2"/>
    </row>
    <row r="10" spans="1:8" ht="18.75" customHeight="1" x14ac:dyDescent="0.3">
      <c r="A10" s="1"/>
      <c r="B10" s="2"/>
      <c r="C10" s="3"/>
      <c r="D10" s="2"/>
      <c r="E10" s="2"/>
      <c r="F10" s="2"/>
      <c r="G10" s="2"/>
      <c r="H10" s="2"/>
    </row>
    <row r="11" spans="1:8" ht="18.75" customHeight="1" x14ac:dyDescent="0.3">
      <c r="A11" s="1"/>
      <c r="B11" s="2"/>
      <c r="C11" s="3"/>
      <c r="D11" s="2"/>
      <c r="E11" s="2"/>
      <c r="F11" s="2"/>
      <c r="G11" s="2"/>
      <c r="H11" s="2"/>
    </row>
    <row r="12" spans="1:8" ht="18.75" customHeight="1" x14ac:dyDescent="0.3">
      <c r="A12" s="1"/>
      <c r="B12" s="2"/>
      <c r="C12" s="3"/>
      <c r="D12" s="2"/>
      <c r="E12" s="2"/>
      <c r="F12" s="2"/>
      <c r="G12" s="2"/>
      <c r="H12" s="2"/>
    </row>
    <row r="13" spans="1:8" ht="18.75" customHeight="1" x14ac:dyDescent="0.3">
      <c r="A13" s="1"/>
      <c r="B13" s="2"/>
      <c r="C13" s="3"/>
      <c r="D13" s="2"/>
      <c r="E13" s="2"/>
      <c r="F13" s="2"/>
      <c r="G13" s="2"/>
      <c r="H13" s="2"/>
    </row>
    <row r="14" spans="1:8" ht="18.75" customHeight="1" x14ac:dyDescent="0.3">
      <c r="A14" s="1"/>
      <c r="B14" s="2"/>
      <c r="C14" s="3"/>
      <c r="D14" s="2"/>
      <c r="E14" s="2"/>
      <c r="F14" s="2"/>
      <c r="G14" s="2"/>
      <c r="H14" s="2"/>
    </row>
    <row r="15" spans="1:8" ht="18.75" customHeight="1" x14ac:dyDescent="0.3">
      <c r="A15" s="1"/>
      <c r="B15" s="2"/>
      <c r="C15" s="3"/>
      <c r="D15" s="2"/>
      <c r="E15" s="2"/>
      <c r="F15" s="2"/>
      <c r="G15" s="2"/>
      <c r="H15" s="2"/>
    </row>
    <row r="16" spans="1:8" ht="18.75" customHeight="1" x14ac:dyDescent="0.3">
      <c r="A16" s="1"/>
      <c r="B16" s="2"/>
      <c r="C16" s="3"/>
      <c r="D16" s="2"/>
      <c r="E16" s="2"/>
      <c r="F16" s="2"/>
      <c r="G16" s="2"/>
      <c r="H16" s="2"/>
    </row>
    <row r="17" spans="1:8" ht="18.75" customHeight="1" x14ac:dyDescent="0.3">
      <c r="A17" s="1"/>
      <c r="B17" s="2"/>
      <c r="C17" s="3"/>
      <c r="D17" s="2"/>
      <c r="E17" s="2"/>
      <c r="F17" s="2"/>
      <c r="G17" s="2"/>
      <c r="H17" s="2"/>
    </row>
    <row r="18" spans="1:8" ht="18.75" customHeight="1" x14ac:dyDescent="0.3">
      <c r="A18" s="1"/>
      <c r="B18" s="2"/>
      <c r="C18" s="3"/>
      <c r="D18" s="2"/>
      <c r="E18" s="2"/>
      <c r="F18" s="2"/>
      <c r="G18" s="2"/>
      <c r="H18" s="2"/>
    </row>
    <row r="19" spans="1:8" ht="18.75" customHeight="1" x14ac:dyDescent="0.3">
      <c r="A19" s="1"/>
      <c r="B19" s="2"/>
      <c r="C19" s="3"/>
      <c r="D19" s="2"/>
      <c r="E19" s="2"/>
      <c r="F19" s="2"/>
      <c r="G19" s="2"/>
      <c r="H19" s="2"/>
    </row>
    <row r="20" spans="1:8" ht="18.75" customHeight="1" x14ac:dyDescent="0.3">
      <c r="A20" s="1"/>
      <c r="B20" s="2"/>
      <c r="C20" s="3"/>
      <c r="D20" s="2"/>
      <c r="E20" s="2"/>
      <c r="F20" s="2"/>
      <c r="G20" s="2"/>
      <c r="H20" s="2"/>
    </row>
    <row r="21" spans="1:8" ht="18.75" customHeight="1" x14ac:dyDescent="0.3">
      <c r="A21" s="1"/>
      <c r="B21" s="2"/>
      <c r="C21" s="3"/>
      <c r="D21" s="2"/>
      <c r="E21" s="2"/>
      <c r="F21" s="2"/>
      <c r="G21" s="2"/>
      <c r="H21" s="2"/>
    </row>
    <row r="22" spans="1:8" ht="18.75" customHeight="1" x14ac:dyDescent="0.3">
      <c r="A22" s="1"/>
      <c r="B22" s="2"/>
      <c r="C22" s="3"/>
      <c r="D22" s="2"/>
      <c r="E22" s="2"/>
      <c r="F22" s="2"/>
      <c r="G22" s="2"/>
      <c r="H22" s="2"/>
    </row>
    <row r="23" spans="1:8" ht="18.75" customHeight="1" x14ac:dyDescent="0.3">
      <c r="A23" s="1"/>
      <c r="B23" s="2"/>
      <c r="C23" s="3"/>
      <c r="D23" s="2"/>
      <c r="E23" s="2"/>
      <c r="F23" s="2"/>
      <c r="G23" s="2"/>
      <c r="H23" s="2"/>
    </row>
    <row r="24" spans="1:8" ht="18.75" customHeight="1" x14ac:dyDescent="0.3">
      <c r="A24" s="1"/>
      <c r="B24" s="2"/>
      <c r="C24" s="3"/>
      <c r="D24" s="2"/>
      <c r="E24" s="2"/>
      <c r="F24" s="2"/>
      <c r="G24" s="2"/>
      <c r="H24" s="2"/>
    </row>
    <row r="25" spans="1:8" ht="18.75" customHeight="1" x14ac:dyDescent="0.3">
      <c r="A25" s="1"/>
      <c r="B25" s="2"/>
      <c r="C25" s="3"/>
      <c r="D25" s="2"/>
      <c r="E25" s="2"/>
      <c r="F25" s="2"/>
      <c r="G25" s="2"/>
      <c r="H25" s="2"/>
    </row>
    <row r="26" spans="1:8" ht="18.75" customHeight="1" x14ac:dyDescent="0.3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H26"/>
  <sheetViews>
    <sheetView workbookViewId="0"/>
  </sheetViews>
  <sheetFormatPr defaultRowHeight="14.4" x14ac:dyDescent="0.3"/>
  <cols>
    <col min="1" max="1" width="25.6640625" style="5" bestFit="1" customWidth="1"/>
    <col min="2" max="2" width="26" style="6" bestFit="1" customWidth="1"/>
    <col min="3" max="3" width="27.109375" style="7" bestFit="1" customWidth="1"/>
    <col min="4" max="8" width="13.5546875" style="6" bestFit="1" customWidth="1"/>
  </cols>
  <sheetData>
    <row r="1" spans="1:8" ht="18.75" customHeight="1" x14ac:dyDescent="0.3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r="2" spans="1:8" ht="18.75" customHeight="1" x14ac:dyDescent="0.3">
      <c r="A2" s="4">
        <v>1</v>
      </c>
      <c r="B2" s="2" t="s">
        <v>3</v>
      </c>
      <c r="C2" s="3">
        <f>ROUND(Main!G15/11200, 4)</f>
        <v>4.24E-2</v>
      </c>
      <c r="D2" s="2"/>
      <c r="E2" s="2"/>
      <c r="F2" s="2"/>
      <c r="G2" s="2"/>
      <c r="H2" s="2"/>
    </row>
    <row r="3" spans="1:8" ht="18.75" customHeight="1" x14ac:dyDescent="0.3">
      <c r="A3" s="4">
        <v>2</v>
      </c>
      <c r="B3" s="2" t="s">
        <v>4</v>
      </c>
      <c r="C3" s="3">
        <f>ROUND(Main!D15/11200, 4)</f>
        <v>4.87E-2</v>
      </c>
      <c r="D3" s="2"/>
      <c r="E3" s="2"/>
      <c r="F3" s="2"/>
      <c r="G3" s="2"/>
      <c r="H3" s="2"/>
    </row>
    <row r="4" spans="1:8" ht="18.75" customHeight="1" x14ac:dyDescent="0.3">
      <c r="A4" s="4">
        <v>3</v>
      </c>
      <c r="B4" s="2" t="s">
        <v>5</v>
      </c>
      <c r="C4" s="3">
        <f>ROUND(Main!J15/11200, 4)</f>
        <v>4.7600000000000003E-2</v>
      </c>
      <c r="D4" s="2"/>
      <c r="E4" s="2"/>
      <c r="F4" s="2"/>
      <c r="G4" s="2"/>
      <c r="H4" s="2"/>
    </row>
    <row r="5" spans="1:8" ht="18.75" customHeight="1" x14ac:dyDescent="0.3">
      <c r="A5" s="4"/>
      <c r="B5" s="2"/>
      <c r="C5" s="3"/>
      <c r="D5" s="2"/>
      <c r="E5" s="2"/>
      <c r="F5" s="2"/>
      <c r="G5" s="2"/>
      <c r="H5" s="2"/>
    </row>
    <row r="6" spans="1:8" ht="18.75" customHeight="1" x14ac:dyDescent="0.3">
      <c r="A6" s="1"/>
      <c r="B6" s="2"/>
      <c r="C6" s="3"/>
      <c r="D6" s="2"/>
      <c r="E6" s="2"/>
      <c r="F6" s="2"/>
      <c r="G6" s="2"/>
      <c r="H6" s="2"/>
    </row>
    <row r="7" spans="1:8" ht="18.75" customHeight="1" x14ac:dyDescent="0.3">
      <c r="A7" s="1"/>
      <c r="B7" s="2"/>
      <c r="C7" s="3"/>
      <c r="D7" s="2"/>
      <c r="E7" s="2"/>
      <c r="F7" s="2"/>
      <c r="G7" s="2"/>
      <c r="H7" s="2"/>
    </row>
    <row r="8" spans="1:8" ht="18.75" customHeight="1" x14ac:dyDescent="0.3">
      <c r="A8" s="1"/>
      <c r="B8" s="2"/>
      <c r="C8" s="3"/>
      <c r="D8" s="2"/>
      <c r="E8" s="2"/>
      <c r="F8" s="2"/>
      <c r="G8" s="2"/>
      <c r="H8" s="2"/>
    </row>
    <row r="9" spans="1:8" ht="18.75" customHeight="1" x14ac:dyDescent="0.3">
      <c r="A9" s="1"/>
      <c r="B9" s="2"/>
      <c r="C9" s="3"/>
      <c r="D9" s="2"/>
      <c r="E9" s="2"/>
      <c r="F9" s="2"/>
      <c r="G9" s="2"/>
      <c r="H9" s="2"/>
    </row>
    <row r="10" spans="1:8" ht="18.75" customHeight="1" x14ac:dyDescent="0.3">
      <c r="A10" s="1"/>
      <c r="B10" s="2"/>
      <c r="C10" s="3"/>
      <c r="D10" s="2"/>
      <c r="E10" s="2"/>
      <c r="F10" s="2"/>
      <c r="G10" s="2"/>
      <c r="H10" s="2"/>
    </row>
    <row r="11" spans="1:8" ht="18.75" customHeight="1" x14ac:dyDescent="0.3">
      <c r="A11" s="1"/>
      <c r="B11" s="2"/>
      <c r="C11" s="3"/>
      <c r="D11" s="2"/>
      <c r="E11" s="2"/>
      <c r="F11" s="2"/>
      <c r="G11" s="2"/>
      <c r="H11" s="2"/>
    </row>
    <row r="12" spans="1:8" ht="18.75" customHeight="1" x14ac:dyDescent="0.3">
      <c r="A12" s="1"/>
      <c r="B12" s="2"/>
      <c r="C12" s="3"/>
      <c r="D12" s="2"/>
      <c r="E12" s="2"/>
      <c r="F12" s="2"/>
      <c r="G12" s="2"/>
      <c r="H12" s="2"/>
    </row>
    <row r="13" spans="1:8" ht="18.75" customHeight="1" x14ac:dyDescent="0.3">
      <c r="A13" s="1"/>
      <c r="B13" s="2"/>
      <c r="C13" s="3"/>
      <c r="D13" s="2"/>
      <c r="E13" s="2"/>
      <c r="F13" s="2"/>
      <c r="G13" s="2"/>
      <c r="H13" s="2"/>
    </row>
    <row r="14" spans="1:8" ht="18.75" customHeight="1" x14ac:dyDescent="0.3">
      <c r="A14" s="1"/>
      <c r="B14" s="2"/>
      <c r="C14" s="3"/>
      <c r="D14" s="2"/>
      <c r="E14" s="2"/>
      <c r="F14" s="2"/>
      <c r="G14" s="2"/>
      <c r="H14" s="2"/>
    </row>
    <row r="15" spans="1:8" ht="18.75" customHeight="1" x14ac:dyDescent="0.3">
      <c r="A15" s="1"/>
      <c r="B15" s="2"/>
      <c r="C15" s="3"/>
      <c r="D15" s="2"/>
      <c r="E15" s="2"/>
      <c r="F15" s="2"/>
      <c r="G15" s="2"/>
      <c r="H15" s="2"/>
    </row>
    <row r="16" spans="1:8" ht="18.75" customHeight="1" x14ac:dyDescent="0.3">
      <c r="A16" s="1"/>
      <c r="B16" s="2"/>
      <c r="C16" s="3"/>
      <c r="D16" s="2"/>
      <c r="E16" s="2"/>
      <c r="F16" s="2"/>
      <c r="G16" s="2"/>
      <c r="H16" s="2"/>
    </row>
    <row r="17" spans="1:8" ht="18.75" customHeight="1" x14ac:dyDescent="0.3">
      <c r="A17" s="1"/>
      <c r="B17" s="2"/>
      <c r="C17" s="3"/>
      <c r="D17" s="2"/>
      <c r="E17" s="2"/>
      <c r="F17" s="2"/>
      <c r="G17" s="2"/>
      <c r="H17" s="2"/>
    </row>
    <row r="18" spans="1:8" ht="18.75" customHeight="1" x14ac:dyDescent="0.3">
      <c r="A18" s="1"/>
      <c r="B18" s="2"/>
      <c r="C18" s="3"/>
      <c r="D18" s="2"/>
      <c r="E18" s="2"/>
      <c r="F18" s="2"/>
      <c r="G18" s="2"/>
      <c r="H18" s="2"/>
    </row>
    <row r="19" spans="1:8" ht="18.75" customHeight="1" x14ac:dyDescent="0.3">
      <c r="A19" s="1"/>
      <c r="B19" s="2"/>
      <c r="C19" s="3"/>
      <c r="D19" s="2"/>
      <c r="E19" s="2"/>
      <c r="F19" s="2"/>
      <c r="G19" s="2"/>
      <c r="H19" s="2"/>
    </row>
    <row r="20" spans="1:8" ht="18.75" customHeight="1" x14ac:dyDescent="0.3">
      <c r="A20" s="1"/>
      <c r="B20" s="2"/>
      <c r="C20" s="3"/>
      <c r="D20" s="2"/>
      <c r="E20" s="2"/>
      <c r="F20" s="2"/>
      <c r="G20" s="2"/>
      <c r="H20" s="2"/>
    </row>
    <row r="21" spans="1:8" ht="18.75" customHeight="1" x14ac:dyDescent="0.3">
      <c r="A21" s="1"/>
      <c r="B21" s="2"/>
      <c r="C21" s="3"/>
      <c r="D21" s="2"/>
      <c r="E21" s="2"/>
      <c r="F21" s="2"/>
      <c r="G21" s="2"/>
      <c r="H21" s="2"/>
    </row>
    <row r="22" spans="1:8" ht="18.75" customHeight="1" x14ac:dyDescent="0.3">
      <c r="A22" s="1"/>
      <c r="B22" s="2"/>
      <c r="C22" s="3"/>
      <c r="D22" s="2"/>
      <c r="E22" s="2"/>
      <c r="F22" s="2"/>
      <c r="G22" s="2"/>
      <c r="H22" s="2"/>
    </row>
    <row r="23" spans="1:8" ht="18.75" customHeight="1" x14ac:dyDescent="0.3">
      <c r="A23" s="1"/>
      <c r="B23" s="2"/>
      <c r="C23" s="3"/>
      <c r="D23" s="2"/>
      <c r="E23" s="2"/>
      <c r="F23" s="2"/>
      <c r="G23" s="2"/>
      <c r="H23" s="2"/>
    </row>
    <row r="24" spans="1:8" ht="18.75" customHeight="1" x14ac:dyDescent="0.3">
      <c r="A24" s="1"/>
      <c r="B24" s="2"/>
      <c r="C24" s="3"/>
      <c r="D24" s="2"/>
      <c r="E24" s="2"/>
      <c r="F24" s="2"/>
      <c r="G24" s="2"/>
      <c r="H24" s="2"/>
    </row>
    <row r="25" spans="1:8" ht="18.75" customHeight="1" x14ac:dyDescent="0.3">
      <c r="A25" s="1"/>
      <c r="B25" s="2"/>
      <c r="C25" s="3"/>
      <c r="D25" s="2"/>
      <c r="E25" s="2"/>
      <c r="F25" s="2"/>
      <c r="G25" s="2"/>
      <c r="H25" s="2"/>
    </row>
    <row r="26" spans="1:8" ht="18.75" customHeight="1" x14ac:dyDescent="0.3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26"/>
  <sheetViews>
    <sheetView workbookViewId="0"/>
  </sheetViews>
  <sheetFormatPr defaultRowHeight="14.4" x14ac:dyDescent="0.3"/>
  <cols>
    <col min="1" max="1" width="25.6640625" style="5" bestFit="1" customWidth="1"/>
    <col min="2" max="2" width="26" style="6" bestFit="1" customWidth="1"/>
    <col min="3" max="3" width="27.109375" style="7" bestFit="1" customWidth="1"/>
    <col min="4" max="8" width="13.5546875" style="6" bestFit="1" customWidth="1"/>
  </cols>
  <sheetData>
    <row r="1" spans="1:8" ht="18.75" customHeight="1" x14ac:dyDescent="0.3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r="2" spans="1:8" ht="18.75" customHeight="1" x14ac:dyDescent="0.3">
      <c r="A2" s="4">
        <v>1</v>
      </c>
      <c r="B2" s="2" t="s">
        <v>3</v>
      </c>
      <c r="C2" s="3">
        <f>ROUND(Main!G16/11200, 4)</f>
        <v>4.19E-2</v>
      </c>
      <c r="D2" s="2"/>
      <c r="E2" s="2"/>
      <c r="F2" s="2"/>
      <c r="G2" s="2"/>
      <c r="H2" s="2"/>
    </row>
    <row r="3" spans="1:8" ht="18.75" customHeight="1" x14ac:dyDescent="0.3">
      <c r="A3" s="4">
        <v>2</v>
      </c>
      <c r="B3" s="2" t="s">
        <v>4</v>
      </c>
      <c r="C3" s="3">
        <f>ROUND(Main!D16/11200, 4)</f>
        <v>4.5999999999999999E-2</v>
      </c>
      <c r="D3" s="2"/>
      <c r="E3" s="2"/>
      <c r="F3" s="2"/>
      <c r="G3" s="2"/>
      <c r="H3" s="2"/>
    </row>
    <row r="4" spans="1:8" ht="18.75" customHeight="1" x14ac:dyDescent="0.3">
      <c r="A4" s="4">
        <v>3</v>
      </c>
      <c r="B4" s="2" t="s">
        <v>5</v>
      </c>
      <c r="C4" s="3">
        <f>ROUND(Main!J16/11200, 4)</f>
        <v>4.5199999999999997E-2</v>
      </c>
      <c r="D4" s="2"/>
      <c r="E4" s="2"/>
      <c r="F4" s="2"/>
      <c r="G4" s="2"/>
      <c r="H4" s="2"/>
    </row>
    <row r="5" spans="1:8" ht="18.75" customHeight="1" x14ac:dyDescent="0.3">
      <c r="A5" s="4"/>
      <c r="B5" s="2"/>
      <c r="C5" s="3"/>
      <c r="D5" s="2"/>
      <c r="E5" s="2"/>
      <c r="F5" s="2"/>
      <c r="G5" s="2"/>
      <c r="H5" s="2"/>
    </row>
    <row r="6" spans="1:8" ht="18.75" customHeight="1" x14ac:dyDescent="0.3">
      <c r="A6" s="1"/>
      <c r="B6" s="2"/>
      <c r="C6" s="3"/>
      <c r="D6" s="2"/>
      <c r="E6" s="2"/>
      <c r="F6" s="2"/>
      <c r="G6" s="2"/>
      <c r="H6" s="2"/>
    </row>
    <row r="7" spans="1:8" ht="18.75" customHeight="1" x14ac:dyDescent="0.3">
      <c r="A7" s="1"/>
      <c r="B7" s="2"/>
      <c r="C7" s="3"/>
      <c r="D7" s="2"/>
      <c r="E7" s="2"/>
      <c r="F7" s="2"/>
      <c r="G7" s="2"/>
      <c r="H7" s="2"/>
    </row>
    <row r="8" spans="1:8" ht="18.75" customHeight="1" x14ac:dyDescent="0.3">
      <c r="A8" s="1"/>
      <c r="B8" s="2"/>
      <c r="C8" s="3"/>
      <c r="D8" s="2"/>
      <c r="E8" s="2"/>
      <c r="F8" s="2"/>
      <c r="G8" s="2"/>
      <c r="H8" s="2"/>
    </row>
    <row r="9" spans="1:8" ht="18.75" customHeight="1" x14ac:dyDescent="0.3">
      <c r="A9" s="1"/>
      <c r="B9" s="2"/>
      <c r="C9" s="3"/>
      <c r="D9" s="2"/>
      <c r="E9" s="2"/>
      <c r="F9" s="2"/>
      <c r="G9" s="2"/>
      <c r="H9" s="2"/>
    </row>
    <row r="10" spans="1:8" ht="18.75" customHeight="1" x14ac:dyDescent="0.3">
      <c r="A10" s="1"/>
      <c r="B10" s="2"/>
      <c r="C10" s="3"/>
      <c r="D10" s="2"/>
      <c r="E10" s="2"/>
      <c r="F10" s="2"/>
      <c r="G10" s="2"/>
      <c r="H10" s="2"/>
    </row>
    <row r="11" spans="1:8" ht="18.75" customHeight="1" x14ac:dyDescent="0.3">
      <c r="A11" s="1"/>
      <c r="B11" s="2"/>
      <c r="C11" s="3"/>
      <c r="D11" s="2"/>
      <c r="E11" s="2"/>
      <c r="F11" s="2"/>
      <c r="G11" s="2"/>
      <c r="H11" s="2"/>
    </row>
    <row r="12" spans="1:8" ht="18.75" customHeight="1" x14ac:dyDescent="0.3">
      <c r="A12" s="1"/>
      <c r="B12" s="2"/>
      <c r="C12" s="3"/>
      <c r="D12" s="2"/>
      <c r="E12" s="2"/>
      <c r="F12" s="2"/>
      <c r="G12" s="2"/>
      <c r="H12" s="2"/>
    </row>
    <row r="13" spans="1:8" ht="18.75" customHeight="1" x14ac:dyDescent="0.3">
      <c r="A13" s="1"/>
      <c r="B13" s="2"/>
      <c r="C13" s="3"/>
      <c r="D13" s="2"/>
      <c r="E13" s="2"/>
      <c r="F13" s="2"/>
      <c r="G13" s="2"/>
      <c r="H13" s="2"/>
    </row>
    <row r="14" spans="1:8" ht="18.75" customHeight="1" x14ac:dyDescent="0.3">
      <c r="A14" s="1"/>
      <c r="B14" s="2"/>
      <c r="C14" s="3"/>
      <c r="D14" s="2"/>
      <c r="E14" s="2"/>
      <c r="F14" s="2"/>
      <c r="G14" s="2"/>
      <c r="H14" s="2"/>
    </row>
    <row r="15" spans="1:8" ht="18.75" customHeight="1" x14ac:dyDescent="0.3">
      <c r="A15" s="1"/>
      <c r="B15" s="2"/>
      <c r="C15" s="3"/>
      <c r="D15" s="2"/>
      <c r="E15" s="2"/>
      <c r="F15" s="2"/>
      <c r="G15" s="2"/>
      <c r="H15" s="2"/>
    </row>
    <row r="16" spans="1:8" ht="18.75" customHeight="1" x14ac:dyDescent="0.3">
      <c r="A16" s="1"/>
      <c r="B16" s="2"/>
      <c r="C16" s="3"/>
      <c r="D16" s="2"/>
      <c r="E16" s="2"/>
      <c r="F16" s="2"/>
      <c r="G16" s="2"/>
      <c r="H16" s="2"/>
    </row>
    <row r="17" spans="1:8" ht="18.75" customHeight="1" x14ac:dyDescent="0.3">
      <c r="A17" s="1"/>
      <c r="B17" s="2"/>
      <c r="C17" s="3"/>
      <c r="D17" s="2"/>
      <c r="E17" s="2"/>
      <c r="F17" s="2"/>
      <c r="G17" s="2"/>
      <c r="H17" s="2"/>
    </row>
    <row r="18" spans="1:8" ht="18.75" customHeight="1" x14ac:dyDescent="0.3">
      <c r="A18" s="1"/>
      <c r="B18" s="2"/>
      <c r="C18" s="3"/>
      <c r="D18" s="2"/>
      <c r="E18" s="2"/>
      <c r="F18" s="2"/>
      <c r="G18" s="2"/>
      <c r="H18" s="2"/>
    </row>
    <row r="19" spans="1:8" ht="18.75" customHeight="1" x14ac:dyDescent="0.3">
      <c r="A19" s="1"/>
      <c r="B19" s="2"/>
      <c r="C19" s="3"/>
      <c r="D19" s="2"/>
      <c r="E19" s="2"/>
      <c r="F19" s="2"/>
      <c r="G19" s="2"/>
      <c r="H19" s="2"/>
    </row>
    <row r="20" spans="1:8" ht="18.75" customHeight="1" x14ac:dyDescent="0.3">
      <c r="A20" s="1"/>
      <c r="B20" s="2"/>
      <c r="C20" s="3"/>
      <c r="D20" s="2"/>
      <c r="E20" s="2"/>
      <c r="F20" s="2"/>
      <c r="G20" s="2"/>
      <c r="H20" s="2"/>
    </row>
    <row r="21" spans="1:8" ht="18.75" customHeight="1" x14ac:dyDescent="0.3">
      <c r="A21" s="1"/>
      <c r="B21" s="2"/>
      <c r="C21" s="3"/>
      <c r="D21" s="2"/>
      <c r="E21" s="2"/>
      <c r="F21" s="2"/>
      <c r="G21" s="2"/>
      <c r="H21" s="2"/>
    </row>
    <row r="22" spans="1:8" ht="18.75" customHeight="1" x14ac:dyDescent="0.3">
      <c r="A22" s="1"/>
      <c r="B22" s="2"/>
      <c r="C22" s="3"/>
      <c r="D22" s="2"/>
      <c r="E22" s="2"/>
      <c r="F22" s="2"/>
      <c r="G22" s="2"/>
      <c r="H22" s="2"/>
    </row>
    <row r="23" spans="1:8" ht="18.75" customHeight="1" x14ac:dyDescent="0.3">
      <c r="A23" s="1"/>
      <c r="B23" s="2"/>
      <c r="C23" s="3"/>
      <c r="D23" s="2"/>
      <c r="E23" s="2"/>
      <c r="F23" s="2"/>
      <c r="G23" s="2"/>
      <c r="H23" s="2"/>
    </row>
    <row r="24" spans="1:8" ht="18.75" customHeight="1" x14ac:dyDescent="0.3">
      <c r="A24" s="1"/>
      <c r="B24" s="2"/>
      <c r="C24" s="3"/>
      <c r="D24" s="2"/>
      <c r="E24" s="2"/>
      <c r="F24" s="2"/>
      <c r="G24" s="2"/>
      <c r="H24" s="2"/>
    </row>
    <row r="25" spans="1:8" ht="18.75" customHeight="1" x14ac:dyDescent="0.3">
      <c r="A25" s="1"/>
      <c r="B25" s="2"/>
      <c r="C25" s="3"/>
      <c r="D25" s="2"/>
      <c r="E25" s="2"/>
      <c r="F25" s="2"/>
      <c r="G25" s="2"/>
      <c r="H25" s="2"/>
    </row>
    <row r="26" spans="1:8" ht="18.75" customHeight="1" x14ac:dyDescent="0.3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2014_gas_price_per_kWh</vt:lpstr>
      <vt:lpstr>2015_gas_price_per_kWh</vt:lpstr>
      <vt:lpstr>2016_gas_price_per_kWh</vt:lpstr>
      <vt:lpstr>2017_gas_price_per_kWh</vt:lpstr>
      <vt:lpstr>2018_gas_price_per_kWh</vt:lpstr>
      <vt:lpstr>2019_gas_price_per_kWh</vt:lpstr>
      <vt:lpstr>2020_gas_price_per_kWh</vt:lpstr>
      <vt:lpstr>2021_gas_price_per_kWh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Bernardino D'Amico</cp:lastModifiedBy>
  <dcterms:created xsi:type="dcterms:W3CDTF">2025-04-25T15:25:26Z</dcterms:created>
  <dcterms:modified xsi:type="dcterms:W3CDTF">2025-04-25T15:46:29Z</dcterms:modified>
</cp:coreProperties>
</file>