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a\Desktop\"/>
    </mc:Choice>
  </mc:AlternateContent>
  <xr:revisionPtr revIDLastSave="0" documentId="13_ncr:1_{CE31D0F8-65F5-429D-8E9E-EF1EE60FB3E1}" xr6:coauthVersionLast="47" xr6:coauthVersionMax="47" xr10:uidLastSave="{00000000-0000-0000-0000-000000000000}"/>
  <bookViews>
    <workbookView xWindow="28680" yWindow="-10770" windowWidth="38640" windowHeight="21240" activeTab="7" xr2:uid="{00000000-000D-0000-FFFF-FFFF00000000}"/>
  </bookViews>
  <sheets>
    <sheet name="Cover_sheet" sheetId="2" r:id="rId1"/>
    <sheet name="by_dwelling_type" sheetId="3" r:id="rId2"/>
    <sheet name="by_dwelling_age" sheetId="4" r:id="rId3"/>
    <sheet name="by_floor_area" sheetId="5" r:id="rId4"/>
    <sheet name="by_walls_insulation" sheetId="6" r:id="rId5"/>
    <sheet name="by_tenancy" sheetId="7" r:id="rId6"/>
    <sheet name="by_household_size" sheetId="8" r:id="rId7"/>
    <sheet name="by_under_occupancy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2" i="10"/>
  <c r="D3" i="8"/>
  <c r="D4" i="8"/>
  <c r="D5" i="8"/>
  <c r="D6" i="8"/>
  <c r="D2" i="8"/>
  <c r="D3" i="7"/>
  <c r="D4" i="7"/>
  <c r="D5" i="7"/>
  <c r="D2" i="7"/>
  <c r="D3" i="6"/>
  <c r="D2" i="6"/>
  <c r="D3" i="5"/>
  <c r="D4" i="5"/>
  <c r="D5" i="5"/>
  <c r="D6" i="5"/>
  <c r="D2" i="5"/>
  <c r="D3" i="4"/>
  <c r="D4" i="4"/>
  <c r="D5" i="4"/>
  <c r="D6" i="4"/>
  <c r="D7" i="4"/>
  <c r="D8" i="4"/>
  <c r="D9" i="4"/>
  <c r="D10" i="4"/>
  <c r="D2" i="4"/>
  <c r="D3" i="3"/>
  <c r="D4" i="3"/>
  <c r="D5" i="3"/>
  <c r="D6" i="3"/>
  <c r="D7" i="3"/>
  <c r="D2" i="3"/>
  <c r="C3" i="10"/>
  <c r="C2" i="10"/>
  <c r="C3" i="8"/>
  <c r="C4" i="8"/>
  <c r="C5" i="8"/>
  <c r="C6" i="8"/>
  <c r="C2" i="8"/>
  <c r="C3" i="7"/>
  <c r="C4" i="7"/>
  <c r="C5" i="7"/>
  <c r="C2" i="7"/>
  <c r="C3" i="6"/>
  <c r="C2" i="6"/>
  <c r="C3" i="5"/>
  <c r="C4" i="5"/>
  <c r="C6" i="5"/>
  <c r="C2" i="5"/>
  <c r="C3" i="3"/>
  <c r="C4" i="3"/>
  <c r="C5" i="3"/>
  <c r="C6" i="3"/>
  <c r="C7" i="3"/>
  <c r="C2" i="3"/>
  <c r="C5" i="4"/>
  <c r="C6" i="4"/>
  <c r="C7" i="4"/>
  <c r="C8" i="4"/>
  <c r="C9" i="4"/>
  <c r="C10" i="4"/>
  <c r="C3" i="4"/>
  <c r="F3" i="10"/>
  <c r="E3" i="10"/>
  <c r="F2" i="10"/>
  <c r="E2" i="10"/>
  <c r="E6" i="8"/>
  <c r="F6" i="8"/>
  <c r="F5" i="8"/>
  <c r="E5" i="8"/>
  <c r="F4" i="8"/>
  <c r="E4" i="8"/>
  <c r="F3" i="8"/>
  <c r="E3" i="8"/>
  <c r="F2" i="8"/>
  <c r="E2" i="8"/>
  <c r="F5" i="7"/>
  <c r="E5" i="7"/>
  <c r="F4" i="7"/>
  <c r="E4" i="7"/>
  <c r="F3" i="7"/>
  <c r="E3" i="7"/>
  <c r="F2" i="7"/>
  <c r="E2" i="7"/>
  <c r="F3" i="6"/>
  <c r="E3" i="6"/>
  <c r="F2" i="6"/>
  <c r="E2" i="6"/>
  <c r="F6" i="5"/>
  <c r="E6" i="5"/>
  <c r="F5" i="5"/>
  <c r="E5" i="5"/>
  <c r="F4" i="5"/>
  <c r="E4" i="5"/>
  <c r="F3" i="5"/>
  <c r="E3" i="5"/>
  <c r="F2" i="5"/>
  <c r="E2" i="5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C4" i="4" s="1"/>
  <c r="F3" i="4"/>
  <c r="E3" i="4"/>
  <c r="F2" i="4"/>
  <c r="E2" i="4"/>
  <c r="C2" i="4" s="1"/>
  <c r="E7" i="3"/>
  <c r="F7" i="3"/>
  <c r="E4" i="3"/>
  <c r="F4" i="3"/>
  <c r="E5" i="3"/>
  <c r="F5" i="3"/>
  <c r="E6" i="3"/>
  <c r="F6" i="3"/>
  <c r="E3" i="3"/>
  <c r="F3" i="3"/>
  <c r="F2" i="3"/>
  <c r="E2" i="3"/>
  <c r="C5" i="5" l="1"/>
</calcChain>
</file>

<file path=xl/sharedStrings.xml><?xml version="1.0" encoding="utf-8"?>
<sst xmlns="http://schemas.openxmlformats.org/spreadsheetml/2006/main" count="112" uniqueCount="58">
  <si>
    <t>DwellingType_value_num</t>
  </si>
  <si>
    <t>DwellingType_value_label</t>
  </si>
  <si>
    <t>End terrace</t>
  </si>
  <si>
    <t>Mid terrace</t>
  </si>
  <si>
    <t>Semi detached</t>
  </si>
  <si>
    <t>Detached</t>
  </si>
  <si>
    <t>Purpose built flat</t>
  </si>
  <si>
    <t>Converted flat</t>
  </si>
  <si>
    <t>Dwelling_mean_temp</t>
  </si>
  <si>
    <t>DwellingAge_value_num</t>
  </si>
  <si>
    <t>DwellingAge_value_label</t>
  </si>
  <si>
    <t>Pre 1850</t>
  </si>
  <si>
    <t>1850 to 1899</t>
  </si>
  <si>
    <t>1900 to 1918</t>
  </si>
  <si>
    <t>1919 to 1944</t>
  </si>
  <si>
    <t>1945 to 1964</t>
  </si>
  <si>
    <t>1965 to 1974</t>
  </si>
  <si>
    <t>1975 to 1980</t>
  </si>
  <si>
    <t>1981 to 1990</t>
  </si>
  <si>
    <t>Post 1990</t>
  </si>
  <si>
    <t>Floor_area_value_num</t>
  </si>
  <si>
    <t>Floor_area_value_label</t>
  </si>
  <si>
    <t>Less than 50 sqm</t>
  </si>
  <si>
    <t>50 to 69 sqm</t>
  </si>
  <si>
    <t>70 to 89 sqm</t>
  </si>
  <si>
    <t>90 to 109 sqm</t>
  </si>
  <si>
    <t>110 sqm or more</t>
  </si>
  <si>
    <t>Walls_insulation_value_num</t>
  </si>
  <si>
    <t>Walls_insulation_value_label</t>
  </si>
  <si>
    <t>Insulated (cavity/solid) walls</t>
  </si>
  <si>
    <t>Uninsulated (cavity/solid) walls</t>
  </si>
  <si>
    <t>Tenancy_value_num</t>
  </si>
  <si>
    <t>Tenancy_value_label</t>
  </si>
  <si>
    <t>Owner occupied</t>
  </si>
  <si>
    <t>Private rented</t>
  </si>
  <si>
    <t>Local authority</t>
  </si>
  <si>
    <t>Housing association</t>
  </si>
  <si>
    <t>Household_size_value_num</t>
  </si>
  <si>
    <t>Household_size_value_label</t>
  </si>
  <si>
    <t>5 or more</t>
  </si>
  <si>
    <t>Under_occupancy_value_num</t>
  </si>
  <si>
    <t>Under_occupancy_value_label</t>
  </si>
  <si>
    <t>Not under-occupied</t>
  </si>
  <si>
    <t>Under-occupied</t>
  </si>
  <si>
    <t>Dwelling_st_dev_temp</t>
  </si>
  <si>
    <t xml:space="preserve">URL: </t>
  </si>
  <si>
    <t>This workbook reports indoor dwelling temperature statistics (mean and standard deviation) given information on  dwelling and household  variables.</t>
  </si>
  <si>
    <t>https://assets.publishing.service.gov.uk/media/5a7c90c1e5274a0bb7cb7e52/3_Metered_fuel_consumption.pdf</t>
  </si>
  <si>
    <t>Indoor temperatures values are based on average logger measurments taken at  20 minute intervals over the heating season period (October 2010 to April 2011).</t>
  </si>
  <si>
    <t>Data where sourced from the Energy Follow-Up Survey 2011 - Report 2: Mean household temperatures.</t>
  </si>
  <si>
    <t>Dwelling temperature values were obtained by averaging logged measurments taken from the livingroom and Zone 2 (i.e. main beedrom plus hallway). Please refer to the above link for further methodological details.</t>
  </si>
  <si>
    <t>Sample size</t>
  </si>
  <si>
    <t>Dwelling_lower_95%_CI</t>
  </si>
  <si>
    <t>Dwelling_upper_95%_CI</t>
  </si>
  <si>
    <t>Living_room_lower_95%_CI</t>
  </si>
  <si>
    <t>Living_room_upper_95%_CI</t>
  </si>
  <si>
    <t>Hallway_and_Beedroom_lower_95%_CI</t>
  </si>
  <si>
    <t>Hallway_and_Beedroom_upper_95%_CI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</si>
</sst>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Times New Roman"/>
      <family val="1"/>
    </font>
    <font>
      <u/>
      <sz val="10"/>
      <color theme="1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 applyAlignment="1">
      <alignment horizontal="left" vertical="top"/>
    </xf>
    <xf numFmtId="3" fontId="1" fillId="0" borderId="0" xfId="0" applyNumberFormat="1" applyFont="1" applyAlignment="1">
      <alignment horizontal="left"/>
    </xf>
    <xf numFmtId="0" fontId="0" fillId="0" borderId="0" xfId="0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3" fontId="2" fillId="0" borderId="0" xfId="0" applyNumberFormat="1" applyFont="1"/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vertical="top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1" xfId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media/5a7c90c1e5274a0bb7cb7e52/3_Metered_fuel_consump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907F-2BD0-4261-8A48-A3A12EB9B39A}">
  <dimension ref="A1:S61"/>
  <sheetViews>
    <sheetView zoomScale="120" zoomScaleNormal="120" workbookViewId="0">
      <selection activeCell="D13" sqref="D13"/>
    </sheetView>
  </sheetViews>
  <sheetFormatPr defaultRowHeight="13.2" x14ac:dyDescent="0.25"/>
  <sheetData>
    <row r="1" spans="1:19" ht="13.5" customHeight="1" x14ac:dyDescent="0.25">
      <c r="A1" s="21" t="s">
        <v>46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"/>
      <c r="Q1" s="2"/>
      <c r="R1" s="2"/>
      <c r="S1" s="2"/>
    </row>
    <row r="2" spans="1:19" ht="13.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4"/>
      <c r="K2" s="14"/>
      <c r="L2" s="14"/>
      <c r="M2" s="14"/>
      <c r="N2" s="14"/>
      <c r="O2" s="14"/>
      <c r="P2" s="2"/>
      <c r="Q2" s="2"/>
      <c r="R2" s="2"/>
    </row>
    <row r="3" spans="1:19" ht="13.5" customHeight="1" x14ac:dyDescent="0.25">
      <c r="A3" s="18" t="s">
        <v>49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20"/>
      <c r="M3" s="14"/>
      <c r="N3" s="14"/>
      <c r="O3" s="14"/>
      <c r="P3" s="2"/>
      <c r="Q3" s="2"/>
      <c r="R3" s="2"/>
    </row>
    <row r="4" spans="1:19" ht="13.5" customHeight="1" x14ac:dyDescent="0.3">
      <c r="A4" s="15" t="s">
        <v>45</v>
      </c>
      <c r="B4" s="23" t="s">
        <v>47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16"/>
      <c r="N4" s="16"/>
      <c r="O4" s="16"/>
      <c r="P4" s="11"/>
      <c r="Q4" s="11"/>
      <c r="R4" s="11"/>
    </row>
    <row r="5" spans="1:19" ht="13.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4"/>
      <c r="K5" s="14"/>
      <c r="L5" s="14"/>
      <c r="M5" s="14"/>
      <c r="N5" s="17"/>
      <c r="O5" s="17"/>
    </row>
    <row r="6" spans="1:19" ht="13.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4"/>
      <c r="K6" s="14"/>
      <c r="L6" s="14"/>
      <c r="M6" s="14"/>
      <c r="N6" s="17"/>
      <c r="O6" s="17"/>
    </row>
    <row r="7" spans="1:19" ht="13.5" customHeight="1" x14ac:dyDescent="0.25">
      <c r="A7" s="25" t="s">
        <v>48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16"/>
      <c r="N7" s="17"/>
      <c r="O7" s="17"/>
    </row>
    <row r="8" spans="1:19" ht="13.5" customHeight="1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6"/>
      <c r="N8" s="16"/>
      <c r="O8" s="16"/>
      <c r="P8" s="11"/>
      <c r="Q8" s="11"/>
      <c r="R8" s="11"/>
      <c r="S8" s="11"/>
    </row>
    <row r="9" spans="1:19" ht="13.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6"/>
      <c r="N9" s="16"/>
      <c r="O9" s="16"/>
      <c r="P9" s="11"/>
      <c r="Q9" s="11"/>
      <c r="R9" s="11"/>
      <c r="S9" s="11"/>
    </row>
    <row r="10" spans="1:19" ht="13.5" customHeight="1" x14ac:dyDescent="0.25">
      <c r="A10" s="25" t="s">
        <v>50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17"/>
      <c r="N10" s="17"/>
      <c r="O10" s="17"/>
    </row>
    <row r="11" spans="1:19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17"/>
      <c r="N11" s="17"/>
      <c r="O11" s="17"/>
    </row>
    <row r="12" spans="1:19" ht="13.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9" ht="22.05" customHeight="1" x14ac:dyDescent="0.25"/>
    <row r="14" spans="1:19" ht="13.5" customHeight="1" x14ac:dyDescent="0.25"/>
    <row r="15" spans="1:19" ht="13.5" customHeight="1" x14ac:dyDescent="0.25"/>
    <row r="16" spans="1:19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33" customHeight="1" x14ac:dyDescent="0.25"/>
    <row r="37" ht="22.9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27" customHeight="1" x14ac:dyDescent="0.25"/>
    <row r="47" ht="27" customHeight="1" x14ac:dyDescent="0.25"/>
    <row r="48" ht="33" customHeight="1" x14ac:dyDescent="0.25"/>
    <row r="49" ht="27" customHeight="1" x14ac:dyDescent="0.25"/>
    <row r="50" ht="27" customHeight="1" x14ac:dyDescent="0.25"/>
    <row r="51" ht="13.5" customHeight="1" x14ac:dyDescent="0.25"/>
    <row r="52" ht="13.5" customHeight="1" x14ac:dyDescent="0.25"/>
    <row r="53" ht="13.5" customHeight="1" x14ac:dyDescent="0.25"/>
    <row r="54" ht="27" customHeight="1" x14ac:dyDescent="0.25"/>
    <row r="55" ht="13.5" customHeight="1" x14ac:dyDescent="0.25"/>
    <row r="56" ht="43.95" customHeight="1" x14ac:dyDescent="0.25"/>
    <row r="57" ht="27" customHeight="1" x14ac:dyDescent="0.25"/>
    <row r="58" ht="13.5" customHeight="1" x14ac:dyDescent="0.25"/>
    <row r="59" ht="22.95" customHeight="1" x14ac:dyDescent="0.25"/>
    <row r="60" ht="27" customHeight="1" x14ac:dyDescent="0.25"/>
    <row r="61" ht="30" customHeight="1" x14ac:dyDescent="0.25"/>
  </sheetData>
  <mergeCells count="5">
    <mergeCell ref="A3:L3"/>
    <mergeCell ref="A1:O1"/>
    <mergeCell ref="B4:L4"/>
    <mergeCell ref="A10:L11"/>
    <mergeCell ref="A7:L8"/>
  </mergeCells>
  <hyperlinks>
    <hyperlink ref="B4" r:id="rId1" xr:uid="{F8292D2B-C798-4411-9FED-10CECE1CF80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C9FD-C776-4278-8762-4E2310A018F5}">
  <dimension ref="A1:R47"/>
  <sheetViews>
    <sheetView zoomScale="110" zoomScaleNormal="110" workbookViewId="0">
      <selection activeCell="D2" sqref="D2"/>
    </sheetView>
  </sheetViews>
  <sheetFormatPr defaultRowHeight="13.2" x14ac:dyDescent="0.25"/>
  <cols>
    <col min="1" max="1" width="23.88671875" bestFit="1" customWidth="1"/>
    <col min="2" max="2" width="24.33203125" bestFit="1" customWidth="1"/>
    <col min="3" max="3" width="20.44140625" bestFit="1" customWidth="1"/>
    <col min="4" max="4" width="20.44140625" customWidth="1"/>
    <col min="5" max="5" width="21.109375" bestFit="1" customWidth="1"/>
    <col min="6" max="6" width="21.21875" bestFit="1" customWidth="1"/>
    <col min="7" max="8" width="24.109375" bestFit="1" customWidth="1"/>
    <col min="9" max="10" width="34.44140625" bestFit="1" customWidth="1"/>
    <col min="11" max="11" width="10.5546875" bestFit="1" customWidth="1"/>
  </cols>
  <sheetData>
    <row r="1" spans="1:18" ht="14.4" x14ac:dyDescent="0.3">
      <c r="A1" s="1" t="s">
        <v>0</v>
      </c>
      <c r="B1" s="5" t="s">
        <v>1</v>
      </c>
      <c r="C1" s="6" t="s">
        <v>8</v>
      </c>
      <c r="D1" s="6" t="s">
        <v>44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51</v>
      </c>
      <c r="L1" s="6"/>
      <c r="M1" s="6"/>
      <c r="N1" s="6"/>
      <c r="O1" s="6"/>
      <c r="P1" s="6"/>
      <c r="Q1" s="4"/>
      <c r="R1" s="4"/>
    </row>
    <row r="2" spans="1:18" ht="14.4" x14ac:dyDescent="0.3">
      <c r="A2" s="3">
        <v>1</v>
      </c>
      <c r="B2" s="5" t="s">
        <v>2</v>
      </c>
      <c r="C2" s="6">
        <f>AVERAGE(E2:F2)</f>
        <v>18.850000000000001</v>
      </c>
      <c r="D2" s="6">
        <f>ROUND(SQRT(K2)*(F2-E2)/3.92, 3)</f>
        <v>2.556</v>
      </c>
      <c r="E2" s="6">
        <f>AVERAGE(G2,I2)</f>
        <v>18.3</v>
      </c>
      <c r="F2" s="6">
        <f>AVERAGE(H2,J2)</f>
        <v>19.399999999999999</v>
      </c>
      <c r="G2" s="6">
        <v>18.3</v>
      </c>
      <c r="H2" s="6">
        <v>19.5</v>
      </c>
      <c r="I2" s="6">
        <v>18.3</v>
      </c>
      <c r="J2" s="6">
        <v>19.3</v>
      </c>
      <c r="K2" s="6">
        <v>83</v>
      </c>
      <c r="L2" s="6"/>
      <c r="M2" s="6"/>
      <c r="N2" s="6"/>
      <c r="O2" s="6"/>
      <c r="P2" s="6"/>
      <c r="Q2" s="4"/>
      <c r="R2" s="4"/>
    </row>
    <row r="3" spans="1:18" ht="14.4" x14ac:dyDescent="0.3">
      <c r="A3" s="3">
        <v>2</v>
      </c>
      <c r="B3" s="5" t="s">
        <v>3</v>
      </c>
      <c r="C3" s="6">
        <f t="shared" ref="C3:C7" si="0">AVERAGE(E3:F3)</f>
        <v>19.25</v>
      </c>
      <c r="D3" s="6">
        <f t="shared" ref="D3:D7" si="1">ROUND(SQRT(K3)*(F3-E3)/3.92, 3)</f>
        <v>1.988</v>
      </c>
      <c r="E3" s="6">
        <f>AVERAGE(G3,I3)</f>
        <v>18.899999999999999</v>
      </c>
      <c r="F3" s="6">
        <f>AVERAGE(H3,J3)</f>
        <v>19.600000000000001</v>
      </c>
      <c r="G3" s="6">
        <v>19.100000000000001</v>
      </c>
      <c r="H3" s="6">
        <v>19.899999999999999</v>
      </c>
      <c r="I3" s="6">
        <v>18.7</v>
      </c>
      <c r="J3" s="6">
        <v>19.3</v>
      </c>
      <c r="K3" s="6">
        <v>124</v>
      </c>
      <c r="L3" s="6"/>
      <c r="M3" s="6"/>
      <c r="N3" s="6"/>
      <c r="O3" s="6"/>
      <c r="P3" s="6"/>
      <c r="Q3" s="4"/>
      <c r="R3" s="4"/>
    </row>
    <row r="4" spans="1:18" ht="14.4" x14ac:dyDescent="0.3">
      <c r="A4" s="3">
        <v>3</v>
      </c>
      <c r="B4" s="5" t="s">
        <v>4</v>
      </c>
      <c r="C4" s="6">
        <f t="shared" si="0"/>
        <v>18.775000000000002</v>
      </c>
      <c r="D4" s="6">
        <f t="shared" si="1"/>
        <v>2.59</v>
      </c>
      <c r="E4" s="6">
        <f t="shared" ref="E4:E6" si="2">AVERAGE(G4,I4)</f>
        <v>18.450000000000003</v>
      </c>
      <c r="F4" s="6">
        <f t="shared" ref="F4:F6" si="3">AVERAGE(H4,J4)</f>
        <v>19.100000000000001</v>
      </c>
      <c r="G4" s="6">
        <v>18.600000000000001</v>
      </c>
      <c r="H4" s="6">
        <v>19.3</v>
      </c>
      <c r="I4" s="6">
        <v>18.3</v>
      </c>
      <c r="J4" s="6">
        <v>18.899999999999999</v>
      </c>
      <c r="K4" s="6">
        <v>244</v>
      </c>
      <c r="L4" s="6"/>
      <c r="M4" s="6"/>
      <c r="N4" s="6"/>
      <c r="O4" s="6"/>
      <c r="P4" s="6"/>
      <c r="Q4" s="4"/>
      <c r="R4" s="4"/>
    </row>
    <row r="5" spans="1:18" ht="14.4" x14ac:dyDescent="0.3">
      <c r="A5" s="3">
        <v>4</v>
      </c>
      <c r="B5" s="5" t="s">
        <v>5</v>
      </c>
      <c r="C5" s="6">
        <f t="shared" si="0"/>
        <v>18.574999999999999</v>
      </c>
      <c r="D5" s="6">
        <f t="shared" si="1"/>
        <v>1.9830000000000001</v>
      </c>
      <c r="E5" s="6">
        <f t="shared" si="2"/>
        <v>18.25</v>
      </c>
      <c r="F5" s="6">
        <f t="shared" si="3"/>
        <v>18.899999999999999</v>
      </c>
      <c r="G5" s="6">
        <v>18.3</v>
      </c>
      <c r="H5" s="6">
        <v>19</v>
      </c>
      <c r="I5" s="6">
        <v>18.2</v>
      </c>
      <c r="J5" s="6">
        <v>18.8</v>
      </c>
      <c r="K5" s="6">
        <v>143</v>
      </c>
      <c r="L5" s="6"/>
      <c r="M5" s="6"/>
      <c r="N5" s="6"/>
      <c r="O5" s="6"/>
      <c r="P5" s="6"/>
      <c r="Q5" s="4"/>
      <c r="R5" s="4"/>
    </row>
    <row r="6" spans="1:18" ht="14.4" x14ac:dyDescent="0.3">
      <c r="A6" s="3">
        <v>5</v>
      </c>
      <c r="B6" s="5" t="s">
        <v>6</v>
      </c>
      <c r="C6" s="6">
        <f t="shared" si="0"/>
        <v>19.625</v>
      </c>
      <c r="D6" s="6">
        <f t="shared" si="1"/>
        <v>3.03</v>
      </c>
      <c r="E6" s="6">
        <f t="shared" si="2"/>
        <v>19.100000000000001</v>
      </c>
      <c r="F6" s="6">
        <f t="shared" si="3"/>
        <v>20.149999999999999</v>
      </c>
      <c r="G6" s="6">
        <v>19.5</v>
      </c>
      <c r="H6" s="6">
        <v>20.5</v>
      </c>
      <c r="I6" s="6">
        <v>18.7</v>
      </c>
      <c r="J6" s="6">
        <v>19.8</v>
      </c>
      <c r="K6" s="6">
        <v>128</v>
      </c>
      <c r="L6" s="6"/>
      <c r="M6" s="6"/>
      <c r="N6" s="6"/>
      <c r="O6" s="6"/>
      <c r="P6" s="6"/>
      <c r="Q6" s="4"/>
      <c r="R6" s="4"/>
    </row>
    <row r="7" spans="1:18" ht="14.4" x14ac:dyDescent="0.3">
      <c r="A7" s="3">
        <v>6</v>
      </c>
      <c r="B7" s="5" t="s">
        <v>7</v>
      </c>
      <c r="C7" s="6">
        <f t="shared" si="0"/>
        <v>19.625</v>
      </c>
      <c r="D7" s="6">
        <f t="shared" si="1"/>
        <v>3.03</v>
      </c>
      <c r="E7" s="6">
        <f t="shared" ref="E7" si="4">AVERAGE(G7,I7)</f>
        <v>19.100000000000001</v>
      </c>
      <c r="F7" s="6">
        <f t="shared" ref="F7" si="5">AVERAGE(H7,J7)</f>
        <v>20.149999999999999</v>
      </c>
      <c r="G7" s="6">
        <v>19.5</v>
      </c>
      <c r="H7" s="6">
        <v>20.5</v>
      </c>
      <c r="I7" s="6">
        <v>18.7</v>
      </c>
      <c r="J7" s="6">
        <v>19.8</v>
      </c>
      <c r="K7" s="6">
        <v>128</v>
      </c>
      <c r="L7" s="6"/>
      <c r="M7" s="6"/>
      <c r="N7" s="6"/>
      <c r="O7" s="6"/>
      <c r="P7" s="6"/>
      <c r="Q7" s="4"/>
      <c r="R7" s="4"/>
    </row>
    <row r="8" spans="1:18" ht="14.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4"/>
      <c r="R8" s="4"/>
    </row>
    <row r="9" spans="1:18" ht="14.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"/>
      <c r="R9" s="4"/>
    </row>
    <row r="10" spans="1:18" ht="14.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4"/>
      <c r="R10" s="4"/>
    </row>
    <row r="11" spans="1:18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/>
      <c r="R11" s="4"/>
    </row>
    <row r="12" spans="1:18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/>
      <c r="R12" s="4"/>
    </row>
    <row r="13" spans="1:18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/>
      <c r="R13" s="4"/>
    </row>
    <row r="14" spans="1:18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  <c r="R14" s="4"/>
    </row>
    <row r="15" spans="1:18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  <c r="R15" s="4"/>
    </row>
    <row r="16" spans="1:18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  <c r="R16" s="4"/>
    </row>
    <row r="17" spans="1:18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4"/>
      <c r="R17" s="4"/>
    </row>
    <row r="18" spans="1:18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4"/>
      <c r="R18" s="4"/>
    </row>
    <row r="19" spans="1:18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/>
      <c r="R19" s="4"/>
    </row>
    <row r="20" spans="1:18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4"/>
      <c r="R20" s="4"/>
    </row>
    <row r="21" spans="1:18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"/>
      <c r="R21" s="4"/>
    </row>
    <row r="22" spans="1:18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"/>
      <c r="R22" s="4"/>
    </row>
    <row r="23" spans="1:18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"/>
      <c r="R23" s="4"/>
    </row>
    <row r="24" spans="1:18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"/>
      <c r="R24" s="4"/>
    </row>
    <row r="25" spans="1:18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"/>
      <c r="R25" s="4"/>
    </row>
    <row r="26" spans="1:18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4"/>
      <c r="R26" s="4"/>
    </row>
    <row r="27" spans="1:18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4"/>
      <c r="R27" s="4"/>
    </row>
    <row r="28" spans="1:18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4"/>
      <c r="R28" s="4"/>
    </row>
    <row r="29" spans="1:18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4"/>
      <c r="R29" s="4"/>
    </row>
    <row r="30" spans="1:18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4"/>
      <c r="R30" s="4"/>
    </row>
    <row r="31" spans="1:18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4"/>
      <c r="R31" s="4"/>
    </row>
    <row r="32" spans="1:18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4"/>
      <c r="R32" s="4"/>
    </row>
    <row r="33" spans="1:18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4"/>
      <c r="R33" s="4"/>
    </row>
    <row r="34" spans="1:18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4"/>
      <c r="R34" s="4"/>
    </row>
    <row r="35" spans="1:18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"/>
      <c r="R35" s="4"/>
    </row>
    <row r="36" spans="1:18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4"/>
      <c r="R36" s="4"/>
    </row>
    <row r="37" spans="1:18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4"/>
      <c r="R37" s="4"/>
    </row>
    <row r="38" spans="1:18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4"/>
      <c r="R38" s="4"/>
    </row>
    <row r="39" spans="1:18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4"/>
      <c r="R39" s="4"/>
    </row>
    <row r="40" spans="1:18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8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8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8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8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8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8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8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DE64-6FC8-4DF2-842E-3D40E1A36152}">
  <dimension ref="A1:O47"/>
  <sheetViews>
    <sheetView workbookViewId="0">
      <selection activeCell="E19" sqref="E19"/>
    </sheetView>
  </sheetViews>
  <sheetFormatPr defaultRowHeight="13.2" x14ac:dyDescent="0.25"/>
  <cols>
    <col min="1" max="1" width="23.88671875" bestFit="1" customWidth="1"/>
    <col min="2" max="2" width="24.33203125" bestFit="1" customWidth="1"/>
    <col min="3" max="3" width="20.44140625" bestFit="1" customWidth="1"/>
    <col min="4" max="4" width="21.21875" bestFit="1" customWidth="1"/>
    <col min="5" max="5" width="22.21875" bestFit="1" customWidth="1"/>
    <col min="6" max="6" width="22.33203125" bestFit="1" customWidth="1"/>
    <col min="7" max="7" width="25.21875" bestFit="1" customWidth="1"/>
    <col min="8" max="8" width="25.44140625" bestFit="1" customWidth="1"/>
    <col min="9" max="9" width="36.109375" bestFit="1" customWidth="1"/>
    <col min="10" max="10" width="36.21875" bestFit="1" customWidth="1"/>
    <col min="11" max="11" width="11.21875" bestFit="1" customWidth="1"/>
  </cols>
  <sheetData>
    <row r="1" spans="1:15" ht="14.4" x14ac:dyDescent="0.3">
      <c r="A1" s="1" t="s">
        <v>9</v>
      </c>
      <c r="B1" s="5" t="s">
        <v>10</v>
      </c>
      <c r="C1" s="6" t="s">
        <v>8</v>
      </c>
      <c r="D1" s="6" t="s">
        <v>44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51</v>
      </c>
      <c r="L1" s="6"/>
      <c r="M1" s="6"/>
      <c r="N1" s="4"/>
      <c r="O1" s="4"/>
    </row>
    <row r="2" spans="1:15" ht="14.4" x14ac:dyDescent="0.3">
      <c r="A2" s="8">
        <v>1</v>
      </c>
      <c r="B2" s="5" t="s">
        <v>11</v>
      </c>
      <c r="C2" s="6">
        <f>AVERAGE(E2:F2)</f>
        <v>18.149999999999999</v>
      </c>
      <c r="D2" s="6">
        <f>ROUND(SQRT(K2)*(F2-E2)/3.92, 3)</f>
        <v>1.323</v>
      </c>
      <c r="E2" s="6">
        <f>AVERAGE(G2,I2)</f>
        <v>17.75</v>
      </c>
      <c r="F2" s="6">
        <f>AVERAGE(H2,J2)</f>
        <v>18.549999999999997</v>
      </c>
      <c r="G2" s="6">
        <v>17.899999999999999</v>
      </c>
      <c r="H2" s="6">
        <v>18.7</v>
      </c>
      <c r="I2" s="6">
        <v>17.600000000000001</v>
      </c>
      <c r="J2" s="6">
        <v>18.399999999999999</v>
      </c>
      <c r="K2" s="6">
        <v>42</v>
      </c>
      <c r="L2" s="6"/>
      <c r="M2" s="6"/>
      <c r="N2" s="4"/>
      <c r="O2" s="4"/>
    </row>
    <row r="3" spans="1:15" ht="14.4" x14ac:dyDescent="0.3">
      <c r="A3" s="8">
        <v>2</v>
      </c>
      <c r="B3" s="5" t="s">
        <v>12</v>
      </c>
      <c r="C3" s="6">
        <f t="shared" ref="C3:C10" si="0">AVERAGE(E3:F3)</f>
        <v>18.149999999999999</v>
      </c>
      <c r="D3" s="6">
        <f t="shared" ref="D3:D10" si="1">ROUND(SQRT(K3)*(F3-E3)/3.92, 3)</f>
        <v>1.323</v>
      </c>
      <c r="E3" s="6">
        <f>AVERAGE(G3,I3)</f>
        <v>17.75</v>
      </c>
      <c r="F3" s="6">
        <f>AVERAGE(H3,J3)</f>
        <v>18.549999999999997</v>
      </c>
      <c r="G3" s="6">
        <v>17.899999999999999</v>
      </c>
      <c r="H3" s="6">
        <v>18.7</v>
      </c>
      <c r="I3" s="6">
        <v>17.600000000000001</v>
      </c>
      <c r="J3" s="6">
        <v>18.399999999999999</v>
      </c>
      <c r="K3" s="6">
        <v>42</v>
      </c>
      <c r="L3" s="6"/>
      <c r="M3" s="6"/>
      <c r="N3" s="4"/>
      <c r="O3" s="4"/>
    </row>
    <row r="4" spans="1:15" ht="14.4" x14ac:dyDescent="0.3">
      <c r="A4" s="8">
        <v>3</v>
      </c>
      <c r="B4" s="5" t="s">
        <v>13</v>
      </c>
      <c r="C4" s="6">
        <f t="shared" si="0"/>
        <v>18.149999999999999</v>
      </c>
      <c r="D4" s="6">
        <f t="shared" si="1"/>
        <v>1.323</v>
      </c>
      <c r="E4" s="6">
        <f t="shared" ref="E4:F10" si="2">AVERAGE(G4,I4)</f>
        <v>17.75</v>
      </c>
      <c r="F4" s="6">
        <f t="shared" si="2"/>
        <v>18.549999999999997</v>
      </c>
      <c r="G4" s="6">
        <v>17.899999999999999</v>
      </c>
      <c r="H4" s="6">
        <v>18.7</v>
      </c>
      <c r="I4" s="6">
        <v>17.600000000000001</v>
      </c>
      <c r="J4" s="6">
        <v>18.399999999999999</v>
      </c>
      <c r="K4" s="6">
        <v>42</v>
      </c>
      <c r="L4" s="6"/>
      <c r="M4" s="6"/>
      <c r="N4" s="4"/>
      <c r="O4" s="4"/>
    </row>
    <row r="5" spans="1:15" ht="14.4" x14ac:dyDescent="0.3">
      <c r="A5" s="8">
        <v>4</v>
      </c>
      <c r="B5" s="5" t="s">
        <v>14</v>
      </c>
      <c r="C5" s="6">
        <f t="shared" si="0"/>
        <v>18.925000000000001</v>
      </c>
      <c r="D5" s="6">
        <f t="shared" si="1"/>
        <v>2.444</v>
      </c>
      <c r="E5" s="6">
        <f t="shared" si="2"/>
        <v>18.5</v>
      </c>
      <c r="F5" s="6">
        <f t="shared" si="2"/>
        <v>19.350000000000001</v>
      </c>
      <c r="G5" s="6">
        <v>18.7</v>
      </c>
      <c r="H5" s="6">
        <v>19.600000000000001</v>
      </c>
      <c r="I5" s="6">
        <v>18.3</v>
      </c>
      <c r="J5" s="6">
        <v>19.100000000000001</v>
      </c>
      <c r="K5" s="6">
        <v>127</v>
      </c>
      <c r="L5" s="6"/>
      <c r="M5" s="6"/>
      <c r="N5" s="4"/>
      <c r="O5" s="4"/>
    </row>
    <row r="6" spans="1:15" ht="14.4" x14ac:dyDescent="0.3">
      <c r="A6" s="8">
        <v>5</v>
      </c>
      <c r="B6" s="5" t="s">
        <v>15</v>
      </c>
      <c r="C6" s="6">
        <f t="shared" si="0"/>
        <v>19.2</v>
      </c>
      <c r="D6" s="6">
        <f t="shared" si="1"/>
        <v>2.2130000000000001</v>
      </c>
      <c r="E6" s="6">
        <f t="shared" si="2"/>
        <v>18.899999999999999</v>
      </c>
      <c r="F6" s="6">
        <f t="shared" si="2"/>
        <v>19.5</v>
      </c>
      <c r="G6" s="6">
        <v>19.2</v>
      </c>
      <c r="H6" s="6">
        <v>19.8</v>
      </c>
      <c r="I6" s="6">
        <v>18.600000000000001</v>
      </c>
      <c r="J6" s="6">
        <v>19.2</v>
      </c>
      <c r="K6" s="6">
        <v>209</v>
      </c>
      <c r="L6" s="6"/>
      <c r="M6" s="6"/>
      <c r="N6" s="4"/>
      <c r="O6" s="4"/>
    </row>
    <row r="7" spans="1:15" ht="14.4" x14ac:dyDescent="0.3">
      <c r="A7" s="8">
        <v>6</v>
      </c>
      <c r="B7" s="5" t="s">
        <v>16</v>
      </c>
      <c r="C7" s="6">
        <f t="shared" si="0"/>
        <v>19.100000000000001</v>
      </c>
      <c r="D7" s="6">
        <f t="shared" si="1"/>
        <v>2.3969999999999998</v>
      </c>
      <c r="E7" s="6">
        <f t="shared" si="2"/>
        <v>18.7</v>
      </c>
      <c r="F7" s="6">
        <f t="shared" si="2"/>
        <v>19.5</v>
      </c>
      <c r="G7" s="6">
        <v>18.899999999999999</v>
      </c>
      <c r="H7" s="6">
        <v>19.7</v>
      </c>
      <c r="I7" s="6">
        <v>18.5</v>
      </c>
      <c r="J7" s="6">
        <v>19.3</v>
      </c>
      <c r="K7" s="6">
        <v>138</v>
      </c>
      <c r="L7" s="6"/>
      <c r="M7" s="6"/>
      <c r="N7" s="4"/>
      <c r="O7" s="4"/>
    </row>
    <row r="8" spans="1:15" ht="14.4" x14ac:dyDescent="0.25">
      <c r="A8" s="9">
        <v>7</v>
      </c>
      <c r="B8" s="6" t="s">
        <v>17</v>
      </c>
      <c r="C8" s="6">
        <f t="shared" si="0"/>
        <v>19.875</v>
      </c>
      <c r="D8" s="6">
        <f t="shared" si="1"/>
        <v>2.84</v>
      </c>
      <c r="E8" s="6">
        <f t="shared" si="2"/>
        <v>19.2</v>
      </c>
      <c r="F8" s="6">
        <f t="shared" si="2"/>
        <v>20.55</v>
      </c>
      <c r="G8" s="6">
        <v>19.399999999999999</v>
      </c>
      <c r="H8" s="6">
        <v>20.8</v>
      </c>
      <c r="I8" s="6">
        <v>19</v>
      </c>
      <c r="J8" s="6">
        <v>20.3</v>
      </c>
      <c r="K8" s="6">
        <v>68</v>
      </c>
      <c r="L8" s="6"/>
      <c r="M8" s="6"/>
      <c r="N8" s="4"/>
      <c r="O8" s="4"/>
    </row>
    <row r="9" spans="1:15" ht="14.4" x14ac:dyDescent="0.25">
      <c r="A9" s="9">
        <v>8</v>
      </c>
      <c r="B9" s="6" t="s">
        <v>18</v>
      </c>
      <c r="C9" s="6">
        <f t="shared" si="0"/>
        <v>19.3</v>
      </c>
      <c r="D9" s="6">
        <f t="shared" si="1"/>
        <v>2.0409999999999999</v>
      </c>
      <c r="E9" s="6">
        <f t="shared" si="2"/>
        <v>18.850000000000001</v>
      </c>
      <c r="F9" s="6">
        <f t="shared" si="2"/>
        <v>19.75</v>
      </c>
      <c r="G9" s="6">
        <v>19</v>
      </c>
      <c r="H9" s="6">
        <v>20</v>
      </c>
      <c r="I9" s="6">
        <v>18.7</v>
      </c>
      <c r="J9" s="6">
        <v>19.5</v>
      </c>
      <c r="K9" s="6">
        <v>79</v>
      </c>
      <c r="L9" s="6"/>
      <c r="M9" s="6"/>
      <c r="N9" s="4"/>
      <c r="O9" s="4"/>
    </row>
    <row r="10" spans="1:15" ht="14.4" x14ac:dyDescent="0.25">
      <c r="A10" s="9">
        <v>9</v>
      </c>
      <c r="B10" s="6" t="s">
        <v>19</v>
      </c>
      <c r="C10" s="6">
        <f t="shared" si="0"/>
        <v>19.149999999999999</v>
      </c>
      <c r="D10" s="6">
        <f t="shared" si="1"/>
        <v>1.988</v>
      </c>
      <c r="E10" s="6">
        <f t="shared" si="2"/>
        <v>18.7</v>
      </c>
      <c r="F10" s="6">
        <f t="shared" si="2"/>
        <v>19.600000000000001</v>
      </c>
      <c r="G10" s="6">
        <v>18.7</v>
      </c>
      <c r="H10" s="6">
        <v>19.7</v>
      </c>
      <c r="I10" s="6">
        <v>18.7</v>
      </c>
      <c r="J10" s="6">
        <v>19.5</v>
      </c>
      <c r="K10" s="6">
        <v>75</v>
      </c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DD91-1520-420D-B305-FCD4BE8BE213}">
  <dimension ref="A1:O47"/>
  <sheetViews>
    <sheetView workbookViewId="0">
      <selection activeCell="D12" sqref="D12"/>
    </sheetView>
  </sheetViews>
  <sheetFormatPr defaultRowHeight="13.2" x14ac:dyDescent="0.25"/>
  <cols>
    <col min="1" max="1" width="23.88671875" bestFit="1" customWidth="1"/>
    <col min="2" max="2" width="24.33203125" bestFit="1" customWidth="1"/>
    <col min="3" max="3" width="20.44140625" bestFit="1" customWidth="1"/>
    <col min="4" max="4" width="21.21875" bestFit="1" customWidth="1"/>
    <col min="5" max="5" width="22.21875" bestFit="1" customWidth="1"/>
    <col min="6" max="6" width="22.33203125" bestFit="1" customWidth="1"/>
    <col min="7" max="7" width="25.21875" bestFit="1" customWidth="1"/>
    <col min="8" max="8" width="25.44140625" bestFit="1" customWidth="1"/>
    <col min="9" max="9" width="36.109375" bestFit="1" customWidth="1"/>
    <col min="10" max="10" width="36.21875" bestFit="1" customWidth="1"/>
    <col min="11" max="11" width="11.21875" bestFit="1" customWidth="1"/>
  </cols>
  <sheetData>
    <row r="1" spans="1:15" ht="14.4" x14ac:dyDescent="0.3">
      <c r="A1" s="1" t="s">
        <v>20</v>
      </c>
      <c r="B1" s="5" t="s">
        <v>21</v>
      </c>
      <c r="C1" s="6" t="s">
        <v>8</v>
      </c>
      <c r="D1" s="6" t="s">
        <v>44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51</v>
      </c>
      <c r="L1" s="6"/>
      <c r="M1" s="6"/>
      <c r="N1" s="4"/>
      <c r="O1" s="4"/>
    </row>
    <row r="2" spans="1:15" ht="14.4" x14ac:dyDescent="0.3">
      <c r="A2" s="8">
        <v>1</v>
      </c>
      <c r="B2" s="5" t="s">
        <v>22</v>
      </c>
      <c r="C2" s="6">
        <f>AVERAGE(E2:F2)</f>
        <v>19.75</v>
      </c>
      <c r="D2" s="6">
        <f>ROUND(SQRT(K2)*(F2-E2)/3.92, 3)</f>
        <v>2.6469999999999998</v>
      </c>
      <c r="E2" s="6">
        <f>AVERAGE(G2,I2)</f>
        <v>19.2</v>
      </c>
      <c r="F2" s="6">
        <f>AVERAGE(H2,J2)</f>
        <v>20.3</v>
      </c>
      <c r="G2" s="6">
        <v>19.5</v>
      </c>
      <c r="H2" s="6">
        <v>20.6</v>
      </c>
      <c r="I2" s="6">
        <v>18.899999999999999</v>
      </c>
      <c r="J2" s="6">
        <v>20</v>
      </c>
      <c r="K2" s="6">
        <v>89</v>
      </c>
      <c r="L2" s="6"/>
      <c r="M2" s="6"/>
      <c r="N2" s="4"/>
      <c r="O2" s="4"/>
    </row>
    <row r="3" spans="1:15" ht="14.4" x14ac:dyDescent="0.3">
      <c r="A3" s="8">
        <v>2</v>
      </c>
      <c r="B3" s="5" t="s">
        <v>23</v>
      </c>
      <c r="C3" s="6">
        <f t="shared" ref="C3:C6" si="0">AVERAGE(E3:F3)</f>
        <v>19.149999999999999</v>
      </c>
      <c r="D3" s="6">
        <f t="shared" ref="D3:D6" si="1">ROUND(SQRT(K3)*(F3-E3)/3.92, 3)</f>
        <v>2.8639999999999999</v>
      </c>
      <c r="E3" s="6">
        <f>AVERAGE(G3,I3)</f>
        <v>18.75</v>
      </c>
      <c r="F3" s="6">
        <f>AVERAGE(H3,J3)</f>
        <v>19.55</v>
      </c>
      <c r="G3" s="6">
        <v>19</v>
      </c>
      <c r="H3" s="6">
        <v>19.8</v>
      </c>
      <c r="I3" s="6">
        <v>18.5</v>
      </c>
      <c r="J3" s="6">
        <v>19.3</v>
      </c>
      <c r="K3" s="6">
        <v>197</v>
      </c>
      <c r="L3" s="6"/>
      <c r="M3" s="6"/>
      <c r="N3" s="4"/>
      <c r="O3" s="4"/>
    </row>
    <row r="4" spans="1:15" ht="14.4" x14ac:dyDescent="0.3">
      <c r="A4" s="8">
        <v>3</v>
      </c>
      <c r="B4" s="5" t="s">
        <v>24</v>
      </c>
      <c r="C4" s="6">
        <f t="shared" si="0"/>
        <v>18.875</v>
      </c>
      <c r="D4" s="6">
        <f t="shared" si="1"/>
        <v>7.6529999999999996</v>
      </c>
      <c r="E4" s="6">
        <f t="shared" ref="E4:F6" si="2">AVERAGE(G4,I4)</f>
        <v>18.549999999999997</v>
      </c>
      <c r="F4" s="6">
        <f t="shared" si="2"/>
        <v>19.2</v>
      </c>
      <c r="G4" s="6">
        <v>18.7</v>
      </c>
      <c r="H4" s="6">
        <v>19.399999999999999</v>
      </c>
      <c r="I4" s="6">
        <v>18.399999999999999</v>
      </c>
      <c r="J4" s="6">
        <v>19</v>
      </c>
      <c r="K4" s="6">
        <v>2130</v>
      </c>
      <c r="L4" s="6"/>
      <c r="M4" s="6"/>
      <c r="N4" s="4"/>
      <c r="O4" s="4"/>
    </row>
    <row r="5" spans="1:15" ht="14.4" x14ac:dyDescent="0.3">
      <c r="A5" s="8">
        <v>4</v>
      </c>
      <c r="B5" s="5" t="s">
        <v>25</v>
      </c>
      <c r="C5" s="6">
        <f t="shared" si="0"/>
        <v>18.899999999999999</v>
      </c>
      <c r="D5" s="6">
        <f t="shared" si="1"/>
        <v>2.226</v>
      </c>
      <c r="E5" s="6">
        <f t="shared" si="2"/>
        <v>18.5</v>
      </c>
      <c r="F5" s="6">
        <f t="shared" si="2"/>
        <v>19.3</v>
      </c>
      <c r="G5" s="6">
        <v>18.7</v>
      </c>
      <c r="H5" s="6">
        <v>19.5</v>
      </c>
      <c r="I5" s="6">
        <v>18.3</v>
      </c>
      <c r="J5" s="6">
        <v>19.100000000000001</v>
      </c>
      <c r="K5" s="6">
        <v>119</v>
      </c>
      <c r="L5" s="6"/>
      <c r="M5" s="6"/>
      <c r="N5" s="4"/>
      <c r="O5" s="4"/>
    </row>
    <row r="6" spans="1:15" ht="14.4" x14ac:dyDescent="0.3">
      <c r="A6" s="8">
        <v>5</v>
      </c>
      <c r="B6" s="5" t="s">
        <v>26</v>
      </c>
      <c r="C6" s="6">
        <f t="shared" si="0"/>
        <v>18.625</v>
      </c>
      <c r="D6" s="6">
        <f t="shared" si="1"/>
        <v>2.9220000000000002</v>
      </c>
      <c r="E6" s="6">
        <f t="shared" si="2"/>
        <v>18.225000000000001</v>
      </c>
      <c r="F6" s="6">
        <f t="shared" si="2"/>
        <v>19.024999999999999</v>
      </c>
      <c r="G6" s="6">
        <v>18.3</v>
      </c>
      <c r="H6" s="6">
        <v>19.149999999999999</v>
      </c>
      <c r="I6" s="6">
        <v>18.149999999999999</v>
      </c>
      <c r="J6" s="6">
        <v>18.899999999999999</v>
      </c>
      <c r="K6" s="6">
        <v>205</v>
      </c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1AB2-2A0E-42D1-801A-D4808155CFDB}">
  <dimension ref="A1:O47"/>
  <sheetViews>
    <sheetView workbookViewId="0">
      <selection activeCell="F13" sqref="F13"/>
    </sheetView>
  </sheetViews>
  <sheetFormatPr defaultRowHeight="13.2" x14ac:dyDescent="0.25"/>
  <cols>
    <col min="1" max="1" width="26.5546875" bestFit="1" customWidth="1"/>
    <col min="2" max="2" width="28.88671875" bestFit="1" customWidth="1"/>
    <col min="3" max="3" width="20.44140625" bestFit="1" customWidth="1"/>
    <col min="4" max="4" width="21.21875" bestFit="1" customWidth="1"/>
    <col min="5" max="5" width="22.21875" bestFit="1" customWidth="1"/>
    <col min="6" max="6" width="22.332031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27</v>
      </c>
      <c r="B1" s="5" t="s">
        <v>28</v>
      </c>
      <c r="C1" s="6" t="s">
        <v>8</v>
      </c>
      <c r="D1" s="6" t="s">
        <v>44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51</v>
      </c>
      <c r="L1" s="6"/>
      <c r="M1" s="6"/>
      <c r="N1" s="4"/>
      <c r="O1" s="4"/>
    </row>
    <row r="2" spans="1:15" ht="14.4" x14ac:dyDescent="0.3">
      <c r="A2" s="8">
        <v>1</v>
      </c>
      <c r="B2" s="5" t="s">
        <v>29</v>
      </c>
      <c r="C2" s="6">
        <f>AVERAGE(E2:F2)</f>
        <v>19.174999999999997</v>
      </c>
      <c r="D2" s="6">
        <f>ROUND(SQRT(K2)*(F2-E2)/3.92, 3)</f>
        <v>2.2469999999999999</v>
      </c>
      <c r="E2" s="6">
        <f>AVERAGE(G2,I2)</f>
        <v>18.95</v>
      </c>
      <c r="F2" s="6">
        <f>AVERAGE(H2,J2)</f>
        <v>19.399999999999999</v>
      </c>
      <c r="G2" s="6">
        <v>19.2</v>
      </c>
      <c r="H2" s="6">
        <v>19.600000000000001</v>
      </c>
      <c r="I2" s="6">
        <v>18.7</v>
      </c>
      <c r="J2" s="6">
        <v>19.2</v>
      </c>
      <c r="K2" s="6">
        <v>383</v>
      </c>
      <c r="L2" s="6"/>
      <c r="M2" s="6"/>
      <c r="N2" s="4"/>
      <c r="O2" s="4"/>
    </row>
    <row r="3" spans="1:15" ht="14.4" x14ac:dyDescent="0.3">
      <c r="A3" s="8">
        <v>2</v>
      </c>
      <c r="B3" s="5" t="s">
        <v>30</v>
      </c>
      <c r="C3" s="6">
        <f>AVERAGE(E3:F3)</f>
        <v>18.875</v>
      </c>
      <c r="D3" s="6">
        <f>ROUND(SQRT(K3)*(F3-E3)/3.92, 3)</f>
        <v>2.4079999999999999</v>
      </c>
      <c r="E3" s="6">
        <f>AVERAGE(G3,I3)</f>
        <v>18.649999999999999</v>
      </c>
      <c r="F3" s="6">
        <f>AVERAGE(H3,J3)</f>
        <v>19.100000000000001</v>
      </c>
      <c r="G3" s="6">
        <v>18.8</v>
      </c>
      <c r="H3" s="6">
        <v>19.3</v>
      </c>
      <c r="I3" s="6">
        <v>18.5</v>
      </c>
      <c r="J3" s="6">
        <v>18.899999999999999</v>
      </c>
      <c r="K3" s="6">
        <v>440</v>
      </c>
      <c r="L3" s="6"/>
      <c r="M3" s="6"/>
      <c r="N3" s="4"/>
      <c r="O3" s="4"/>
    </row>
    <row r="4" spans="1:15" ht="14.4" x14ac:dyDescent="0.3">
      <c r="A4" s="8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</row>
    <row r="5" spans="1:15" ht="14.4" x14ac:dyDescent="0.3">
      <c r="A5" s="8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"/>
      <c r="O5" s="4"/>
    </row>
    <row r="6" spans="1:15" ht="14.4" x14ac:dyDescent="0.3">
      <c r="A6" s="8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E585-E6AA-4DC8-BF32-788182987738}">
  <dimension ref="A1:O47"/>
  <sheetViews>
    <sheetView workbookViewId="0">
      <selection activeCell="D11" sqref="D11"/>
    </sheetView>
  </sheetViews>
  <sheetFormatPr defaultRowHeight="13.2" x14ac:dyDescent="0.25"/>
  <cols>
    <col min="1" max="1" width="26.5546875" bestFit="1" customWidth="1"/>
    <col min="2" max="2" width="28.8867187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31</v>
      </c>
      <c r="B1" s="5" t="s">
        <v>32</v>
      </c>
      <c r="C1" s="6" t="s">
        <v>8</v>
      </c>
      <c r="D1" s="6" t="s">
        <v>44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51</v>
      </c>
      <c r="L1" s="6"/>
      <c r="M1" s="6"/>
      <c r="N1" s="4"/>
      <c r="O1" s="4"/>
    </row>
    <row r="2" spans="1:15" ht="14.4" x14ac:dyDescent="0.3">
      <c r="A2" s="8">
        <v>1</v>
      </c>
      <c r="B2" s="5" t="s">
        <v>33</v>
      </c>
      <c r="C2" s="6">
        <f>AVERAGE(E2:F2)</f>
        <v>18.8</v>
      </c>
      <c r="D2" s="6">
        <f>ROUND(SQRT(K2)*(F2-E2)/3.92, 3)</f>
        <v>2.3359999999999999</v>
      </c>
      <c r="E2" s="6">
        <f>AVERAGE(G2,I2)</f>
        <v>18.600000000000001</v>
      </c>
      <c r="F2" s="6">
        <f>AVERAGE(H2,J2)</f>
        <v>19</v>
      </c>
      <c r="G2" s="6">
        <v>18.7</v>
      </c>
      <c r="H2" s="6">
        <v>19.2</v>
      </c>
      <c r="I2" s="6">
        <v>18.5</v>
      </c>
      <c r="J2" s="6">
        <v>18.8</v>
      </c>
      <c r="K2" s="6">
        <v>524</v>
      </c>
      <c r="L2" s="6"/>
      <c r="M2" s="6"/>
      <c r="N2" s="4"/>
      <c r="O2" s="4"/>
    </row>
    <row r="3" spans="1:15" ht="14.4" x14ac:dyDescent="0.3">
      <c r="A3" s="8">
        <v>2</v>
      </c>
      <c r="B3" s="5" t="s">
        <v>34</v>
      </c>
      <c r="C3" s="6">
        <f t="shared" ref="C3:C5" si="0">AVERAGE(E3:F3)</f>
        <v>18.899999999999999</v>
      </c>
      <c r="D3" s="6">
        <f t="shared" ref="D3:D5" si="1">ROUND(SQRT(K3)*(F3-E3)/3.92, 3)</f>
        <v>2.4489999999999998</v>
      </c>
      <c r="E3" s="6">
        <f>AVERAGE(G3,I3)</f>
        <v>18.3</v>
      </c>
      <c r="F3" s="6">
        <f>AVERAGE(H3,J3)</f>
        <v>19.5</v>
      </c>
      <c r="G3" s="6">
        <v>18.600000000000001</v>
      </c>
      <c r="H3" s="6">
        <v>19.8</v>
      </c>
      <c r="I3" s="6">
        <v>18</v>
      </c>
      <c r="J3" s="6">
        <v>19.2</v>
      </c>
      <c r="K3" s="6">
        <v>64</v>
      </c>
      <c r="L3" s="6"/>
      <c r="M3" s="6"/>
      <c r="N3" s="4"/>
      <c r="O3" s="4"/>
    </row>
    <row r="4" spans="1:15" ht="14.4" x14ac:dyDescent="0.3">
      <c r="A4" s="8">
        <v>3</v>
      </c>
      <c r="B4" s="5" t="s">
        <v>35</v>
      </c>
      <c r="C4" s="6">
        <f t="shared" si="0"/>
        <v>19.8</v>
      </c>
      <c r="D4" s="6">
        <f t="shared" si="1"/>
        <v>3.4630000000000001</v>
      </c>
      <c r="E4" s="6">
        <f t="shared" ref="E4:F5" si="2">AVERAGE(G4,I4)</f>
        <v>19.200000000000003</v>
      </c>
      <c r="F4" s="6">
        <f t="shared" si="2"/>
        <v>20.399999999999999</v>
      </c>
      <c r="G4" s="6">
        <v>19.600000000000001</v>
      </c>
      <c r="H4" s="6">
        <v>20.8</v>
      </c>
      <c r="I4" s="6">
        <v>18.8</v>
      </c>
      <c r="J4" s="6">
        <v>20</v>
      </c>
      <c r="K4" s="6">
        <v>128</v>
      </c>
      <c r="L4" s="6"/>
      <c r="M4" s="6"/>
      <c r="N4" s="4"/>
      <c r="O4" s="4"/>
    </row>
    <row r="5" spans="1:15" ht="14.4" x14ac:dyDescent="0.3">
      <c r="A5" s="8">
        <v>4</v>
      </c>
      <c r="B5" s="5" t="s">
        <v>36</v>
      </c>
      <c r="C5" s="6">
        <f t="shared" si="0"/>
        <v>19.649999999999999</v>
      </c>
      <c r="D5" s="6">
        <f t="shared" si="1"/>
        <v>2.375</v>
      </c>
      <c r="E5" s="6">
        <f t="shared" si="2"/>
        <v>19.2</v>
      </c>
      <c r="F5" s="6">
        <f t="shared" si="2"/>
        <v>20.100000000000001</v>
      </c>
      <c r="G5" s="6">
        <v>19.5</v>
      </c>
      <c r="H5" s="6">
        <v>20.399999999999999</v>
      </c>
      <c r="I5" s="6">
        <v>18.899999999999999</v>
      </c>
      <c r="J5" s="6">
        <v>19.8</v>
      </c>
      <c r="K5" s="6">
        <v>107</v>
      </c>
      <c r="L5" s="6"/>
      <c r="M5" s="6"/>
      <c r="N5" s="4"/>
      <c r="O5" s="4"/>
    </row>
    <row r="6" spans="1:15" ht="14.4" x14ac:dyDescent="0.3">
      <c r="A6" s="8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E34-7EE3-4FB5-A14A-B0595A29D10A}">
  <dimension ref="A1:O47"/>
  <sheetViews>
    <sheetView workbookViewId="0">
      <selection activeCell="D12" sqref="D12"/>
    </sheetView>
  </sheetViews>
  <sheetFormatPr defaultRowHeight="13.2" x14ac:dyDescent="0.25"/>
  <cols>
    <col min="1" max="1" width="26.5546875" bestFit="1" customWidth="1"/>
    <col min="2" max="2" width="28.8867187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37</v>
      </c>
      <c r="B1" s="5" t="s">
        <v>38</v>
      </c>
      <c r="C1" s="6" t="s">
        <v>8</v>
      </c>
      <c r="D1" s="6" t="s">
        <v>44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51</v>
      </c>
      <c r="L1" s="6"/>
      <c r="M1" s="6"/>
      <c r="N1" s="4"/>
      <c r="O1" s="4"/>
    </row>
    <row r="2" spans="1:15" ht="14.4" x14ac:dyDescent="0.3">
      <c r="A2" s="8">
        <v>1</v>
      </c>
      <c r="B2" s="10">
        <v>1</v>
      </c>
      <c r="C2" s="6">
        <f>AVERAGE(F2:G2)</f>
        <v>18.825000000000003</v>
      </c>
      <c r="D2" s="6">
        <f>ROUND(SQRT(K2)*(F2-E2)/3.92, 3)</f>
        <v>2.9449999999999998</v>
      </c>
      <c r="E2" s="6">
        <f>AVERAGE(G2,I2)</f>
        <v>18.3</v>
      </c>
      <c r="F2" s="6">
        <f>AVERAGE(H2,J2)</f>
        <v>19.05</v>
      </c>
      <c r="G2" s="6">
        <v>18.600000000000001</v>
      </c>
      <c r="H2" s="6">
        <v>19.3</v>
      </c>
      <c r="I2" s="6">
        <v>18</v>
      </c>
      <c r="J2" s="6">
        <v>18.8</v>
      </c>
      <c r="K2" s="6">
        <v>237</v>
      </c>
      <c r="L2" s="6"/>
      <c r="M2" s="6"/>
      <c r="N2" s="4"/>
      <c r="O2" s="4"/>
    </row>
    <row r="3" spans="1:15" ht="14.4" x14ac:dyDescent="0.3">
      <c r="A3" s="8">
        <v>2</v>
      </c>
      <c r="B3" s="10">
        <v>2</v>
      </c>
      <c r="C3" s="6">
        <f t="shared" ref="C3:C6" si="0">AVERAGE(F3:G3)</f>
        <v>19.175000000000001</v>
      </c>
      <c r="D3" s="6">
        <f t="shared" ref="D3:D6" si="1">ROUND(SQRT(K3)*(F3-E3)/3.92, 3)</f>
        <v>2.2200000000000002</v>
      </c>
      <c r="E3" s="6">
        <f>AVERAGE(G3,I3)</f>
        <v>18.850000000000001</v>
      </c>
      <c r="F3" s="6">
        <f>AVERAGE(H3,J3)</f>
        <v>19.350000000000001</v>
      </c>
      <c r="G3" s="6">
        <v>19</v>
      </c>
      <c r="H3" s="6">
        <v>19.600000000000001</v>
      </c>
      <c r="I3" s="6">
        <v>18.7</v>
      </c>
      <c r="J3" s="6">
        <v>19.100000000000001</v>
      </c>
      <c r="K3" s="6">
        <v>303</v>
      </c>
      <c r="L3" s="6"/>
      <c r="M3" s="6"/>
      <c r="N3" s="4"/>
      <c r="O3" s="4"/>
    </row>
    <row r="4" spans="1:15" ht="14.4" x14ac:dyDescent="0.3">
      <c r="A4" s="8">
        <v>3</v>
      </c>
      <c r="B4" s="10">
        <v>3</v>
      </c>
      <c r="C4" s="6">
        <f t="shared" si="0"/>
        <v>19.274999999999999</v>
      </c>
      <c r="D4" s="6">
        <f t="shared" si="1"/>
        <v>1.98</v>
      </c>
      <c r="E4" s="6">
        <f t="shared" ref="E4:F5" si="2">AVERAGE(G4,I4)</f>
        <v>18.850000000000001</v>
      </c>
      <c r="F4" s="6">
        <f t="shared" si="2"/>
        <v>19.55</v>
      </c>
      <c r="G4" s="6">
        <v>19</v>
      </c>
      <c r="H4" s="6">
        <v>19.8</v>
      </c>
      <c r="I4" s="6">
        <v>18.7</v>
      </c>
      <c r="J4" s="6">
        <v>19.3</v>
      </c>
      <c r="K4" s="6">
        <v>123</v>
      </c>
      <c r="L4" s="6"/>
      <c r="M4" s="6"/>
      <c r="N4" s="4"/>
      <c r="O4" s="4"/>
    </row>
    <row r="5" spans="1:15" ht="14.4" x14ac:dyDescent="0.3">
      <c r="A5" s="8">
        <v>4</v>
      </c>
      <c r="B5" s="10">
        <v>4</v>
      </c>
      <c r="C5" s="6">
        <f t="shared" si="0"/>
        <v>19.075000000000003</v>
      </c>
      <c r="D5" s="6">
        <f t="shared" si="1"/>
        <v>2.1789999999999998</v>
      </c>
      <c r="E5" s="6">
        <f t="shared" si="2"/>
        <v>18.649999999999999</v>
      </c>
      <c r="F5" s="6">
        <f t="shared" si="2"/>
        <v>19.450000000000003</v>
      </c>
      <c r="G5" s="6">
        <v>18.7</v>
      </c>
      <c r="H5" s="6">
        <v>19.600000000000001</v>
      </c>
      <c r="I5" s="6">
        <v>18.600000000000001</v>
      </c>
      <c r="J5" s="6">
        <v>19.3</v>
      </c>
      <c r="K5" s="6">
        <v>114</v>
      </c>
      <c r="L5" s="6"/>
      <c r="M5" s="6"/>
      <c r="N5" s="4"/>
      <c r="O5" s="4"/>
    </row>
    <row r="6" spans="1:15" ht="14.4" x14ac:dyDescent="0.3">
      <c r="A6" s="8">
        <v>5</v>
      </c>
      <c r="B6" s="10" t="s">
        <v>39</v>
      </c>
      <c r="C6" s="6">
        <f t="shared" si="0"/>
        <v>19.175000000000001</v>
      </c>
      <c r="D6" s="6">
        <f t="shared" si="1"/>
        <v>2.1629999999999998</v>
      </c>
      <c r="E6" s="6">
        <f t="shared" ref="E6" si="3">AVERAGE(G6,I6)</f>
        <v>18.5</v>
      </c>
      <c r="F6" s="6">
        <f t="shared" ref="F6" si="4">AVERAGE(H6,J6)</f>
        <v>19.75</v>
      </c>
      <c r="G6" s="6">
        <v>18.600000000000001</v>
      </c>
      <c r="H6" s="6">
        <v>19.899999999999999</v>
      </c>
      <c r="I6" s="6">
        <v>18.399999999999999</v>
      </c>
      <c r="J6" s="6">
        <v>19.600000000000001</v>
      </c>
      <c r="K6" s="6">
        <v>46</v>
      </c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ADDF-06E1-489C-9519-869E806912D0}">
  <dimension ref="A1:O47"/>
  <sheetViews>
    <sheetView tabSelected="1" workbookViewId="0">
      <selection activeCell="D10" sqref="D10"/>
    </sheetView>
  </sheetViews>
  <sheetFormatPr defaultRowHeight="13.2" x14ac:dyDescent="0.25"/>
  <cols>
    <col min="1" max="1" width="27.33203125" bestFit="1" customWidth="1"/>
    <col min="2" max="2" width="27.7773437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40</v>
      </c>
      <c r="B1" s="5" t="s">
        <v>41</v>
      </c>
      <c r="C1" s="6" t="s">
        <v>8</v>
      </c>
      <c r="D1" s="6" t="s">
        <v>44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51</v>
      </c>
      <c r="L1" s="6"/>
      <c r="M1" s="6"/>
      <c r="N1" s="4"/>
      <c r="O1" s="4"/>
    </row>
    <row r="2" spans="1:15" ht="14.4" x14ac:dyDescent="0.3">
      <c r="A2" s="8">
        <v>0</v>
      </c>
      <c r="B2" s="10" t="s">
        <v>42</v>
      </c>
      <c r="C2" s="6">
        <f>AVERAGE(E2:F2)</f>
        <v>19.3</v>
      </c>
      <c r="D2" s="6">
        <f>ROUND(SQRT(K2)*(F2-E2)/3.92, 3)</f>
        <v>2.3359999999999999</v>
      </c>
      <c r="E2" s="6">
        <f>AVERAGE(G2,I2)</f>
        <v>19.100000000000001</v>
      </c>
      <c r="F2" s="6">
        <f>AVERAGE(H2,J2)</f>
        <v>19.5</v>
      </c>
      <c r="G2" s="6">
        <v>19.3</v>
      </c>
      <c r="H2" s="6">
        <v>19.7</v>
      </c>
      <c r="I2" s="6">
        <v>18.899999999999999</v>
      </c>
      <c r="J2" s="6">
        <v>19.3</v>
      </c>
      <c r="K2" s="6">
        <v>524</v>
      </c>
      <c r="L2" s="6"/>
      <c r="M2" s="6"/>
      <c r="N2" s="4"/>
      <c r="O2" s="4"/>
    </row>
    <row r="3" spans="1:15" ht="14.4" x14ac:dyDescent="0.3">
      <c r="A3" s="8">
        <v>1</v>
      </c>
      <c r="B3" s="10" t="s">
        <v>43</v>
      </c>
      <c r="C3" s="6">
        <f>AVERAGE(E3:F3)</f>
        <v>18.45</v>
      </c>
      <c r="D3" s="6">
        <f>ROUND(SQRT(K3)*(F3-E3)/3.92, 3)</f>
        <v>2.206</v>
      </c>
      <c r="E3" s="6">
        <f>AVERAGE(G3,I3)</f>
        <v>18.2</v>
      </c>
      <c r="F3" s="6">
        <f>AVERAGE(H3,J3)</f>
        <v>18.7</v>
      </c>
      <c r="G3" s="6">
        <v>18.399999999999999</v>
      </c>
      <c r="H3" s="6">
        <v>18.899999999999999</v>
      </c>
      <c r="I3" s="6">
        <v>18</v>
      </c>
      <c r="J3" s="6">
        <v>18.5</v>
      </c>
      <c r="K3" s="6">
        <v>299</v>
      </c>
      <c r="L3" s="6"/>
      <c r="M3" s="6"/>
      <c r="N3" s="4"/>
      <c r="O3" s="4"/>
    </row>
    <row r="4" spans="1:15" ht="14.4" x14ac:dyDescent="0.3">
      <c r="A4" s="8"/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</row>
    <row r="5" spans="1:15" ht="14.4" x14ac:dyDescent="0.3">
      <c r="A5" s="8"/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"/>
      <c r="O5" s="4"/>
    </row>
    <row r="6" spans="1:15" ht="14.4" x14ac:dyDescent="0.3">
      <c r="A6" s="8"/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Cover_sheet</vt:lpstr>
      <vt:lpstr>by_dwelling_type</vt:lpstr>
      <vt:lpstr>by_dwelling_age</vt:lpstr>
      <vt:lpstr>by_floor_area</vt:lpstr>
      <vt:lpstr>by_walls_insulation</vt:lpstr>
      <vt:lpstr>by_tenancy</vt:lpstr>
      <vt:lpstr>by_household_size</vt:lpstr>
      <vt:lpstr>by_under_occupancy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2_Mean Household Temperatures_Revised.docx</dc:title>
  <dc:creator>HulmeJ</dc:creator>
  <cp:lastModifiedBy>D'Amico, Bernardino</cp:lastModifiedBy>
  <dcterms:created xsi:type="dcterms:W3CDTF">2025-03-10T14:22:08Z</dcterms:created>
  <dcterms:modified xsi:type="dcterms:W3CDTF">2025-03-17T11:54:11Z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2013-12-19T00:00:00Z</vt:filetime>
  </property>
  <property fmtid="{D5CDD505-2E9C-101B-9397-08002B2CF9AE}" pid="3" name="Creator">
    <vt:lpwstr>pdfFactory Pro www.pdffactory.com(Ashampoo PDF Pro)</vt:lpwstr>
  </property>
  <property fmtid="{D5CDD505-2E9C-101B-9397-08002B2CF9AE}" pid="4" name="ICNAppName">
    <vt:lpwstr>Ashampoo PDF Pro</vt:lpwstr>
  </property>
  <property fmtid="{D5CDD505-2E9C-101B-9397-08002B2CF9AE}" pid="5" name="ICNAppPlatform">
    <vt:lpwstr>Win</vt:lpwstr>
  </property>
  <property fmtid="{D5CDD505-2E9C-101B-9397-08002B2CF9AE}" pid="6" name="ICNAppVersion">
    <vt:lpwstr>3.0.8</vt:lpwstr>
  </property>
  <property fmtid="{D5CDD505-2E9C-101B-9397-08002B2CF9AE}" pid="7" name="LastSaved">
    <vt:filetime>2025-03-10T00:00:00Z</vt:filetime>
  </property>
  <property fmtid="{D5CDD505-2E9C-101B-9397-08002B2CF9AE}" pid="8" name="Producer">
    <vt:lpwstr>pdfFactory Pro 5.01 (Windows XP Professional x86)</vt:lpwstr>
  </property>
</Properties>
</file>