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760" tabRatio="500" activeTab="4"/>
  </bookViews>
  <sheets>
    <sheet name="montage financier" sheetId="1" r:id="rId1"/>
    <sheet name="question" sheetId="2" r:id="rId2"/>
    <sheet name="spécification" sheetId="3" r:id="rId3"/>
    <sheet name="domoti" sheetId="4" r:id="rId4"/>
    <sheet name="contact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F23" i="1"/>
  <c r="E23" i="1"/>
  <c r="D23" i="1"/>
  <c r="C23" i="1"/>
  <c r="F22" i="1"/>
  <c r="E22" i="1"/>
  <c r="D22" i="1"/>
  <c r="B23" i="1"/>
  <c r="B22" i="1"/>
  <c r="E6" i="1"/>
  <c r="E4" i="1"/>
  <c r="F24" i="1"/>
  <c r="E24" i="1"/>
  <c r="C24" i="1"/>
  <c r="D20" i="1"/>
  <c r="D19" i="1"/>
  <c r="B24" i="1"/>
  <c r="C12" i="1"/>
</calcChain>
</file>

<file path=xl/sharedStrings.xml><?xml version="1.0" encoding="utf-8"?>
<sst xmlns="http://schemas.openxmlformats.org/spreadsheetml/2006/main" count="83" uniqueCount="75">
  <si>
    <t xml:space="preserve">Hypothèque  </t>
  </si>
  <si>
    <t>Montage financier</t>
  </si>
  <si>
    <t>Celi</t>
  </si>
  <si>
    <t>base 32</t>
  </si>
  <si>
    <t>Emprunt Jocelyn</t>
  </si>
  <si>
    <t xml:space="preserve">compte courant </t>
  </si>
  <si>
    <t>Question pour Municipalité</t>
  </si>
  <si>
    <t>Pour la géothermie : Quels sont les règlements pour les systèmes à boucles ouvertes</t>
  </si>
  <si>
    <t>spécification Nouvelle maison</t>
  </si>
  <si>
    <t>Toilette efficace</t>
  </si>
  <si>
    <t>Géothermie?</t>
  </si>
  <si>
    <t>Toit facile d'entretien</t>
  </si>
  <si>
    <t>Fenètre efficace (3 couches)</t>
  </si>
  <si>
    <t>Maison préconstruite?</t>
  </si>
  <si>
    <t>Leed</t>
  </si>
  <si>
    <t>Subvention</t>
  </si>
  <si>
    <t>Taxes réduites pour maison leed</t>
  </si>
  <si>
    <t>Géothermie</t>
  </si>
  <si>
    <t>interrupteur wifi (chine infoman)</t>
  </si>
  <si>
    <t>toilette seche (infoman chine)</t>
  </si>
  <si>
    <t>http://www.leevalley.com/fr/hardware/page.aspx?cat=3,70322&amp;p=70330</t>
  </si>
  <si>
    <t>Domotique</t>
  </si>
  <si>
    <t>http://www.domdomotique.com/product</t>
  </si>
  <si>
    <t>lumière extérieure</t>
  </si>
  <si>
    <t>vérifier quand ikea spéciaux 20% cuisine au Canada</t>
  </si>
  <si>
    <t>terrain Robert</t>
  </si>
  <si>
    <t>terrain Boutin</t>
  </si>
  <si>
    <t>Bienvenue Robert</t>
  </si>
  <si>
    <t>Bienvenue totale</t>
  </si>
  <si>
    <t>Bienvenue Boutin</t>
  </si>
  <si>
    <t>H-1</t>
  </si>
  <si>
    <t>H-2</t>
  </si>
  <si>
    <t>H-3</t>
  </si>
  <si>
    <t>H-4</t>
  </si>
  <si>
    <t>H-5</t>
  </si>
  <si>
    <t>Achat au prix de l'évaluation</t>
  </si>
  <si>
    <t>Achat au prix réel tout mis sur le terrain de M. Boutin</t>
  </si>
  <si>
    <t xml:space="preserve">Achat au prix réel et le montant est proportionné selon l'évaluation de chaque terrain </t>
  </si>
  <si>
    <t>Achat au prix réel et le prix d'achat du terrain de Mme Robert à 50 000$</t>
  </si>
  <si>
    <t>Comme H-4 mais au prix total de 315 000$</t>
  </si>
  <si>
    <t>Droit de mutation - Taxe de Bienvenue</t>
  </si>
  <si>
    <t>http://www.digitaltrends.com/home/zigbee-vs-zwave-vs-insteon-home-automation-protocols-explained/#ixzz3xL6rNmK2</t>
  </si>
  <si>
    <t>protocoles</t>
  </si>
  <si>
    <t>Logiciel</t>
  </si>
  <si>
    <t>openhab</t>
  </si>
  <si>
    <t>Thermostat</t>
  </si>
  <si>
    <t>Nest</t>
  </si>
  <si>
    <t>note : Ces sont des thermostats qui fonctionne avec le 24 volt</t>
  </si>
  <si>
    <t>site web intéressant</t>
  </si>
  <si>
    <t>smartthome.com</t>
  </si>
  <si>
    <t>Caméra</t>
  </si>
  <si>
    <t>netatmo</t>
  </si>
  <si>
    <t>nest</t>
  </si>
  <si>
    <t>spypoint</t>
  </si>
  <si>
    <t>caleo</t>
  </si>
  <si>
    <t>Station météo</t>
  </si>
  <si>
    <t>homeremote</t>
  </si>
  <si>
    <t>protocole</t>
  </si>
  <si>
    <t>zigbee</t>
  </si>
  <si>
    <t>zwave</t>
  </si>
  <si>
    <t>2.4 gh</t>
  </si>
  <si>
    <t>900 mh</t>
  </si>
  <si>
    <t>casaconnect quebecois mais pas recommandé</t>
  </si>
  <si>
    <t>note : privilégié  zigbee</t>
  </si>
  <si>
    <t>produit domotique</t>
  </si>
  <si>
    <t>Boite électrique</t>
  </si>
  <si>
    <t xml:space="preserve">TED permet d'avoir des infos sur sa consommation </t>
  </si>
  <si>
    <t>insteon</t>
  </si>
  <si>
    <t>utiliser un relais ppur plinthe électrique (30$)</t>
  </si>
  <si>
    <t>application</t>
  </si>
  <si>
    <t xml:space="preserve"> </t>
  </si>
  <si>
    <t>IFTT</t>
  </si>
  <si>
    <t>wemo  protoclole upnp(wallmart) LUMIÈRE PRISE ETC ..</t>
  </si>
  <si>
    <t>ecobee</t>
  </si>
  <si>
    <t>Locataire à Claude : Gypse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</si>
</sst>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3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2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2" sqref="C22:D33"/>
    </sheetView>
  </sheetViews>
  <sheetFormatPr baseColWidth="10" defaultRowHeight="15" x14ac:dyDescent="0"/>
  <cols>
    <col min="1" max="1" width="21.33203125" customWidth="1"/>
    <col min="2" max="6" width="12.33203125" bestFit="1" customWidth="1"/>
  </cols>
  <sheetData>
    <row r="1" spans="1:6">
      <c r="A1" s="5" t="s">
        <v>1</v>
      </c>
      <c r="B1" s="5"/>
      <c r="C1" s="5"/>
    </row>
    <row r="4" spans="1:6">
      <c r="A4" t="s">
        <v>0</v>
      </c>
      <c r="B4" s="1"/>
      <c r="C4" s="1">
        <v>97500</v>
      </c>
      <c r="D4" s="1"/>
      <c r="E4" s="2">
        <f>5/1000</f>
        <v>5.0000000000000001E-3</v>
      </c>
      <c r="F4" s="1">
        <v>50000</v>
      </c>
    </row>
    <row r="5" spans="1:6">
      <c r="A5" t="s">
        <v>2</v>
      </c>
      <c r="B5" s="1"/>
      <c r="C5" s="1">
        <v>13000</v>
      </c>
      <c r="D5" s="1"/>
      <c r="E5" s="2">
        <v>0.01</v>
      </c>
      <c r="F5" s="1">
        <v>250000</v>
      </c>
    </row>
    <row r="6" spans="1:6">
      <c r="A6" t="s">
        <v>3</v>
      </c>
      <c r="B6" s="1"/>
      <c r="C6" s="1">
        <v>81000</v>
      </c>
      <c r="D6" s="1"/>
      <c r="E6" s="2">
        <f>1.5/100</f>
        <v>1.4999999999999999E-2</v>
      </c>
      <c r="F6" s="1">
        <v>500000</v>
      </c>
    </row>
    <row r="7" spans="1:6">
      <c r="A7" t="s">
        <v>4</v>
      </c>
      <c r="B7" s="1"/>
      <c r="C7" s="1">
        <v>110000</v>
      </c>
      <c r="D7" s="1"/>
      <c r="E7" s="1"/>
      <c r="F7" s="1"/>
    </row>
    <row r="8" spans="1:6">
      <c r="A8" t="s">
        <v>5</v>
      </c>
      <c r="B8" s="1"/>
      <c r="C8" s="1">
        <v>10000</v>
      </c>
      <c r="D8" s="1"/>
      <c r="E8" s="1"/>
      <c r="F8" s="1"/>
    </row>
    <row r="9" spans="1:6">
      <c r="B9" s="1"/>
      <c r="C9" s="1"/>
      <c r="D9" s="1"/>
      <c r="E9" s="1"/>
      <c r="F9" s="1"/>
    </row>
    <row r="10" spans="1:6">
      <c r="B10" s="1"/>
      <c r="C10" s="1"/>
      <c r="D10" s="1"/>
      <c r="E10" s="1"/>
      <c r="F10" s="1"/>
    </row>
    <row r="11" spans="1:6">
      <c r="B11" s="1"/>
      <c r="C11" s="1"/>
      <c r="D11" s="1"/>
      <c r="E11" s="1"/>
      <c r="F11" s="1"/>
    </row>
    <row r="12" spans="1:6">
      <c r="B12" s="1"/>
      <c r="C12" s="1">
        <f>SUM(C4:C8)</f>
        <v>311500</v>
      </c>
      <c r="D12" s="1"/>
      <c r="E12" s="1"/>
      <c r="F12" s="1"/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A16" t="s">
        <v>40</v>
      </c>
      <c r="B16" s="1"/>
      <c r="C16" s="1"/>
      <c r="D16" s="1"/>
      <c r="E16" s="1"/>
      <c r="F16" s="1"/>
    </row>
    <row r="17" spans="1:6">
      <c r="B17" s="1"/>
      <c r="C17" s="1"/>
      <c r="D17" s="1"/>
      <c r="E17" s="1"/>
      <c r="F17" s="1"/>
    </row>
    <row r="18" spans="1:6" s="3" customFormat="1">
      <c r="B18" s="4" t="s">
        <v>30</v>
      </c>
      <c r="C18" s="4" t="s">
        <v>31</v>
      </c>
      <c r="D18" s="4" t="s">
        <v>32</v>
      </c>
      <c r="E18" s="4" t="s">
        <v>33</v>
      </c>
      <c r="F18" s="4" t="s">
        <v>34</v>
      </c>
    </row>
    <row r="19" spans="1:6">
      <c r="A19" t="s">
        <v>25</v>
      </c>
      <c r="B19" s="1">
        <v>21632</v>
      </c>
      <c r="C19" s="1"/>
      <c r="D19" s="1">
        <f>C20/B20 *B19</f>
        <v>32791.044776119401</v>
      </c>
      <c r="E19" s="1">
        <v>50000</v>
      </c>
      <c r="F19" s="1">
        <v>50000</v>
      </c>
    </row>
    <row r="20" spans="1:6">
      <c r="A20" t="s">
        <v>26</v>
      </c>
      <c r="B20" s="1">
        <v>214400</v>
      </c>
      <c r="C20" s="1">
        <v>325000</v>
      </c>
      <c r="D20" s="1">
        <f>C20-D19</f>
        <v>292208.95522388059</v>
      </c>
      <c r="E20" s="1">
        <v>275000</v>
      </c>
      <c r="F20" s="1">
        <v>265000</v>
      </c>
    </row>
    <row r="21" spans="1:6">
      <c r="B21" s="1"/>
      <c r="C21" s="1"/>
      <c r="D21" s="1"/>
      <c r="E21" s="1"/>
      <c r="F21" s="1"/>
    </row>
    <row r="22" spans="1:6">
      <c r="A22" t="s">
        <v>27</v>
      </c>
      <c r="B22" s="1">
        <f>B19 *$E4</f>
        <v>108.16</v>
      </c>
      <c r="C22" s="1"/>
      <c r="D22" s="1">
        <f>D19 *$E4</f>
        <v>163.955223880597</v>
      </c>
      <c r="E22" s="1">
        <f>E19 *$E4</f>
        <v>250</v>
      </c>
      <c r="F22" s="1">
        <f>F19 *$E4</f>
        <v>250</v>
      </c>
    </row>
    <row r="23" spans="1:6">
      <c r="A23" t="s">
        <v>29</v>
      </c>
      <c r="B23" s="1">
        <f>($E4 *$F4) + (B20 -$F4) *$E5</f>
        <v>1894</v>
      </c>
      <c r="C23" s="1">
        <f>($E4 *$F4) +($F5 - $F4)*$E5 + (C20 -$F5) *$E6</f>
        <v>3375</v>
      </c>
      <c r="D23" s="1">
        <f>($E4 *$F4) +($F5 - $F4)*$E5 + (D20 -$F5) *$E6</f>
        <v>2883.1343283582091</v>
      </c>
      <c r="E23" s="1">
        <f>($E4 *$F4) +($F5 - $F4)*$E5 + (E20 -$F5) *$E6</f>
        <v>2625</v>
      </c>
      <c r="F23" s="1">
        <f>($E4 *$F4) +($F5 - $F4)*$E5 + (F20 -$F5) *$E6</f>
        <v>2475</v>
      </c>
    </row>
    <row r="24" spans="1:6">
      <c r="A24" t="s">
        <v>28</v>
      </c>
      <c r="B24" s="1">
        <f>B22+B23</f>
        <v>2002.16</v>
      </c>
      <c r="C24" s="1">
        <f>C22+C23</f>
        <v>3375</v>
      </c>
      <c r="D24" s="1">
        <f>D22+D23</f>
        <v>3047.0895522388059</v>
      </c>
      <c r="E24" s="1">
        <f>E22+E23</f>
        <v>2875</v>
      </c>
      <c r="F24" s="1">
        <f>F22+F23</f>
        <v>2725</v>
      </c>
    </row>
    <row r="27" spans="1:6">
      <c r="A27" t="s">
        <v>30</v>
      </c>
      <c r="B27" t="s">
        <v>35</v>
      </c>
    </row>
    <row r="28" spans="1:6">
      <c r="A28" t="s">
        <v>31</v>
      </c>
      <c r="B28" t="s">
        <v>36</v>
      </c>
    </row>
    <row r="29" spans="1:6">
      <c r="A29" t="s">
        <v>32</v>
      </c>
      <c r="B29" t="s">
        <v>37</v>
      </c>
    </row>
    <row r="30" spans="1:6">
      <c r="A30" t="s">
        <v>33</v>
      </c>
      <c r="B30" t="s">
        <v>38</v>
      </c>
    </row>
    <row r="31" spans="1:6">
      <c r="A31" t="s">
        <v>34</v>
      </c>
      <c r="B31" t="s">
        <v>39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7" sqref="A7"/>
    </sheetView>
  </sheetViews>
  <sheetFormatPr baseColWidth="10" defaultRowHeight="15" x14ac:dyDescent="0"/>
  <cols>
    <col min="1" max="1" width="21.83203125" customWidth="1"/>
  </cols>
  <sheetData>
    <row r="2" spans="1:1">
      <c r="A2" t="s">
        <v>6</v>
      </c>
    </row>
    <row r="4" spans="1:1">
      <c r="A4" t="s">
        <v>7</v>
      </c>
    </row>
    <row r="5" spans="1:1">
      <c r="A5" t="s">
        <v>16</v>
      </c>
    </row>
    <row r="13" spans="1:1">
      <c r="A13" t="s">
        <v>15</v>
      </c>
    </row>
    <row r="14" spans="1:1">
      <c r="A14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A22" sqref="A22"/>
    </sheetView>
  </sheetViews>
  <sheetFormatPr baseColWidth="10" defaultRowHeight="15" x14ac:dyDescent="0"/>
  <sheetData>
    <row r="1" spans="1:4">
      <c r="A1" t="s">
        <v>8</v>
      </c>
    </row>
    <row r="3" spans="1:4">
      <c r="A3" t="s">
        <v>10</v>
      </c>
    </row>
    <row r="4" spans="1:4">
      <c r="A4" t="s">
        <v>9</v>
      </c>
    </row>
    <row r="5" spans="1:4">
      <c r="A5" t="s">
        <v>11</v>
      </c>
    </row>
    <row r="6" spans="1:4">
      <c r="A6" t="s">
        <v>12</v>
      </c>
    </row>
    <row r="7" spans="1:4">
      <c r="A7" t="s">
        <v>13</v>
      </c>
    </row>
    <row r="8" spans="1:4">
      <c r="A8" t="s">
        <v>14</v>
      </c>
    </row>
    <row r="9" spans="1:4">
      <c r="A9" t="s">
        <v>18</v>
      </c>
    </row>
    <row r="10" spans="1:4">
      <c r="A10" t="s">
        <v>19</v>
      </c>
      <c r="D10" t="s">
        <v>20</v>
      </c>
    </row>
    <row r="11" spans="1:4">
      <c r="A11" t="s">
        <v>21</v>
      </c>
      <c r="D11" t="s">
        <v>22</v>
      </c>
    </row>
    <row r="13" spans="1:4">
      <c r="A13" t="s">
        <v>23</v>
      </c>
    </row>
    <row r="14" spans="1:4">
      <c r="A14" t="s">
        <v>24</v>
      </c>
    </row>
    <row r="16" spans="1:4">
      <c r="A16" t="s">
        <v>21</v>
      </c>
    </row>
    <row r="17" spans="1:1">
      <c r="A17" t="s">
        <v>42</v>
      </c>
    </row>
    <row r="18" spans="1:1">
      <c r="A18" t="s">
        <v>41</v>
      </c>
    </row>
    <row r="21" spans="1:1">
      <c r="A21" t="s">
        <v>43</v>
      </c>
    </row>
    <row r="22" spans="1:1">
      <c r="A22" t="s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9" workbookViewId="0">
      <selection activeCell="B4" sqref="B4"/>
    </sheetView>
  </sheetViews>
  <sheetFormatPr baseColWidth="10" defaultRowHeight="15" x14ac:dyDescent="0"/>
  <sheetData>
    <row r="1" spans="1:3">
      <c r="A1" t="s">
        <v>45</v>
      </c>
    </row>
    <row r="2" spans="1:3">
      <c r="B2" t="s">
        <v>46</v>
      </c>
    </row>
    <row r="3" spans="1:3">
      <c r="B3" t="s">
        <v>73</v>
      </c>
    </row>
    <row r="4" spans="1:3">
      <c r="B4" t="s">
        <v>54</v>
      </c>
      <c r="C4" t="s">
        <v>62</v>
      </c>
    </row>
    <row r="5" spans="1:3">
      <c r="B5" t="s">
        <v>47</v>
      </c>
    </row>
    <row r="6" spans="1:3">
      <c r="B6" t="s">
        <v>68</v>
      </c>
    </row>
    <row r="8" spans="1:3">
      <c r="A8" t="s">
        <v>50</v>
      </c>
    </row>
    <row r="9" spans="1:3">
      <c r="B9" t="s">
        <v>51</v>
      </c>
    </row>
    <row r="10" spans="1:3">
      <c r="B10" t="s">
        <v>52</v>
      </c>
    </row>
    <row r="11" spans="1:3">
      <c r="B11" t="s">
        <v>53</v>
      </c>
    </row>
    <row r="14" spans="1:3">
      <c r="A14" t="s">
        <v>55</v>
      </c>
    </row>
    <row r="15" spans="1:3">
      <c r="B15" t="s">
        <v>51</v>
      </c>
    </row>
    <row r="17" spans="1:3">
      <c r="A17" t="s">
        <v>57</v>
      </c>
    </row>
    <row r="18" spans="1:3">
      <c r="B18" t="s">
        <v>58</v>
      </c>
      <c r="C18" t="s">
        <v>60</v>
      </c>
    </row>
    <row r="19" spans="1:3">
      <c r="B19" t="s">
        <v>59</v>
      </c>
      <c r="C19" t="s">
        <v>61</v>
      </c>
    </row>
    <row r="20" spans="1:3">
      <c r="B20" t="s">
        <v>67</v>
      </c>
    </row>
    <row r="21" spans="1:3">
      <c r="B21" t="s">
        <v>63</v>
      </c>
    </row>
    <row r="23" spans="1:3">
      <c r="A23" t="s">
        <v>64</v>
      </c>
    </row>
    <row r="24" spans="1:3">
      <c r="B24" t="s">
        <v>72</v>
      </c>
    </row>
    <row r="27" spans="1:3">
      <c r="A27" t="s">
        <v>48</v>
      </c>
    </row>
    <row r="28" spans="1:3">
      <c r="B28" t="s">
        <v>49</v>
      </c>
    </row>
    <row r="29" spans="1:3">
      <c r="B29" t="s">
        <v>56</v>
      </c>
    </row>
    <row r="30" spans="1:3">
      <c r="B30" t="s">
        <v>44</v>
      </c>
    </row>
    <row r="33" spans="1:2">
      <c r="A33" t="s">
        <v>65</v>
      </c>
    </row>
    <row r="34" spans="1:2">
      <c r="B34" t="s">
        <v>66</v>
      </c>
    </row>
    <row r="36" spans="1:2">
      <c r="A36" t="s">
        <v>69</v>
      </c>
    </row>
    <row r="37" spans="1:2">
      <c r="A37" t="s">
        <v>70</v>
      </c>
      <c r="B37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A3" sqref="A3"/>
    </sheetView>
  </sheetViews>
  <sheetFormatPr baseColWidth="10" defaultRowHeight="15" x14ac:dyDescent="0"/>
  <sheetData>
    <row r="2" spans="1:1">
      <c r="A2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montage financier</vt:lpstr>
      <vt:lpstr>question</vt:lpstr>
      <vt:lpstr>spécification</vt:lpstr>
      <vt:lpstr>domoti</vt:lpstr>
      <vt:lpstr>contacts</vt:lpstr>
    </vt:vector>
  </TitlesOfParts>
  <Company>Université de Sherbrooke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Beaulieu</dc:creator>
  <cp:lastModifiedBy>Bernard Beaulieu</cp:lastModifiedBy>
  <dcterms:created xsi:type="dcterms:W3CDTF">2015-11-28T01:31:19Z</dcterms:created>
  <dcterms:modified xsi:type="dcterms:W3CDTF">2016-01-25T12:39:07Z</dcterms:modified>
</cp:coreProperties>
</file>