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gk3s\Desktop\ProjetoFinal\Projeto-Final-DSA-CESAE\Dashboard\"/>
    </mc:Choice>
  </mc:AlternateContent>
  <xr:revisionPtr revIDLastSave="0" documentId="8_{479C8243-E30A-47E9-9D2B-C820BF363256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67" r:id="rId4"/>
    <pivotCache cacheId="69" r:id="rId5"/>
    <pivotCache cacheId="71" r:id="rId6"/>
    <pivotCache cacheId="73" r:id="rId7"/>
    <pivotCache cacheId="75" r:id="rId8"/>
    <pivotCache cacheId="78" r:id="rId9"/>
  </pivotCaches>
  <extLst>
    <ext xmlns:x14="http://schemas.microsoft.com/office/spreadsheetml/2009/9/main" uri="{876F7934-8845-4945-9796-88D515C7AA90}">
      <x14:pivotCaches>
        <pivotCache cacheId="6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gsales_processed_ae636a0e-458a-4fbe-85bd-ccbbd4670733" name="vgsales_processed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7" i="4"/>
  <c r="Y5" i="2"/>
  <c r="Y8" i="4"/>
  <c r="Y4" i="4"/>
  <c r="Y3" i="2"/>
  <c r="Y3" i="4"/>
  <c r="Y4" i="2"/>
  <c r="Y8" i="2"/>
  <c r="Y7" i="2"/>
  <c r="Y6" i="2"/>
  <c r="Y6" i="4"/>
  <c r="Y5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/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<sst xmlns="http://schemas.openxmlformats.org/spreadsheetml/2006/main" count="68" uniqueCount="47">
  <si>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</si>
  <si>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</si>
  <si>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</si>
  <si>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</si>
  <si>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</si>
  <si>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</si>
  <si>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</si>
  <si>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Action</t>
  </si>
  <si>
    <t>Role-Playing</t>
  </si>
  <si>
    <t>Shooter</t>
  </si>
  <si>
    <t>Sports</t>
  </si>
  <si>
    <t>Total Geral</t>
  </si>
  <si>
    <t>PC</t>
  </si>
  <si>
    <t>Microsoft</t>
  </si>
  <si>
    <t>Nintendo</t>
  </si>
  <si>
    <t>Sony</t>
  </si>
  <si>
    <t>Activision</t>
  </si>
  <si>
    <t>Electronic Arts</t>
  </si>
  <si>
    <t>Namco Bandai Games</t>
  </si>
  <si>
    <t>Take-Two Interactive</t>
  </si>
  <si>
    <t>THQ</t>
  </si>
  <si>
    <t>Ubisoft</t>
  </si>
  <si>
    <t>Grand Theft Auto V</t>
  </si>
  <si>
    <t>Nome</t>
  </si>
  <si>
    <t>Maximo Vendas</t>
  </si>
  <si>
    <t>Plataforma</t>
  </si>
  <si>
    <t>Publisher</t>
  </si>
  <si>
    <t>PS3</t>
  </si>
  <si>
    <t>Wii</t>
  </si>
  <si>
    <t>Sony Computer Entertainment</t>
  </si>
  <si>
    <t>Platform</t>
  </si>
  <si>
    <t>Atari</t>
  </si>
  <si>
    <t>Sega</t>
  </si>
  <si>
    <t>Others</t>
  </si>
  <si>
    <t>PS2</t>
  </si>
  <si>
    <t>Konami Digital Entertainment</t>
  </si>
  <si>
    <t>Wii Sports</t>
  </si>
  <si>
    <t>Super Mario Bros.</t>
  </si>
  <si>
    <t>X360</t>
  </si>
  <si>
    <t>DS</t>
  </si>
  <si>
    <t>Adventure</t>
  </si>
  <si>
    <t>Fighting</t>
  </si>
  <si>
    <t>Misc</t>
  </si>
  <si>
    <t>Puzzle</t>
  </si>
  <si>
    <t>Racing</t>
  </si>
  <si>
    <t>Simulation</t>
  </si>
  <si>
    <t>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</si>
</sst>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A7-4DC8-84C4-3B5C9ED10678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A7-4DC8-84C4-3B5C9ED10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86.190000000000026</c:v>
                </c:pt>
                <c:pt idx="1">
                  <c:v>1361.0399999999991</c:v>
                </c:pt>
                <c:pt idx="2">
                  <c:v>3476.1799999999994</c:v>
                </c:pt>
                <c:pt idx="3">
                  <c:v>3.1499999999999995</c:v>
                </c:pt>
                <c:pt idx="4">
                  <c:v>252.50999999999991</c:v>
                </c:pt>
                <c:pt idx="5">
                  <c:v>79.789999999999992</c:v>
                </c:pt>
                <c:pt idx="6">
                  <c:v>3534.7699999999963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1-4498-AF5E-0494BA08E2FB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115</c:v>
                </c:pt>
                <c:pt idx="1">
                  <c:v>2245</c:v>
                </c:pt>
                <c:pt idx="2">
                  <c:v>6094</c:v>
                </c:pt>
                <c:pt idx="3">
                  <c:v>24</c:v>
                </c:pt>
                <c:pt idx="4">
                  <c:v>919</c:v>
                </c:pt>
                <c:pt idx="5">
                  <c:v>259</c:v>
                </c:pt>
                <c:pt idx="6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1-4498-AF5E-0494BA08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'Tabels-Graficos'!$B$6:$B$18</c:f>
              <c:numCache>
                <c:formatCode>General</c:formatCode>
                <c:ptCount val="12"/>
                <c:pt idx="0">
                  <c:v>1718.9099999999901</c:v>
                </c:pt>
                <c:pt idx="1">
                  <c:v>233.5200000000001</c:v>
                </c:pt>
                <c:pt idx="2">
                  <c:v>444.03999999999968</c:v>
                </c:pt>
                <c:pt idx="3">
                  <c:v>787.20999999999788</c:v>
                </c:pt>
                <c:pt idx="4">
                  <c:v>828.49999999999852</c:v>
                </c:pt>
                <c:pt idx="5">
                  <c:v>241.09999999999991</c:v>
                </c:pt>
                <c:pt idx="6">
                  <c:v>724.56999999999948</c:v>
                </c:pt>
                <c:pt idx="7">
                  <c:v>920.4499999999997</c:v>
                </c:pt>
                <c:pt idx="8">
                  <c:v>1025.4399999999998</c:v>
                </c:pt>
                <c:pt idx="9">
                  <c:v>389.26999999999981</c:v>
                </c:pt>
                <c:pt idx="10">
                  <c:v>1307.7499999999959</c:v>
                </c:pt>
                <c:pt idx="11">
                  <c:v>172.87000000000006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4F-4D3A-8719-88C36EF0A35D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'Tabels-Graficos'!$C$6:$C$18</c:f>
              <c:numCache>
                <c:formatCode>General</c:formatCode>
                <c:ptCount val="12"/>
                <c:pt idx="0">
                  <c:v>3234</c:v>
                </c:pt>
                <c:pt idx="1">
                  <c:v>1261</c:v>
                </c:pt>
                <c:pt idx="2">
                  <c:v>835</c:v>
                </c:pt>
                <c:pt idx="3">
                  <c:v>1671</c:v>
                </c:pt>
                <c:pt idx="4">
                  <c:v>870</c:v>
                </c:pt>
                <c:pt idx="5">
                  <c:v>558</c:v>
                </c:pt>
                <c:pt idx="6">
                  <c:v>1222</c:v>
                </c:pt>
                <c:pt idx="7">
                  <c:v>1457</c:v>
                </c:pt>
                <c:pt idx="8">
                  <c:v>1279</c:v>
                </c:pt>
                <c:pt idx="9">
                  <c:v>842</c:v>
                </c:pt>
                <c:pt idx="10">
                  <c:v>2297</c:v>
                </c:pt>
                <c:pt idx="11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4F-4D3A-8719-88C36EF0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99-472C-81BD-9E2D83B28AF8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99-472C-81BD-9E2D83B28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1784.2299999999993</c:v>
                </c:pt>
                <c:pt idx="1">
                  <c:v>1093.2099999999998</c:v>
                </c:pt>
                <c:pt idx="2">
                  <c:v>721.05999999999972</c:v>
                </c:pt>
                <c:pt idx="3">
                  <c:v>607.2699999999993</c:v>
                </c:pt>
                <c:pt idx="4">
                  <c:v>473.03999999999991</c:v>
                </c:pt>
                <c:pt idx="5">
                  <c:v>399.4499999999997</c:v>
                </c:pt>
                <c:pt idx="6">
                  <c:v>340.31999999999971</c:v>
                </c:pt>
                <c:pt idx="7">
                  <c:v>278.36999999999921</c:v>
                </c:pt>
                <c:pt idx="8">
                  <c:v>270.67999999999989</c:v>
                </c:pt>
                <c:pt idx="9">
                  <c:v>253.46999999999997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72-43C7-975B-2A069A9903D2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Electronic Arts</c:v>
                </c:pt>
                <c:pt idx="2">
                  <c:v>Activision</c:v>
                </c:pt>
                <c:pt idx="3">
                  <c:v>Sony Computer Entertainment</c:v>
                </c:pt>
                <c:pt idx="4">
                  <c:v>Ubisoft</c:v>
                </c:pt>
                <c:pt idx="5">
                  <c:v>Take-Two Interactive</c:v>
                </c:pt>
                <c:pt idx="6">
                  <c:v>THQ</c:v>
                </c:pt>
                <c:pt idx="7">
                  <c:v>Konami Digital Entertainment</c:v>
                </c:pt>
                <c:pt idx="8">
                  <c:v>Sega</c:v>
                </c:pt>
                <c:pt idx="9">
                  <c:v>Namco Bandai Games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696</c:v>
                </c:pt>
                <c:pt idx="1">
                  <c:v>1339</c:v>
                </c:pt>
                <c:pt idx="2">
                  <c:v>966</c:v>
                </c:pt>
                <c:pt idx="3">
                  <c:v>682</c:v>
                </c:pt>
                <c:pt idx="4">
                  <c:v>917</c:v>
                </c:pt>
                <c:pt idx="5">
                  <c:v>412</c:v>
                </c:pt>
                <c:pt idx="6">
                  <c:v>712</c:v>
                </c:pt>
                <c:pt idx="7">
                  <c:v>823</c:v>
                </c:pt>
                <c:pt idx="8">
                  <c:v>632</c:v>
                </c:pt>
                <c:pt idx="9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72-43C7-975B-2A069A9903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'Tabels-Graficos'!$B$6:$B$18</c:f>
              <c:numCache>
                <c:formatCode>General</c:formatCode>
                <c:ptCount val="12"/>
                <c:pt idx="0">
                  <c:v>1718.9099999999901</c:v>
                </c:pt>
                <c:pt idx="1">
                  <c:v>233.5200000000001</c:v>
                </c:pt>
                <c:pt idx="2">
                  <c:v>444.03999999999968</c:v>
                </c:pt>
                <c:pt idx="3">
                  <c:v>787.20999999999788</c:v>
                </c:pt>
                <c:pt idx="4">
                  <c:v>828.49999999999852</c:v>
                </c:pt>
                <c:pt idx="5">
                  <c:v>241.09999999999991</c:v>
                </c:pt>
                <c:pt idx="6">
                  <c:v>724.56999999999948</c:v>
                </c:pt>
                <c:pt idx="7">
                  <c:v>920.4499999999997</c:v>
                </c:pt>
                <c:pt idx="8">
                  <c:v>1025.4399999999998</c:v>
                </c:pt>
                <c:pt idx="9">
                  <c:v>389.26999999999981</c:v>
                </c:pt>
                <c:pt idx="10">
                  <c:v>1307.7499999999959</c:v>
                </c:pt>
                <c:pt idx="11">
                  <c:v>172.87000000000006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9-4E1B-AE21-A024183E546E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'Tabels-Graficos'!$A$6:$A$18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'Tabels-Graficos'!$C$6:$C$18</c:f>
              <c:numCache>
                <c:formatCode>General</c:formatCode>
                <c:ptCount val="12"/>
                <c:pt idx="0">
                  <c:v>3234</c:v>
                </c:pt>
                <c:pt idx="1">
                  <c:v>1261</c:v>
                </c:pt>
                <c:pt idx="2">
                  <c:v>835</c:v>
                </c:pt>
                <c:pt idx="3">
                  <c:v>1671</c:v>
                </c:pt>
                <c:pt idx="4">
                  <c:v>870</c:v>
                </c:pt>
                <c:pt idx="5">
                  <c:v>558</c:v>
                </c:pt>
                <c:pt idx="6">
                  <c:v>1222</c:v>
                </c:pt>
                <c:pt idx="7">
                  <c:v>1457</c:v>
                </c:pt>
                <c:pt idx="8">
                  <c:v>1279</c:v>
                </c:pt>
                <c:pt idx="9">
                  <c:v>842</c:v>
                </c:pt>
                <c:pt idx="10">
                  <c:v>2297</c:v>
                </c:pt>
                <c:pt idx="11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9-4E1B-AE21-A024183E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'Tabels-Graficos'!$G$6:$G$13</c:f>
              <c:numCache>
                <c:formatCode>General</c:formatCode>
                <c:ptCount val="7"/>
                <c:pt idx="0">
                  <c:v>86.190000000000026</c:v>
                </c:pt>
                <c:pt idx="1">
                  <c:v>1361.0399999999991</c:v>
                </c:pt>
                <c:pt idx="2">
                  <c:v>3476.1799999999994</c:v>
                </c:pt>
                <c:pt idx="3">
                  <c:v>3.1499999999999995</c:v>
                </c:pt>
                <c:pt idx="4">
                  <c:v>252.50999999999991</c:v>
                </c:pt>
                <c:pt idx="5">
                  <c:v>79.789999999999992</c:v>
                </c:pt>
                <c:pt idx="6">
                  <c:v>3534.7699999999963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5A3-89C7-20E8E07203FE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'Tabels-Graficos'!$F$6:$F$13</c:f>
              <c:strCache>
                <c:ptCount val="7"/>
                <c:pt idx="0">
                  <c:v>Atari</c:v>
                </c:pt>
                <c:pt idx="1">
                  <c:v>Microsoft</c:v>
                </c:pt>
                <c:pt idx="2">
                  <c:v>Nintendo</c:v>
                </c:pt>
                <c:pt idx="3">
                  <c:v>Others</c:v>
                </c:pt>
                <c:pt idx="4">
                  <c:v>PC</c:v>
                </c:pt>
                <c:pt idx="5">
                  <c:v>Sega</c:v>
                </c:pt>
                <c:pt idx="6">
                  <c:v>Sony</c:v>
                </c:pt>
              </c:strCache>
            </c:strRef>
          </c:cat>
          <c:val>
            <c:numRef>
              <c:f>'Tabels-Graficos'!$H$6:$H$13</c:f>
              <c:numCache>
                <c:formatCode>General</c:formatCode>
                <c:ptCount val="7"/>
                <c:pt idx="0">
                  <c:v>115</c:v>
                </c:pt>
                <c:pt idx="1">
                  <c:v>2245</c:v>
                </c:pt>
                <c:pt idx="2">
                  <c:v>6094</c:v>
                </c:pt>
                <c:pt idx="3">
                  <c:v>24</c:v>
                </c:pt>
                <c:pt idx="4">
                  <c:v>919</c:v>
                </c:pt>
                <c:pt idx="5">
                  <c:v>259</c:v>
                </c:pt>
                <c:pt idx="6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5A3-89C7-20E8E0720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1230.7799999999991</c:v>
                </c:pt>
                <c:pt idx="1">
                  <c:v>968.38999999999908</c:v>
                </c:pt>
                <c:pt idx="2">
                  <c:v>948.0499999999995</c:v>
                </c:pt>
                <c:pt idx="3">
                  <c:v>908.42999999999938</c:v>
                </c:pt>
                <c:pt idx="4">
                  <c:v>816.43999999999994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C0-4F56-8EAB-E4E4A43FC925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PS2</c:v>
                </c:pt>
                <c:pt idx="1">
                  <c:v>X360</c:v>
                </c:pt>
                <c:pt idx="2">
                  <c:v>PS3</c:v>
                </c:pt>
                <c:pt idx="3">
                  <c:v>Wii</c:v>
                </c:pt>
                <c:pt idx="4">
                  <c:v>DS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2124</c:v>
                </c:pt>
                <c:pt idx="1">
                  <c:v>1230</c:v>
                </c:pt>
                <c:pt idx="2">
                  <c:v>1294</c:v>
                </c:pt>
                <c:pt idx="3">
                  <c:v>1278</c:v>
                </c:pt>
                <c:pt idx="4">
                  <c:v>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C0-4F56-8EAB-E4E4A43F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881062</xdr:colOff>
      <xdr:row>32</xdr:row>
      <xdr:rowOff>33337</xdr:rowOff>
    </xdr:from>
    <xdr:to>
      <xdr:col>7</xdr:col>
      <xdr:colOff>57150</xdr:colOff>
      <xdr:row>41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32</xdr:row>
      <xdr:rowOff>90487</xdr:rowOff>
    </xdr:from>
    <xdr:to>
      <xdr:col>11</xdr:col>
      <xdr:colOff>304800</xdr:colOff>
      <xdr:row>41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104775</xdr:colOff>
      <xdr:row>5</xdr:row>
      <xdr:rowOff>28575</xdr:rowOff>
    </xdr:from>
    <xdr:to>
      <xdr:col>9</xdr:col>
      <xdr:colOff>219075</xdr:colOff>
      <xdr:row>11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cade">
              <a:extLst>
                <a:ext uri="{FF2B5EF4-FFF2-40B4-BE49-F238E27FC236}">
                  <a16:creationId xmlns:a16="http://schemas.microsoft.com/office/drawing/2014/main" id="{77D11318-2DEE-1E56-6E23-6462D925BB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43900" y="9810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28</xdr:row>
      <xdr:rowOff>57151</xdr:rowOff>
    </xdr:from>
    <xdr:to>
      <xdr:col>15</xdr:col>
      <xdr:colOff>238125</xdr:colOff>
      <xdr:row>30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enre">
              <a:extLst>
                <a:ext uri="{FF2B5EF4-FFF2-40B4-BE49-F238E27FC236}">
                  <a16:creationId xmlns:a16="http://schemas.microsoft.com/office/drawing/2014/main" id="{6AE21B39-E3D3-C650-E0C3-CA6FC6871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391151"/>
              <a:ext cx="16163925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314325</xdr:colOff>
      <xdr:row>13</xdr:row>
      <xdr:rowOff>161926</xdr:rowOff>
    </xdr:from>
    <xdr:to>
      <xdr:col>10</xdr:col>
      <xdr:colOff>95250</xdr:colOff>
      <xdr:row>24</xdr:row>
      <xdr:rowOff>123826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nufacturer">
              <a:extLst>
                <a:ext uri="{FF2B5EF4-FFF2-40B4-BE49-F238E27FC236}">
                  <a16:creationId xmlns:a16="http://schemas.microsoft.com/office/drawing/2014/main" id="{9A22DB1B-366F-162C-9E48-95F8AF1ED9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53450" y="2638426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Pass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523877</xdr:colOff>
      <xdr:row>33</xdr:row>
      <xdr:rowOff>47625</xdr:rowOff>
    </xdr:from>
    <xdr:to>
      <xdr:col>21</xdr:col>
      <xdr:colOff>533401</xdr:colOff>
      <xdr:row>35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nre 1">
              <a:extLst>
                <a:ext uri="{FF2B5EF4-FFF2-40B4-BE49-F238E27FC236}">
                  <a16:creationId xmlns:a16="http://schemas.microsoft.com/office/drawing/2014/main" id="{D8BFF06E-0069-467D-A449-28313FE4CC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877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285750</xdr:colOff>
      <xdr:row>7</xdr:row>
      <xdr:rowOff>19050</xdr:rowOff>
    </xdr:from>
    <xdr:to>
      <xdr:col>12</xdr:col>
      <xdr:colOff>66675</xdr:colOff>
      <xdr:row>17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Manufacturer 1">
              <a:extLst>
                <a:ext uri="{FF2B5EF4-FFF2-40B4-BE49-F238E27FC236}">
                  <a16:creationId xmlns:a16="http://schemas.microsoft.com/office/drawing/2014/main" id="{2BA6F8A0-C15E-49F2-9F2C-BCACA447F7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175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419100</xdr:colOff>
      <xdr:row>17</xdr:row>
      <xdr:rowOff>123825</xdr:rowOff>
    </xdr:from>
    <xdr:to>
      <xdr:col>11</xdr:col>
      <xdr:colOff>533400</xdr:colOff>
      <xdr:row>24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Decade 1">
              <a:extLst>
                <a:ext uri="{FF2B5EF4-FFF2-40B4-BE49-F238E27FC236}">
                  <a16:creationId xmlns:a16="http://schemas.microsoft.com/office/drawing/2014/main" id="{2DEBC352-BDE0-4602-A123-80F0AC7E1A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336232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</xdr:row>
      <xdr:rowOff>9525</xdr:rowOff>
    </xdr:from>
    <xdr:to>
      <xdr:col>6</xdr:col>
      <xdr:colOff>447675</xdr:colOff>
      <xdr:row>5</xdr:row>
      <xdr:rowOff>161925</xdr:rowOff>
    </xdr:to>
    <xdr:pic macro="[0]!Limpar">
      <xdr:nvPicPr>
        <xdr:cNvPr id="39" name="Gráfico 38" descr="Borracha com preenchimento sólido">
          <a:extLst>
            <a:ext uri="{FF2B5EF4-FFF2-40B4-BE49-F238E27FC236}">
              <a16:creationId xmlns:a16="http://schemas.microsoft.com/office/drawing/2014/main" id="{ACECBE32-B7CA-447C-8660-AC86A2DA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90875" y="20002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8793,63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4321,81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2402,97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1280,95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787,9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Wii Sports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PS2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16190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Pass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514350</xdr:colOff>
      <xdr:row>33</xdr:row>
      <xdr:rowOff>47625</xdr:rowOff>
    </xdr:from>
    <xdr:to>
      <xdr:col>21</xdr:col>
      <xdr:colOff>523874</xdr:colOff>
      <xdr:row>35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enre 2">
              <a:extLst>
                <a:ext uri="{FF2B5EF4-FFF2-40B4-BE49-F238E27FC236}">
                  <a16:creationId xmlns:a16="http://schemas.microsoft.com/office/drawing/2014/main" id="{4A1B0DC1-18CD-4994-9C55-30901681C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304800</xdr:colOff>
      <xdr:row>7</xdr:row>
      <xdr:rowOff>19050</xdr:rowOff>
    </xdr:from>
    <xdr:to>
      <xdr:col>12</xdr:col>
      <xdr:colOff>85725</xdr:colOff>
      <xdr:row>17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anufacturer 2">
              <a:extLst>
                <a:ext uri="{FF2B5EF4-FFF2-40B4-BE49-F238E27FC236}">
                  <a16:creationId xmlns:a16="http://schemas.microsoft.com/office/drawing/2014/main" id="{8C4F45C4-6AEB-4E5D-813C-35078DD42A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428625</xdr:colOff>
      <xdr:row>17</xdr:row>
      <xdr:rowOff>104775</xdr:rowOff>
    </xdr:from>
    <xdr:to>
      <xdr:col>11</xdr:col>
      <xdr:colOff>542925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ecade 2">
              <a:extLst>
                <a:ext uri="{FF2B5EF4-FFF2-40B4-BE49-F238E27FC236}">
                  <a16:creationId xmlns:a16="http://schemas.microsoft.com/office/drawing/2014/main" id="{66E69967-8EC0-45FB-B377-0DE967250D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24625" y="33432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295275</xdr:colOff>
      <xdr:row>1</xdr:row>
      <xdr:rowOff>47625</xdr:rowOff>
    </xdr:from>
    <xdr:to>
      <xdr:col>17</xdr:col>
      <xdr:colOff>600075</xdr:colOff>
      <xdr:row>6</xdr:row>
      <xdr:rowOff>9525</xdr:rowOff>
    </xdr:to>
    <xdr:pic macro="[0]!Limpar2">
      <xdr:nvPicPr>
        <xdr:cNvPr id="13" name="Gráfico 12" descr="Borracha com preenchimento sólido">
          <a:extLst>
            <a:ext uri="{FF2B5EF4-FFF2-40B4-BE49-F238E27FC236}">
              <a16:creationId xmlns:a16="http://schemas.microsoft.com/office/drawing/2014/main" id="{5A35B011-B65E-99D2-1B2C-651574A05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048875" y="238125"/>
          <a:ext cx="914400" cy="9144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570338194448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6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0"/>
      </fieldsUsage>
    </cacheHierarchy>
    <cacheHierarchy uniqueName="[Measures].[Vendas NA]" caption="Vendas NA" measure="1" displayFolder="" measureGroup="vgsales_processed" count="0" oneField="1">
      <fieldsUsage count="1">
        <fieldUsage x="1"/>
      </fieldsUsage>
    </cacheHierarchy>
    <cacheHierarchy uniqueName="[Measures].[Vendas EU]" caption="Vendas EU" measure="1" displayFolder="" measureGroup="vgsales_processed" count="0" oneField="1">
      <fieldsUsage count="1">
        <fieldUsage x="2"/>
      </fieldsUsage>
    </cacheHierarchy>
    <cacheHierarchy uniqueName="[Measures].[Vendas JP]" caption="Vendas JP" measure="1" displayFolder="" measureGroup="vgsales_processed" count="0" oneField="1">
      <fieldsUsage count="1">
        <fieldUsage x="3"/>
      </fieldsUsage>
    </cacheHierarchy>
    <cacheHierarchy uniqueName="[Measures].[Vendas Other]" caption="Vendas Other" measure="1" displayFolder="" measureGroup="vgsales_processed" count="0" oneField="1">
      <fieldsUsage count="1">
        <fieldUsage x="4"/>
      </fieldsUsage>
    </cacheHierarchy>
    <cacheHierarchy uniqueName="[Measures].[Total Entradas]" caption="Total Entradas" measure="1" displayFolder="" measureGroup="vgsales_processed" count="0" oneField="1">
      <fieldsUsage count="1">
        <fieldUsage x="5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570338888887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vgsales_processed].[Manufacturer].[Manufacturer]" caption="Manufacturer" numFmtId="0" hierarchy="3" level="1">
      <sharedItems count="7">
        <s v="Atari"/>
        <s v="Microsoft"/>
        <s v="Nintendo"/>
        <s v="Others"/>
        <s v="PC"/>
        <s v="Sega"/>
        <s v="Son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570340393519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vgsales_processed].[Name].[Name]" caption="Name" numFmtId="0" hierarchy="1" level="1">
      <sharedItems count="3">
        <s v="Grand Theft Auto V"/>
        <s v="Super Mario Bros."/>
        <s v="Wii Sports"/>
      </sharedItems>
    </cacheField>
    <cacheField name="[Measures].[Vendas Totais]" caption="Vendas Totais" numFmtId="0" hierarchy="14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2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570341435188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vgsales_processed].[Platform].[Platform]" caption="Platform" numFmtId="0" hierarchy="2" level="1">
      <sharedItems count="5">
        <s v="DS"/>
        <s v="PS2"/>
        <s v="PS3"/>
        <s v="Wii"/>
        <s v="X360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57034189815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vgsales_processed].[Publisher].[Publisher]" caption="Publisher" numFmtId="0" hierarchy="7" level="1">
      <sharedItems count="10">
        <s v="Activision"/>
        <s v="Electronic Arts"/>
        <s v="Konami Digital Entertainment"/>
        <s v="Namco Bandai Games"/>
        <s v="Nintendo"/>
        <s v="Sega"/>
        <s v="Sony Computer Entertainment"/>
        <s v="Take-Two Interactive"/>
        <s v="THQ"/>
        <s v="Ubisoft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570342361112" backgroundQuery="1" createdVersion="8" refreshedVersion="8" minRefreshableVersion="3" recordCount="0" supportSubquery="1" supportAdvancedDrill="1" xr:uid="{31B1F4D4-C742-4A27-9C08-BE03DA93BDCE}">
  <cacheSource type="external" connectionId="2"/>
  <cacheFields count="3">
    <cacheField name="[vgsales_processed].[Genre].[Genre]" caption="Genre" numFmtId="0" hierarchy="6" level="1">
      <sharedItems count="12">
        <s v="Action"/>
        <s v="Adventure"/>
        <s v="Fighting"/>
        <s v="Misc"/>
        <s v="Platform"/>
        <s v="Puzzle"/>
        <s v="Racing"/>
        <s v="Role-Playing"/>
        <s v="Shooter"/>
        <s v="Simulation"/>
        <s v="Sports"/>
        <s v="Strateg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 Pina" refreshedDate="46216.017291203701" backgroundQuery="1" createdVersion="3" refreshedVersion="8" minRefreshableVersion="3" recordCount="0" supportSubquery="1" supportAdvancedDrill="1" xr:uid="{F6DED5C7-1885-4984-A4F1-B4897F2130B8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/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/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86244650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ero" cacheId="78" applyNumberFormats="0" applyBorderFormats="0" applyFontFormats="0" applyPatternFormats="0" applyAlignmentFormats="0" applyWidthHeightFormats="1" dataCaption="Valores" tag="1f36738a-cf8a-40ff-8543-b65c67f1157c" updatedVersion="8" minRefreshableVersion="3" subtotalHiddenItems="1" itemPrintTitles="1" createdVersion="8" indent="0" outline="1" outlineData="1" multipleFieldFilters="0" chartFormat="3">
  <location ref="A5:C18" firstHeaderRow="0" firstDataRow="1" firstDataCol="1"/>
  <pivotFields count="3">
    <pivotField axis="axisRow"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67" applyNumberFormats="0" applyBorderFormats="0" applyFontFormats="0" applyPatternFormats="0" applyAlignmentFormats="0" applyWidthHeightFormats="1" dataCaption="Valores" tag="6fb0e959-4c31-4fb6-af09-78c6db3870fc" updatedVersion="8" minRefreshableVersion="3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Name" cacheId="71" applyNumberFormats="0" applyBorderFormats="0" applyFontFormats="0" applyPatternFormats="0" applyAlignmentFormats="0" applyWidthHeightFormats="1" dataCaption="Valores" tag="d86c668d-2af6-4789-a248-2ceda74b42fe" updatedVersion="8" minRefreshableVersion="3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75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 v="4"/>
    </i>
    <i>
      <x v="1"/>
    </i>
    <i>
      <x/>
    </i>
    <i>
      <x v="6"/>
    </i>
    <i>
      <x v="9"/>
    </i>
    <i>
      <x v="7"/>
    </i>
    <i>
      <x v="8"/>
    </i>
    <i>
      <x v="2"/>
    </i>
    <i>
      <x v="5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69" applyNumberFormats="0" applyBorderFormats="0" applyFontFormats="0" applyPatternFormats="0" applyAlignmentFormats="0" applyWidthHeightFormats="1" dataCaption="Valores" tag="a200fb1c-2134-4862-a34e-7b8b1154496c" updatedVersion="8" minRefreshableVersion="3" subtotalHiddenItems="1" itemPrintTitles="1" createdVersion="8" indent="0" outline="1" outlineData="1" multipleFieldFilters="0" chartFormat="8">
  <location ref="F5:H13" firstHeaderRow="0" firstDataRow="1" firstDataCol="1"/>
  <pivotFields count="4">
    <pivotField axis="axisRow" allDrilled="1" subtotalTop="0" showAll="0" sortType="ascending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73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1"/>
    </i>
    <i>
      <x v="4"/>
    </i>
    <i>
      <x v="2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3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1CF948FB-F8F0-408B-8A82-11FA9597C970}" sourceName="[vgsales_processed].[Decade]">
  <pivotTables>
    <pivotTable tabId="1" name="KPIs"/>
    <pivotTable tabId="1" name="Genero"/>
    <pivotTable tabId="1" name="Manufacturer"/>
    <pivotTable tabId="1" name="Name"/>
    <pivotTable tabId="1" name="Plataforma"/>
    <pivotTable tabId="1" name="Publisher"/>
  </pivotTables>
  <data>
    <olap pivotCacheId="862446509">
      <levels count="2">
        <level uniqueName="[vgsales_processed].[Decade].[(All)]" sourceCaption="(All)" count="0"/>
        <level uniqueName="[vgsales_processed].[Decade].[Decade]" sourceCaption="Decade" count="4" sortOrder="ascending">
          <ranges>
            <range startItem="0">
              <i n="[vgsales_processed].[Decade].&amp;[1980s]" c="1980s"/>
              <i n="[vgsales_processed].[Decade].&amp;[1990s]" c="1990s"/>
              <i n="[vgsales_processed].[Decade].&amp;[2000s]" c="2000s"/>
              <i n="[vgsales_processed].[Decade].&amp;[2010s]" c="2010s"/>
            </range>
          </ranges>
        </level>
      </levels>
      <selections count="1">
        <selection n="[vgsales_processed].[Decad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Decade].[Decade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CB89ED3D-C574-4B92-8B0F-70AFE7F431DA}" sourceName="[vgsales_processed].[Genre]">
  <pivotTables>
    <pivotTable tabId="1" name="KPIs"/>
    <pivotTable tabId="1" name="Manufacturer"/>
    <pivotTable tabId="1" name="Name"/>
    <pivotTable tabId="1" name="Plataforma"/>
    <pivotTable tabId="1" name="Publisher"/>
    <pivotTable tabId="1" name="Genero"/>
  </pivotTables>
  <data>
    <olap pivotCacheId="862446509">
      <levels count="2">
        <level uniqueName="[vgsales_processed].[Genre].[(All)]" sourceCaption="(All)" count="0"/>
        <level uniqueName="[vgsales_processed].[Genre].[Genre]" sourceCaption="Genre" count="12" sortOrder="ascending">
          <ranges>
            <range startItem="0">
              <i n="[vgsales_processed].[Genre].&amp;[Action]" c="Action"/>
              <i n="[vgsales_processed].[Genre].&amp;[Adventure]" c="Adventure"/>
              <i n="[vgsales_processed].[Genre].&amp;[Fighting]" c="Fighting"/>
              <i n="[vgsales_processed].[Genre].&amp;[Misc]" c="Misc"/>
              <i n="[vgsales_processed].[Genre].&amp;[Platform]" c="Platform"/>
              <i n="[vgsales_processed].[Genre].&amp;[Puzzle]" c="Puzzle"/>
              <i n="[vgsales_processed].[Genre].&amp;[Racing]" c="Racing"/>
              <i n="[vgsales_processed].[Genre].&amp;[Role-Playing]" c="Role-Playing"/>
              <i n="[vgsales_processed].[Genre].&amp;[Shooter]" c="Shooter"/>
              <i n="[vgsales_processed].[Genre].&amp;[Simulation]" c="Simulation"/>
              <i n="[vgsales_processed].[Genre].&amp;[Sports]" c="Sports"/>
              <i n="[vgsales_processed].[Genre].&amp;[Strategy]" c="Strategy"/>
            </range>
          </ranges>
        </level>
      </levels>
      <selections count="1">
        <selection n="[vgsales_processed].[Genr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Genre].[Genre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2E8125D1-C1A8-4B11-BC74-068AB64147EA}" sourceName="[vgsales_processed].[Manufacturer]">
  <pivotTables>
    <pivotTable tabId="1" name="KPIs"/>
    <pivotTable tabId="1" name="Genero"/>
    <pivotTable tabId="1" name="Name"/>
    <pivotTable tabId="1" name="Plataforma"/>
    <pivotTable tabId="1" name="Publisher"/>
    <pivotTable tabId="1" name="Manufacturer"/>
  </pivotTables>
  <data>
    <olap pivotCacheId="862446509">
      <levels count="2">
        <level uniqueName="[vgsales_processed].[Manufacturer].[(All)]" sourceCaption="(All)" count="0"/>
        <level uniqueName="[vgsales_processed].[Manufacturer].[Manufacturer]" sourceCaption="Manufacturer" count="7" sortOrder="ascending">
          <ranges>
            <range startItem="0">
              <i n="[vgsales_processed].[Manufacturer].&amp;[Atari]" c="Atari"/>
              <i n="[vgsales_processed].[Manufacturer].&amp;[Microsoft]" c="Microsoft"/>
              <i n="[vgsales_processed].[Manufacturer].&amp;[Nintendo]" c="Nintendo"/>
              <i n="[vgsales_processed].[Manufacturer].&amp;[Others]" c="Others"/>
              <i n="[vgsales_processed].[Manufacturer].&amp;[PC]" c="PC"/>
              <i n="[vgsales_processed].[Manufacturer].&amp;[Sega]" c="Sega"/>
              <i n="[vgsales_processed].[Manufacturer].&amp;[Sony]" c="Sony"/>
            </range>
          </ranges>
        </level>
      </levels>
      <selections count="1">
        <selection n="[vgsales_processed].[Manufacturer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Manufacturer].[Manufacturer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" xr10:uid="{CE863229-B56C-4732-8B42-76CCB9E315C3}" cache="SegmentaçãoDeDados_Decade" caption="Decade" showCaption="0" level="1" rowHeight="241300"/>
  <slicer name="Genre" xr10:uid="{B646648E-03C2-4A5E-83E5-38EE48E5A942}" cache="SegmentaçãoDeDados_Genre" caption="Genre" columnCount="12" showCaption="0" level="1" rowHeight="241300"/>
  <slicer name="Manufacturer" xr10:uid="{B445EEEE-D76B-4DCB-9C48-F751433D5A56}" cache="SegmentaçãoDeDados_Manufacturer" caption="Manufacturer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1" xr10:uid="{117794F9-8EF9-4163-8547-F10FA8219A16}" cache="SegmentaçãoDeDados_Decade" caption="Decade" showCaption="0" level="1" style="Estilo de Segmentação de Dados 1" rowHeight="241300"/>
  <slicer name="Genre 1" xr10:uid="{B69CE06C-35E2-433D-A214-300C6A0B4F8C}" cache="SegmentaçãoDeDados_Genre" caption="Genre" columnCount="12" showCaption="0" level="1" style="Estilo de Segmentação de Dados 1" rowHeight="241300"/>
  <slicer name="Manufacturer 1" xr10:uid="{5634F35F-83F0-442F-B156-F02163FAEB64}" cache="SegmentaçãoDeDados_Manufacturer" caption="Manufacturer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2" xr10:uid="{386258C6-C79C-4CFD-A088-983ECF02556D}" cache="SegmentaçãoDeDados_Decade" caption="Decade" showCaption="0" level="1" style="Estilo de Segmentação de Dados 1" rowHeight="241300"/>
  <slicer name="Genre 2" xr10:uid="{BD6A1302-D526-49F6-9A16-C05E064AE019}" cache="SegmentaçãoDeDados_Genre" caption="Genre" columnCount="12" showCaption="0" level="1" style="Estilo de Segmentação de Dados 1" rowHeight="241300"/>
  <slicer name="Manufacturer 2" xr10:uid="{0942E8B8-EB87-4382-BDA3-C9A911827EAC}" cache="SegmentaçãoDeDados_Manufacturer" caption="Manufacturer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O28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13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8.42578125" bestFit="1" customWidth="1"/>
    <col min="7" max="7" width="13.42578125" bestFit="1" customWidth="1"/>
    <col min="8" max="8" width="13.5703125" bestFit="1" customWidth="1"/>
    <col min="12" max="12" width="18.140625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6">
        <v>8793.6300000000138</v>
      </c>
      <c r="B2" s="6">
        <v>4321.8100000000395</v>
      </c>
      <c r="C2" s="6">
        <v>2402.9699999999793</v>
      </c>
      <c r="D2" s="6">
        <v>1280.9499999999919</v>
      </c>
      <c r="E2" s="6">
        <v>787.89999999999895</v>
      </c>
      <c r="F2" s="6">
        <v>16190</v>
      </c>
    </row>
    <row r="5" spans="1:13" x14ac:dyDescent="0.25">
      <c r="A5" s="1" t="s">
        <v>6</v>
      </c>
      <c r="B5" t="s">
        <v>0</v>
      </c>
      <c r="C5" t="s">
        <v>5</v>
      </c>
      <c r="F5" s="1" t="s">
        <v>6</v>
      </c>
      <c r="G5" t="s">
        <v>0</v>
      </c>
      <c r="H5" t="s">
        <v>5</v>
      </c>
    </row>
    <row r="6" spans="1:13" x14ac:dyDescent="0.25">
      <c r="A6" s="2" t="s">
        <v>7</v>
      </c>
      <c r="B6" s="6">
        <v>1718.9099999999901</v>
      </c>
      <c r="C6" s="6">
        <v>3234</v>
      </c>
      <c r="F6" s="2" t="s">
        <v>31</v>
      </c>
      <c r="G6" s="6">
        <v>86.190000000000026</v>
      </c>
      <c r="H6" s="6">
        <v>115</v>
      </c>
    </row>
    <row r="7" spans="1:13" x14ac:dyDescent="0.25">
      <c r="A7" s="2" t="s">
        <v>40</v>
      </c>
      <c r="B7" s="6">
        <v>233.5200000000001</v>
      </c>
      <c r="C7" s="6">
        <v>1261</v>
      </c>
      <c r="F7" s="2" t="s">
        <v>13</v>
      </c>
      <c r="G7" s="6">
        <v>1361.0399999999991</v>
      </c>
      <c r="H7" s="6">
        <v>2245</v>
      </c>
    </row>
    <row r="8" spans="1:13" x14ac:dyDescent="0.25">
      <c r="A8" s="2" t="s">
        <v>41</v>
      </c>
      <c r="B8" s="6">
        <v>444.03999999999968</v>
      </c>
      <c r="C8" s="6">
        <v>835</v>
      </c>
      <c r="F8" s="2" t="s">
        <v>14</v>
      </c>
      <c r="G8" s="6">
        <v>3476.1799999999994</v>
      </c>
      <c r="H8" s="6">
        <v>6094</v>
      </c>
      <c r="L8" s="1" t="s">
        <v>6</v>
      </c>
      <c r="M8" t="s">
        <v>0</v>
      </c>
    </row>
    <row r="9" spans="1:13" x14ac:dyDescent="0.25">
      <c r="A9" s="2" t="s">
        <v>42</v>
      </c>
      <c r="B9" s="6">
        <v>787.20999999999788</v>
      </c>
      <c r="C9" s="6">
        <v>1671</v>
      </c>
      <c r="F9" s="2" t="s">
        <v>33</v>
      </c>
      <c r="G9" s="6">
        <v>3.1499999999999995</v>
      </c>
      <c r="H9" s="6">
        <v>24</v>
      </c>
      <c r="L9" s="2" t="s">
        <v>36</v>
      </c>
      <c r="M9" s="6">
        <v>82.740000000000009</v>
      </c>
    </row>
    <row r="10" spans="1:13" x14ac:dyDescent="0.25">
      <c r="A10" s="2" t="s">
        <v>30</v>
      </c>
      <c r="B10" s="6">
        <v>828.49999999999852</v>
      </c>
      <c r="C10" s="6">
        <v>870</v>
      </c>
      <c r="F10" s="2" t="s">
        <v>12</v>
      </c>
      <c r="G10" s="6">
        <v>252.50999999999991</v>
      </c>
      <c r="H10" s="6">
        <v>919</v>
      </c>
      <c r="L10" s="2" t="s">
        <v>22</v>
      </c>
      <c r="M10" s="6">
        <v>55.92</v>
      </c>
    </row>
    <row r="11" spans="1:13" x14ac:dyDescent="0.25">
      <c r="A11" s="2" t="s">
        <v>43</v>
      </c>
      <c r="B11" s="6">
        <v>241.09999999999991</v>
      </c>
      <c r="C11" s="6">
        <v>558</v>
      </c>
      <c r="F11" s="2" t="s">
        <v>32</v>
      </c>
      <c r="G11" s="6">
        <v>79.789999999999992</v>
      </c>
      <c r="H11" s="6">
        <v>259</v>
      </c>
      <c r="L11" s="2" t="s">
        <v>37</v>
      </c>
      <c r="M11" s="6">
        <v>45.31</v>
      </c>
    </row>
    <row r="12" spans="1:13" x14ac:dyDescent="0.25">
      <c r="A12" s="2" t="s">
        <v>44</v>
      </c>
      <c r="B12" s="6">
        <v>724.56999999999948</v>
      </c>
      <c r="C12" s="6">
        <v>1222</v>
      </c>
      <c r="F12" s="2" t="s">
        <v>15</v>
      </c>
      <c r="G12" s="6">
        <v>3534.7699999999963</v>
      </c>
      <c r="H12" s="6">
        <v>6534</v>
      </c>
      <c r="L12" s="2" t="s">
        <v>11</v>
      </c>
      <c r="M12" s="6">
        <v>183.97000000000003</v>
      </c>
    </row>
    <row r="13" spans="1:13" x14ac:dyDescent="0.25">
      <c r="A13" s="2" t="s">
        <v>8</v>
      </c>
      <c r="B13" s="6">
        <v>920.4499999999997</v>
      </c>
      <c r="C13" s="6">
        <v>1457</v>
      </c>
      <c r="F13" s="2" t="s">
        <v>11</v>
      </c>
      <c r="G13" s="6">
        <v>8793.6300000000138</v>
      </c>
      <c r="H13" s="6">
        <v>16190</v>
      </c>
    </row>
    <row r="14" spans="1:13" x14ac:dyDescent="0.25">
      <c r="A14" s="2" t="s">
        <v>9</v>
      </c>
      <c r="B14" s="6">
        <v>1025.4399999999998</v>
      </c>
      <c r="C14" s="6">
        <v>1279</v>
      </c>
    </row>
    <row r="15" spans="1:13" x14ac:dyDescent="0.25">
      <c r="A15" s="2" t="s">
        <v>45</v>
      </c>
      <c r="B15" s="6">
        <v>389.26999999999981</v>
      </c>
      <c r="C15" s="6">
        <v>842</v>
      </c>
    </row>
    <row r="16" spans="1:13" x14ac:dyDescent="0.25">
      <c r="A16" s="2" t="s">
        <v>10</v>
      </c>
      <c r="B16" s="6">
        <v>1307.7499999999959</v>
      </c>
      <c r="C16" s="6">
        <v>2297</v>
      </c>
      <c r="F16" s="1" t="s">
        <v>6</v>
      </c>
      <c r="G16" t="s">
        <v>0</v>
      </c>
      <c r="H16" t="s">
        <v>5</v>
      </c>
    </row>
    <row r="17" spans="1:15" x14ac:dyDescent="0.25">
      <c r="A17" s="2" t="s">
        <v>46</v>
      </c>
      <c r="B17" s="6">
        <v>172.87000000000006</v>
      </c>
      <c r="C17" s="6">
        <v>664</v>
      </c>
      <c r="F17" s="2" t="s">
        <v>14</v>
      </c>
      <c r="G17" s="6">
        <v>1784.2299999999993</v>
      </c>
      <c r="H17" s="6">
        <v>696</v>
      </c>
    </row>
    <row r="18" spans="1:15" x14ac:dyDescent="0.25">
      <c r="A18" s="2" t="s">
        <v>11</v>
      </c>
      <c r="B18" s="6">
        <v>8793.6300000000138</v>
      </c>
      <c r="C18" s="6">
        <v>16190</v>
      </c>
      <c r="F18" s="2" t="s">
        <v>17</v>
      </c>
      <c r="G18" s="6">
        <v>1093.2099999999998</v>
      </c>
      <c r="H18" s="6">
        <v>1339</v>
      </c>
    </row>
    <row r="19" spans="1:15" x14ac:dyDescent="0.25">
      <c r="F19" s="2" t="s">
        <v>16</v>
      </c>
      <c r="G19" s="6">
        <v>721.05999999999972</v>
      </c>
      <c r="H19" s="6">
        <v>966</v>
      </c>
    </row>
    <row r="20" spans="1:15" x14ac:dyDescent="0.25">
      <c r="F20" s="2" t="s">
        <v>29</v>
      </c>
      <c r="G20" s="6">
        <v>607.2699999999993</v>
      </c>
      <c r="H20" s="6">
        <v>682</v>
      </c>
    </row>
    <row r="21" spans="1:15" x14ac:dyDescent="0.25">
      <c r="A21" s="1" t="s">
        <v>6</v>
      </c>
      <c r="B21" t="s">
        <v>0</v>
      </c>
      <c r="C21" t="s">
        <v>5</v>
      </c>
      <c r="F21" s="2" t="s">
        <v>21</v>
      </c>
      <c r="G21" s="6">
        <v>473.03999999999991</v>
      </c>
      <c r="H21" s="6">
        <v>917</v>
      </c>
      <c r="N21" t="s">
        <v>23</v>
      </c>
      <c r="O21" t="s">
        <v>24</v>
      </c>
    </row>
    <row r="22" spans="1:15" x14ac:dyDescent="0.25">
      <c r="A22" s="2" t="s">
        <v>34</v>
      </c>
      <c r="B22" s="6">
        <v>1230.7799999999991</v>
      </c>
      <c r="C22" s="6">
        <v>2124</v>
      </c>
      <c r="F22" s="2" t="s">
        <v>19</v>
      </c>
      <c r="G22" s="6">
        <v>399.4499999999997</v>
      </c>
      <c r="H22" s="6">
        <v>412</v>
      </c>
      <c r="N22" t="str">
        <f>_xlfn.XLOOKUP($O$22,M9,L9)</f>
        <v>Wii Sports</v>
      </c>
      <c r="O22">
        <f>MAX(M9)</f>
        <v>82.740000000000009</v>
      </c>
    </row>
    <row r="23" spans="1:15" x14ac:dyDescent="0.25">
      <c r="A23" s="2" t="s">
        <v>38</v>
      </c>
      <c r="B23" s="6">
        <v>968.38999999999908</v>
      </c>
      <c r="C23" s="6">
        <v>1230</v>
      </c>
      <c r="F23" s="2" t="s">
        <v>20</v>
      </c>
      <c r="G23" s="6">
        <v>340.31999999999971</v>
      </c>
      <c r="H23" s="6">
        <v>712</v>
      </c>
    </row>
    <row r="24" spans="1:15" x14ac:dyDescent="0.25">
      <c r="A24" s="2" t="s">
        <v>27</v>
      </c>
      <c r="B24" s="6">
        <v>948.0499999999995</v>
      </c>
      <c r="C24" s="6">
        <v>1294</v>
      </c>
      <c r="F24" s="2" t="s">
        <v>35</v>
      </c>
      <c r="G24" s="6">
        <v>278.36999999999921</v>
      </c>
      <c r="H24" s="6">
        <v>823</v>
      </c>
      <c r="N24" t="s">
        <v>25</v>
      </c>
      <c r="O24" t="s">
        <v>24</v>
      </c>
    </row>
    <row r="25" spans="1:15" x14ac:dyDescent="0.25">
      <c r="A25" s="2" t="s">
        <v>28</v>
      </c>
      <c r="B25" s="6">
        <v>908.42999999999938</v>
      </c>
      <c r="C25" s="6">
        <v>1278</v>
      </c>
      <c r="F25" s="2" t="s">
        <v>32</v>
      </c>
      <c r="G25" s="6">
        <v>270.67999999999989</v>
      </c>
      <c r="H25" s="6">
        <v>632</v>
      </c>
      <c r="N25" t="str">
        <f>_xlfn.XLOOKUP($O$25,B22,A22)</f>
        <v>PS2</v>
      </c>
      <c r="O25">
        <f>MAX(B22)</f>
        <v>1230.7799999999991</v>
      </c>
    </row>
    <row r="26" spans="1:15" x14ac:dyDescent="0.25">
      <c r="A26" s="2" t="s">
        <v>39</v>
      </c>
      <c r="B26" s="6">
        <v>816.43999999999994</v>
      </c>
      <c r="C26" s="6">
        <v>2108</v>
      </c>
      <c r="F26" s="2" t="s">
        <v>18</v>
      </c>
      <c r="G26" s="6">
        <v>253.46999999999997</v>
      </c>
      <c r="H26" s="6">
        <v>928</v>
      </c>
    </row>
    <row r="27" spans="1:15" x14ac:dyDescent="0.25">
      <c r="A27" s="2" t="s">
        <v>11</v>
      </c>
      <c r="B27" s="6">
        <v>4872.0900000000011</v>
      </c>
      <c r="C27" s="6">
        <v>8034</v>
      </c>
      <c r="F27" s="2" t="s">
        <v>11</v>
      </c>
      <c r="G27" s="6">
        <v>6221.0999999999976</v>
      </c>
      <c r="H27" s="6">
        <v>8107</v>
      </c>
      <c r="N27" t="s">
        <v>26</v>
      </c>
      <c r="O27" t="s">
        <v>24</v>
      </c>
    </row>
    <row r="28" spans="1:15" x14ac:dyDescent="0.25">
      <c r="N28" t="str">
        <f>_xlfn.XLOOKUP($O$28,G17,F17)</f>
        <v>Nintendo</v>
      </c>
      <c r="O28">
        <f>MAX(G17)</f>
        <v>1784.2299999999993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sheetPr codeName="Folha2"/>
  <dimension ref="X1:AC23"/>
  <sheetViews>
    <sheetView showGridLines="0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  <c r="AC3" s="3"/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  <c r="AC4" s="3"/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  <c r="AC5" s="3"/>
    </row>
    <row r="6" spans="24:29" x14ac:dyDescent="0.25">
      <c r="X6" s="3"/>
      <c r="Y6" s="4">
        <f>GETPIVOTDATA("[Measures].[Vendas JP]",'Tabels-Graficos'!$A$1)</f>
        <v>1280.9499999999919</v>
      </c>
      <c r="AC6" s="3"/>
    </row>
    <row r="7" spans="24:29" x14ac:dyDescent="0.25">
      <c r="X7" s="3"/>
      <c r="Y7" s="4">
        <f>GETPIVOTDATA("[Measures].[Vendas Other]",'Tabels-Graficos'!$A$1)</f>
        <v>787.89999999999895</v>
      </c>
      <c r="AC7" s="3"/>
    </row>
    <row r="8" spans="24:29" x14ac:dyDescent="0.25">
      <c r="X8" s="3"/>
      <c r="Y8" s="4">
        <f>GETPIVOTDATA("[Measures].[Total Entradas]",'Tabels-Graficos'!$A$1)</f>
        <v>16190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sheetPr codeName="Folha3"/>
  <dimension ref="X1:AC25"/>
  <sheetViews>
    <sheetView showGridLines="0" tabSelected="1" workbookViewId="0">
      <selection activeCell="AA10" sqref="AA10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8793.6300000000138</v>
      </c>
      <c r="Z3" s="4" t="str">
        <f>'Tabels-Graficos'!N22</f>
        <v>Wii Sports</v>
      </c>
      <c r="AA3" s="4">
        <f>'Tabels-Graficos'!O22</f>
        <v>82.740000000000009</v>
      </c>
    </row>
    <row r="4" spans="24:29" x14ac:dyDescent="0.25">
      <c r="X4" s="3"/>
      <c r="Y4" s="4">
        <f>GETPIVOTDATA("[Measures].[Vendas NA]",'Tabels-Graficos'!$A$1)</f>
        <v>4321.8100000000395</v>
      </c>
      <c r="Z4" s="4" t="str">
        <f>'Tabels-Graficos'!N25</f>
        <v>PS2</v>
      </c>
      <c r="AA4" s="4">
        <f>'Tabels-Graficos'!O25</f>
        <v>1230.7799999999991</v>
      </c>
    </row>
    <row r="5" spans="24:29" x14ac:dyDescent="0.25">
      <c r="X5" s="3"/>
      <c r="Y5" s="4">
        <f>GETPIVOTDATA("[Measures].[Vendas EU]",'Tabels-Graficos'!$A$1)</f>
        <v>2402.9699999999793</v>
      </c>
      <c r="Z5" s="4" t="str">
        <f>'Tabels-Graficos'!N28</f>
        <v>Nintendo</v>
      </c>
      <c r="AA5" s="4">
        <f>'Tabels-Graficos'!O28</f>
        <v>1784.2299999999993</v>
      </c>
    </row>
    <row r="6" spans="24:29" x14ac:dyDescent="0.25">
      <c r="X6" s="3"/>
      <c r="Y6" s="4">
        <f>GETPIVOTDATA("[Measures].[Vendas JP]",'Tabels-Graficos'!$A$1)</f>
        <v>1280.9499999999919</v>
      </c>
    </row>
    <row r="7" spans="24:29" x14ac:dyDescent="0.25">
      <c r="X7" s="3"/>
      <c r="Y7" s="4">
        <f>GETPIVOTDATA("[Measures].[Vendas Other]",'Tabels-Graficos'!$A$1)</f>
        <v>787.89999999999895</v>
      </c>
    </row>
    <row r="8" spans="24:29" x14ac:dyDescent="0.25">
      <c r="X8" s="3"/>
      <c r="Y8" s="4">
        <f>GETPIVOTDATA("[Measures].[Total Entradas]",'Tabels-Graficos'!$A$1)</f>
        <v>16190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87897D3B-DB31-4D90-B7EA-D9F8BCD5359A}">
  <ds:schemaRefs/>
</ds:datastoreItem>
</file>

<file path=customXml/itemProps2.xml><?xml version="1.0" encoding="utf-8"?>
<ds:datastoreItem xmlns:ds="http://schemas.openxmlformats.org/officeDocument/2006/customXml" ds:itemID="{884CBF6F-BCE5-429D-B9D5-B4A63EC5A9F3}">
  <ds:schemaRefs/>
</ds:datastoreItem>
</file>

<file path=customXml/itemProps3.xml><?xml version="1.0" encoding="utf-8"?>
<ds:datastoreItem xmlns:ds="http://schemas.openxmlformats.org/officeDocument/2006/customXml" ds:itemID="{795485D3-1D8F-4DC3-82D3-597CD0A65C1D}">
  <ds:schemaRefs/>
</ds:datastoreItem>
</file>

<file path=customXml/itemProps4.xml><?xml version="1.0" encoding="utf-8"?>
<ds:datastoreItem xmlns:ds="http://schemas.openxmlformats.org/officeDocument/2006/customXml" ds:itemID="{CA64AE36-0A14-4BA1-9BB9-8ABBBBEFB986}">
  <ds:schemaRefs/>
</ds:datastoreItem>
</file>

<file path=customXml/itemProps5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7EC23942-978F-411C-B221-6DDB841E0D18}">
  <ds:schemaRefs/>
</ds:datastoreItem>
</file>

<file path=customXml/itemProps7.xml><?xml version="1.0" encoding="utf-8"?>
<ds:datastoreItem xmlns:ds="http://schemas.openxmlformats.org/officeDocument/2006/customXml" ds:itemID="{E077E441-C4A1-4161-A3AB-5C9CBEB7871F}">
  <ds:schemaRefs/>
</ds:datastoreItem>
</file>

<file path=customXml/itemProps8.xml><?xml version="1.0" encoding="utf-8"?>
<ds:datastoreItem xmlns:ds="http://schemas.openxmlformats.org/officeDocument/2006/customXml" ds:itemID="{D8FCC82C-852A-4644-AB48-3772A52B9643}">
  <ds:schemaRefs/>
</ds:datastoreItem>
</file>

<file path=customXml/itemProps9.xml><?xml version="1.0" encoding="utf-8"?>
<ds:datastoreItem xmlns:ds="http://schemas.openxmlformats.org/officeDocument/2006/customXml" ds:itemID="{7D6D5E18-4616-4F25-B764-C21CFCA02F12}">
  <ds:schemaRefs/>
</ds:datastoreItem>
</file>

<file path=customXml/itemProps10.xml><?xml version="1.0" encoding="utf-8"?>
<ds:datastoreItem xmlns:ds="http://schemas.openxmlformats.org/officeDocument/2006/customXml" ds:itemID="{461A59FC-DFA6-4AED-9628-4D2578BCF878}">
  <ds:schemaRefs/>
</ds:datastoreItem>
</file>

<file path=customXml/itemProps11.xml><?xml version="1.0" encoding="utf-8"?>
<ds:datastoreItem xmlns:ds="http://schemas.openxmlformats.org/officeDocument/2006/customXml" ds:itemID="{8F16771F-F076-465B-AFE2-CDD74CE274A1}">
  <ds:schemaRefs/>
</ds:datastoreItem>
</file>

<file path=customXml/itemProps12.xml><?xml version="1.0" encoding="utf-8"?>
<ds:datastoreItem xmlns:ds="http://schemas.openxmlformats.org/officeDocument/2006/customXml" ds:itemID="{5CD61022-5899-4A56-8AA5-817E6131F3C6}">
  <ds:schemaRefs/>
</ds:datastoreItem>
</file>

<file path=customXml/itemProps13.xml><?xml version="1.0" encoding="utf-8"?>
<ds:datastoreItem xmlns:ds="http://schemas.openxmlformats.org/officeDocument/2006/customXml" ds:itemID="{A9FC0F41-0120-4A1F-84CE-33B0C68C4821}">
  <ds:schemaRefs/>
</ds:datastoreItem>
</file>

<file path=customXml/itemProps14.xml><?xml version="1.0" encoding="utf-8"?>
<ds:datastoreItem xmlns:ds="http://schemas.openxmlformats.org/officeDocument/2006/customXml" ds:itemID="{8D8C423D-A8E0-4173-94EF-D50271D82790}">
  <ds:schemaRefs/>
</ds:datastoreItem>
</file>

<file path=customXml/itemProps15.xml><?xml version="1.0" encoding="utf-8"?>
<ds:datastoreItem xmlns:ds="http://schemas.openxmlformats.org/officeDocument/2006/customXml" ds:itemID="{B3FC7447-408E-45E3-B308-C73A20F4FF85}">
  <ds:schemaRefs/>
</ds:datastoreItem>
</file>

<file path=customXml/itemProps16.xml><?xml version="1.0" encoding="utf-8"?>
<ds:datastoreItem xmlns:ds="http://schemas.openxmlformats.org/officeDocument/2006/customXml" ds:itemID="{1A8499BE-A86B-4109-A7D9-7CD22CBC3310}">
  <ds:schemaRefs/>
</ds:datastoreItem>
</file>

<file path=customXml/itemProps17.xml><?xml version="1.0" encoding="utf-8"?>
<ds:datastoreItem xmlns:ds="http://schemas.openxmlformats.org/officeDocument/2006/customXml" ds:itemID="{03D20538-117B-45ED-AA92-DC85C5567F10}">
  <ds:schemaRefs/>
</ds:datastoreItem>
</file>

<file path=customXml/itemProps18.xml><?xml version="1.0" encoding="utf-8"?>
<ds:datastoreItem xmlns:ds="http://schemas.openxmlformats.org/officeDocument/2006/customXml" ds:itemID="{D3BE77B4-8D40-48F8-BB3D-0F26EE3D8E3B}">
  <ds:schemaRefs/>
</ds:datastoreItem>
</file>

<file path=customXml/itemProps19.xml><?xml version="1.0" encoding="utf-8"?>
<ds:datastoreItem xmlns:ds="http://schemas.openxmlformats.org/officeDocument/2006/customXml" ds:itemID="{408E1C44-1151-43AE-A3EC-EF578382E9C8}">
  <ds:schemaRefs/>
</ds:datastoreItem>
</file>

<file path=customXml/itemProps20.xml><?xml version="1.0" encoding="utf-8"?>
<ds:datastoreItem xmlns:ds="http://schemas.openxmlformats.org/officeDocument/2006/customXml" ds:itemID="{B69C7A3F-291E-460A-99EF-34E16C3CF480}">
  <ds:schemaRefs/>
</ds:datastoreItem>
</file>

<file path=customXml/itemProps21.xml><?xml version="1.0" encoding="utf-8"?>
<ds:datastoreItem xmlns:ds="http://schemas.openxmlformats.org/officeDocument/2006/customXml" ds:itemID="{15C8B703-1DDB-49AA-AED7-F0AD717E4A1F}">
  <ds:schemaRefs/>
</ds:datastoreItem>
</file>

<file path=customXml/itemProps22.xml><?xml version="1.0" encoding="utf-8"?>
<ds:datastoreItem xmlns:ds="http://schemas.openxmlformats.org/officeDocument/2006/customXml" ds:itemID="{0170DF59-E981-4498-AF52-25B0371080B6}">
  <ds:schemaRefs/>
</ds:datastoreItem>
</file>

<file path=customXml/itemProps23.xml><?xml version="1.0" encoding="utf-8"?>
<ds:datastoreItem xmlns:ds="http://schemas.openxmlformats.org/officeDocument/2006/customXml" ds:itemID="{8B69E38E-9F00-491F-BD7B-D39B40B9BD4B}">
  <ds:schemaRefs/>
</ds:datastoreItem>
</file>

<file path=customXml/itemProps24.xml><?xml version="1.0" encoding="utf-8"?>
<ds:datastoreItem xmlns:ds="http://schemas.openxmlformats.org/officeDocument/2006/customXml" ds:itemID="{AE4577B1-B442-4AEA-A9EF-E328626CCE1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Miguel Pina</cp:lastModifiedBy>
  <cp:revision/>
  <dcterms:created xsi:type="dcterms:W3CDTF">2026-07-09T08:21:05Z</dcterms:created>
  <dcterms:modified xsi:type="dcterms:W3CDTF">2026-07-13T12:41:34Z</dcterms:modified>
  <cp:category/>
  <cp:contentStatus/>
</cp:coreProperties>
</file>