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3c14a3ff97b52f/Ambiente de Trabalho/Formação Data Science/DATA SCIENCE ^0 ANALYTICS/Projeto-Final-DSA-CESAE-main/Projeto-Final-DSA-CESAE/Dashboard/"/>
    </mc:Choice>
  </mc:AlternateContent>
  <xr:revisionPtr revIDLastSave="19" documentId="13_ncr:1_{7C41F214-AD21-4CCA-ADBD-DD8AF4D9FABB}" xr6:coauthVersionLast="47" xr6:coauthVersionMax="47" xr10:uidLastSave="{9DE51DC2-DEC5-4FBF-B07D-AAE6709DB6AE}"/>
  <bookViews>
    <workbookView xWindow="-120" yWindow="-120" windowWidth="29040" windowHeight="15720" activeTab="1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16" r:id="rId4"/>
    <pivotCache cacheId="18" r:id="rId5"/>
    <pivotCache cacheId="20" r:id="rId6"/>
    <pivotCache cacheId="22" r:id="rId7"/>
    <pivotCache cacheId="24" r:id="rId8"/>
    <pivotCache cacheId="14" r:id="rId9"/>
  </pivotCaches>
  <extLst>
    <ext xmlns:x14="http://schemas.microsoft.com/office/spreadsheetml/2009/9/main" uri="{876F7934-8845-4945-9796-88D515C7AA90}">
      <x14:pivotCaches>
        <pivotCache cacheId="6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balho_Final_Processed_vgsales_662d3980-1436-4329-82ed-d4df00e74af0" name="Trabalho_Final_Processed_vgsales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7" i="4"/>
  <c r="Y4" i="4"/>
  <c r="Y3" i="2"/>
  <c r="Y3" i="4"/>
  <c r="Y4" i="2"/>
  <c r="Y8" i="2"/>
  <c r="Y7" i="2"/>
  <c r="Y6" i="2"/>
  <c r="Y5" i="2"/>
  <c r="Y6" i="4"/>
  <c r="Y5" i="4"/>
  <c r="Y8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>
          <x15:oledbPr connection="Provider=Microsoft.Mashup.OleDb.1;Data Source=$Workbook$;Location=vgsales_processed;Extended Properties=&quot;&quot;">
            <x15:dbTables>
              <x15:dbTable name="vgsales_processed"/>
            </x15:dbTables>
          </x15:oledbPr>
        </x15:connection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<sst xmlns="http://schemas.openxmlformats.org/spreadsheetml/2006/main" count="57" uniqueCount="36">
  <si>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</si>
  <si>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</si>
  <si>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</si>
  <si>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</si>
  <si>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</si>
  <si>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</si>
  <si>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</si>
  <si>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</si>
  <si>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Shooter</t>
  </si>
  <si>
    <t>Sports</t>
  </si>
  <si>
    <t>Total Geral</t>
  </si>
  <si>
    <t>PC</t>
  </si>
  <si>
    <t>Nintendo</t>
  </si>
  <si>
    <t>Activision</t>
  </si>
  <si>
    <t>Namco Bandai Games</t>
  </si>
  <si>
    <t>Nome</t>
  </si>
  <si>
    <t>Maximo Vendas</t>
  </si>
  <si>
    <t>Plataforma</t>
  </si>
  <si>
    <t>Publisher</t>
  </si>
  <si>
    <t>Vendas Totais (M Unidades)</t>
  </si>
  <si>
    <t>Platform</t>
  </si>
  <si>
    <t>Atari</t>
  </si>
  <si>
    <t>Konami Digital Entertainment</t>
  </si>
  <si>
    <t>Super Mario Bros.</t>
  </si>
  <si>
    <t>DS</t>
  </si>
  <si>
    <t>Puzzle</t>
  </si>
  <si>
    <t>Tetris</t>
  </si>
  <si>
    <t>Duck Hunt</t>
  </si>
  <si>
    <t>NES</t>
  </si>
  <si>
    <t>2600</t>
  </si>
  <si>
    <t>GB</t>
  </si>
  <si>
    <t>Capcom</t>
  </si>
  <si>
    <t>Hudson Soft</t>
  </si>
  <si>
    <t>Enix Corporation</t>
  </si>
  <si>
    <t>Parker Bros.</t>
  </si>
  <si>
    <t>Imagic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</si>
</sst>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7.xml"/><Relationship Id="rId19" Type="http://schemas.microsoft.com/office/2017/10/relationships/person" Target="persons/person.xml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Atari</c:v>
                </c:pt>
                <c:pt idx="2">
                  <c:v>Activision</c:v>
                </c:pt>
                <c:pt idx="3">
                  <c:v>Namco Bandai Games</c:v>
                </c:pt>
                <c:pt idx="4">
                  <c:v>Capcom</c:v>
                </c:pt>
                <c:pt idx="5">
                  <c:v>Hudson Soft</c:v>
                </c:pt>
                <c:pt idx="6">
                  <c:v>Konami Digital Entertainment</c:v>
                </c:pt>
                <c:pt idx="7">
                  <c:v>Enix Corporation</c:v>
                </c:pt>
                <c:pt idx="8">
                  <c:v>Parker Bros.</c:v>
                </c:pt>
                <c:pt idx="9">
                  <c:v>Imagic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234.89</c:v>
                </c:pt>
                <c:pt idx="1">
                  <c:v>41.26</c:v>
                </c:pt>
                <c:pt idx="2">
                  <c:v>18.439999999999998</c:v>
                </c:pt>
                <c:pt idx="3">
                  <c:v>16.369999999999997</c:v>
                </c:pt>
                <c:pt idx="4">
                  <c:v>11.73</c:v>
                </c:pt>
                <c:pt idx="5">
                  <c:v>6.79</c:v>
                </c:pt>
                <c:pt idx="6">
                  <c:v>6.7700000000000014</c:v>
                </c:pt>
                <c:pt idx="7">
                  <c:v>6.43</c:v>
                </c:pt>
                <c:pt idx="8">
                  <c:v>4.9700000000000006</c:v>
                </c:pt>
                <c:pt idx="9">
                  <c:v>4.82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3-492E-A02B-A9C847E030DF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Atari</c:v>
                </c:pt>
                <c:pt idx="2">
                  <c:v>Activision</c:v>
                </c:pt>
                <c:pt idx="3">
                  <c:v>Namco Bandai Games</c:v>
                </c:pt>
                <c:pt idx="4">
                  <c:v>Capcom</c:v>
                </c:pt>
                <c:pt idx="5">
                  <c:v>Hudson Soft</c:v>
                </c:pt>
                <c:pt idx="6">
                  <c:v>Konami Digital Entertainment</c:v>
                </c:pt>
                <c:pt idx="7">
                  <c:v>Enix Corporation</c:v>
                </c:pt>
                <c:pt idx="8">
                  <c:v>Parker Bros.</c:v>
                </c:pt>
                <c:pt idx="9">
                  <c:v>Imagic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47</c:v>
                </c:pt>
                <c:pt idx="1">
                  <c:v>42</c:v>
                </c:pt>
                <c:pt idx="2">
                  <c:v>26</c:v>
                </c:pt>
                <c:pt idx="3">
                  <c:v>12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7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3-492E-A02B-A9C847E03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'Tabels-Graficos'!$F$6:$F$9</c:f>
              <c:strCache>
                <c:ptCount val="3"/>
                <c:pt idx="0">
                  <c:v>Nintendo</c:v>
                </c:pt>
                <c:pt idx="1">
                  <c:v>Atari</c:v>
                </c:pt>
                <c:pt idx="2">
                  <c:v>PC</c:v>
                </c:pt>
              </c:strCache>
            </c:strRef>
          </c:cat>
          <c:val>
            <c:numRef>
              <c:f>'Tabels-Graficos'!$G$6:$G$9</c:f>
              <c:numCache>
                <c:formatCode>General</c:formatCode>
                <c:ptCount val="3"/>
                <c:pt idx="0">
                  <c:v>289.92999999999995</c:v>
                </c:pt>
                <c:pt idx="1">
                  <c:v>86.190000000000026</c:v>
                </c:pt>
                <c:pt idx="2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D-48C7-B477-48170B943BC7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'Tabels-Graficos'!$F$6:$F$9</c:f>
              <c:strCache>
                <c:ptCount val="3"/>
                <c:pt idx="0">
                  <c:v>Nintendo</c:v>
                </c:pt>
                <c:pt idx="1">
                  <c:v>Atari</c:v>
                </c:pt>
                <c:pt idx="2">
                  <c:v>PC</c:v>
                </c:pt>
              </c:strCache>
            </c:strRef>
          </c:cat>
          <c:val>
            <c:numRef>
              <c:f>'Tabels-Graficos'!$H$6:$H$9</c:f>
              <c:numCache>
                <c:formatCode>General</c:formatCode>
                <c:ptCount val="3"/>
                <c:pt idx="0">
                  <c:v>87</c:v>
                </c:pt>
                <c:pt idx="1">
                  <c:v>115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D-48C7-B477-48170B94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Dashboard.xlsm]Tabels-Graficos!Genres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Platform</c:v>
                </c:pt>
                <c:pt idx="1">
                  <c:v>Puzzle</c:v>
                </c:pt>
                <c:pt idx="2">
                  <c:v>Shooter</c:v>
                </c:pt>
                <c:pt idx="3">
                  <c:v>Action</c:v>
                </c:pt>
                <c:pt idx="4">
                  <c:v>Sports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122.26000000000002</c:v>
                </c:pt>
                <c:pt idx="1">
                  <c:v>62.749999999999993</c:v>
                </c:pt>
                <c:pt idx="2">
                  <c:v>59.77</c:v>
                </c:pt>
                <c:pt idx="3">
                  <c:v>50.809999999999988</c:v>
                </c:pt>
                <c:pt idx="4">
                  <c:v>32.279999999999994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B37-87CD-F6515593257C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Platform</c:v>
                </c:pt>
                <c:pt idx="1">
                  <c:v>Puzzle</c:v>
                </c:pt>
                <c:pt idx="2">
                  <c:v>Shooter</c:v>
                </c:pt>
                <c:pt idx="3">
                  <c:v>Action</c:v>
                </c:pt>
                <c:pt idx="4">
                  <c:v>Sports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33</c:v>
                </c:pt>
                <c:pt idx="1">
                  <c:v>19</c:v>
                </c:pt>
                <c:pt idx="2">
                  <c:v>30</c:v>
                </c:pt>
                <c:pt idx="3">
                  <c:v>65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2-4B37-87CD-F6515593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NES</c:v>
                </c:pt>
                <c:pt idx="1">
                  <c:v>2600</c:v>
                </c:pt>
                <c:pt idx="2">
                  <c:v>GB</c:v>
                </c:pt>
                <c:pt idx="3">
                  <c:v>PC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223.50999999999991</c:v>
                </c:pt>
                <c:pt idx="1">
                  <c:v>86.190000000000026</c:v>
                </c:pt>
                <c:pt idx="2">
                  <c:v>66.399999999999991</c:v>
                </c:pt>
                <c:pt idx="3">
                  <c:v>7.0000000000000007E-2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F-4141-8583-5BCB9074065F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NES</c:v>
                </c:pt>
                <c:pt idx="1">
                  <c:v>2600</c:v>
                </c:pt>
                <c:pt idx="2">
                  <c:v>GB</c:v>
                </c:pt>
                <c:pt idx="3">
                  <c:v>PC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75</c:v>
                </c:pt>
                <c:pt idx="1">
                  <c:v>115</c:v>
                </c:pt>
                <c:pt idx="2">
                  <c:v>11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F-4141-8583-5BCB90740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Atari</c:v>
                </c:pt>
                <c:pt idx="2">
                  <c:v>Activision</c:v>
                </c:pt>
                <c:pt idx="3">
                  <c:v>Namco Bandai Games</c:v>
                </c:pt>
                <c:pt idx="4">
                  <c:v>Capcom</c:v>
                </c:pt>
                <c:pt idx="5">
                  <c:v>Hudson Soft</c:v>
                </c:pt>
                <c:pt idx="6">
                  <c:v>Konami Digital Entertainment</c:v>
                </c:pt>
                <c:pt idx="7">
                  <c:v>Enix Corporation</c:v>
                </c:pt>
                <c:pt idx="8">
                  <c:v>Parker Bros.</c:v>
                </c:pt>
                <c:pt idx="9">
                  <c:v>Imagic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234.89</c:v>
                </c:pt>
                <c:pt idx="1">
                  <c:v>41.26</c:v>
                </c:pt>
                <c:pt idx="2">
                  <c:v>18.439999999999998</c:v>
                </c:pt>
                <c:pt idx="3">
                  <c:v>16.369999999999997</c:v>
                </c:pt>
                <c:pt idx="4">
                  <c:v>11.73</c:v>
                </c:pt>
                <c:pt idx="5">
                  <c:v>6.79</c:v>
                </c:pt>
                <c:pt idx="6">
                  <c:v>6.7700000000000014</c:v>
                </c:pt>
                <c:pt idx="7">
                  <c:v>6.43</c:v>
                </c:pt>
                <c:pt idx="8">
                  <c:v>4.9700000000000006</c:v>
                </c:pt>
                <c:pt idx="9">
                  <c:v>4.82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9-4D52-BD65-C5027E6A97BC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Atari</c:v>
                </c:pt>
                <c:pt idx="2">
                  <c:v>Activision</c:v>
                </c:pt>
                <c:pt idx="3">
                  <c:v>Namco Bandai Games</c:v>
                </c:pt>
                <c:pt idx="4">
                  <c:v>Capcom</c:v>
                </c:pt>
                <c:pt idx="5">
                  <c:v>Hudson Soft</c:v>
                </c:pt>
                <c:pt idx="6">
                  <c:v>Konami Digital Entertainment</c:v>
                </c:pt>
                <c:pt idx="7">
                  <c:v>Enix Corporation</c:v>
                </c:pt>
                <c:pt idx="8">
                  <c:v>Parker Bros.</c:v>
                </c:pt>
                <c:pt idx="9">
                  <c:v>Imagic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47</c:v>
                </c:pt>
                <c:pt idx="1">
                  <c:v>42</c:v>
                </c:pt>
                <c:pt idx="2">
                  <c:v>26</c:v>
                </c:pt>
                <c:pt idx="3">
                  <c:v>12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7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9-4D52-BD65-C5027E6A97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Dashboard.xlsm]Tabels-Graficos!Genres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Platform</c:v>
                </c:pt>
                <c:pt idx="1">
                  <c:v>Puzzle</c:v>
                </c:pt>
                <c:pt idx="2">
                  <c:v>Shooter</c:v>
                </c:pt>
                <c:pt idx="3">
                  <c:v>Action</c:v>
                </c:pt>
                <c:pt idx="4">
                  <c:v>Sports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122.26000000000002</c:v>
                </c:pt>
                <c:pt idx="1">
                  <c:v>62.749999999999993</c:v>
                </c:pt>
                <c:pt idx="2">
                  <c:v>59.77</c:v>
                </c:pt>
                <c:pt idx="3">
                  <c:v>50.809999999999988</c:v>
                </c:pt>
                <c:pt idx="4">
                  <c:v>32.279999999999994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F42-AC0C-540EC49CA4A0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Platform</c:v>
                </c:pt>
                <c:pt idx="1">
                  <c:v>Puzzle</c:v>
                </c:pt>
                <c:pt idx="2">
                  <c:v>Shooter</c:v>
                </c:pt>
                <c:pt idx="3">
                  <c:v>Action</c:v>
                </c:pt>
                <c:pt idx="4">
                  <c:v>Sports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33</c:v>
                </c:pt>
                <c:pt idx="1">
                  <c:v>19</c:v>
                </c:pt>
                <c:pt idx="2">
                  <c:v>30</c:v>
                </c:pt>
                <c:pt idx="3">
                  <c:v>65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F42-AC0C-540EC49CA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'Tabels-Graficos'!$F$6:$F$9</c:f>
              <c:strCache>
                <c:ptCount val="3"/>
                <c:pt idx="0">
                  <c:v>Nintendo</c:v>
                </c:pt>
                <c:pt idx="1">
                  <c:v>Atari</c:v>
                </c:pt>
                <c:pt idx="2">
                  <c:v>PC</c:v>
                </c:pt>
              </c:strCache>
            </c:strRef>
          </c:cat>
          <c:val>
            <c:numRef>
              <c:f>'Tabels-Graficos'!$G$6:$G$9</c:f>
              <c:numCache>
                <c:formatCode>General</c:formatCode>
                <c:ptCount val="3"/>
                <c:pt idx="0">
                  <c:v>289.92999999999995</c:v>
                </c:pt>
                <c:pt idx="1">
                  <c:v>86.190000000000026</c:v>
                </c:pt>
                <c:pt idx="2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9-4239-B9F7-3F2D4294801F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'Tabels-Graficos'!$F$6:$F$9</c:f>
              <c:strCache>
                <c:ptCount val="3"/>
                <c:pt idx="0">
                  <c:v>Nintendo</c:v>
                </c:pt>
                <c:pt idx="1">
                  <c:v>Atari</c:v>
                </c:pt>
                <c:pt idx="2">
                  <c:v>PC</c:v>
                </c:pt>
              </c:strCache>
            </c:strRef>
          </c:cat>
          <c:val>
            <c:numRef>
              <c:f>'Tabels-Graficos'!$H$6:$H$9</c:f>
              <c:numCache>
                <c:formatCode>General</c:formatCode>
                <c:ptCount val="3"/>
                <c:pt idx="0">
                  <c:v>87</c:v>
                </c:pt>
                <c:pt idx="1">
                  <c:v>115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9-4239-B9F7-3F2D4294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NES</c:v>
                </c:pt>
                <c:pt idx="1">
                  <c:v>2600</c:v>
                </c:pt>
                <c:pt idx="2">
                  <c:v>GB</c:v>
                </c:pt>
                <c:pt idx="3">
                  <c:v>PC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223.50999999999991</c:v>
                </c:pt>
                <c:pt idx="1">
                  <c:v>86.190000000000026</c:v>
                </c:pt>
                <c:pt idx="2">
                  <c:v>66.399999999999991</c:v>
                </c:pt>
                <c:pt idx="3">
                  <c:v>7.0000000000000007E-2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2-4CA4-9828-2EFBB1C5D799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NES</c:v>
                </c:pt>
                <c:pt idx="1">
                  <c:v>2600</c:v>
                </c:pt>
                <c:pt idx="2">
                  <c:v>GB</c:v>
                </c:pt>
                <c:pt idx="3">
                  <c:v>PC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75</c:v>
                </c:pt>
                <c:pt idx="1">
                  <c:v>115</c:v>
                </c:pt>
                <c:pt idx="2">
                  <c:v>11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2-4CA4-9828-2EFBB1C5D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171451</xdr:rowOff>
    </xdr:from>
    <xdr:to>
      <xdr:col>12</xdr:col>
      <xdr:colOff>314325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enre">
              <a:extLst>
                <a:ext uri="{FF2B5EF4-FFF2-40B4-BE49-F238E27FC236}">
                  <a16:creationId xmlns:a16="http://schemas.microsoft.com/office/drawing/2014/main" id="{B1964E3E-AB3F-6111-A0F1-DC521C542C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1951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76200</xdr:colOff>
      <xdr:row>15</xdr:row>
      <xdr:rowOff>180975</xdr:rowOff>
    </xdr:from>
    <xdr:to>
      <xdr:col>9</xdr:col>
      <xdr:colOff>476250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anufacturer">
              <a:extLst>
                <a:ext uri="{FF2B5EF4-FFF2-40B4-BE49-F238E27FC236}">
                  <a16:creationId xmlns:a16="http://schemas.microsoft.com/office/drawing/2014/main" id="{87A13988-3F35-DB9B-ED0E-A52F649AF9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48875" y="303847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5</xdr:col>
      <xdr:colOff>823912</xdr:colOff>
      <xdr:row>30</xdr:row>
      <xdr:rowOff>42862</xdr:rowOff>
    </xdr:from>
    <xdr:to>
      <xdr:col>6</xdr:col>
      <xdr:colOff>1485900</xdr:colOff>
      <xdr:row>39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29</xdr:row>
      <xdr:rowOff>157162</xdr:rowOff>
    </xdr:from>
    <xdr:to>
      <xdr:col>10</xdr:col>
      <xdr:colOff>514350</xdr:colOff>
      <xdr:row>38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361950</xdr:colOff>
      <xdr:row>5</xdr:row>
      <xdr:rowOff>152401</xdr:rowOff>
    </xdr:from>
    <xdr:to>
      <xdr:col>9</xdr:col>
      <xdr:colOff>485775</xdr:colOff>
      <xdr:row>13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ecade">
              <a:extLst>
                <a:ext uri="{FF2B5EF4-FFF2-40B4-BE49-F238E27FC236}">
                  <a16:creationId xmlns:a16="http://schemas.microsoft.com/office/drawing/2014/main" id="{31A95568-DC8A-3CD7-45F8-B78FA3E11F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4625" y="1104901"/>
              <a:ext cx="733425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nufacturer 2">
              <a:extLst>
                <a:ext uri="{FF2B5EF4-FFF2-40B4-BE49-F238E27FC236}">
                  <a16:creationId xmlns:a16="http://schemas.microsoft.com/office/drawing/2014/main" id="{DEE58D85-E067-4862-80A6-E1B0721BAF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nre 2">
              <a:extLst>
                <a:ext uri="{FF2B5EF4-FFF2-40B4-BE49-F238E27FC236}">
                  <a16:creationId xmlns:a16="http://schemas.microsoft.com/office/drawing/2014/main" id="{7035451F-61C6-4159-87A8-1529B2EB4F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376,19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235,39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31,18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102,49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7,13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Super Mario Bros.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NES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204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Limp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457200</xdr:colOff>
      <xdr:row>18</xdr:row>
      <xdr:rowOff>9525</xdr:rowOff>
    </xdr:from>
    <xdr:to>
      <xdr:col>11</xdr:col>
      <xdr:colOff>561975</xdr:colOff>
      <xdr:row>24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Decade 1">
              <a:extLst>
                <a:ext uri="{FF2B5EF4-FFF2-40B4-BE49-F238E27FC236}">
                  <a16:creationId xmlns:a16="http://schemas.microsoft.com/office/drawing/2014/main" id="{0559F1C9-1B6C-4694-B6EB-27505A3D7D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3200" y="3438524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nufacturer 1">
              <a:extLst>
                <a:ext uri="{FF2B5EF4-FFF2-40B4-BE49-F238E27FC236}">
                  <a16:creationId xmlns:a16="http://schemas.microsoft.com/office/drawing/2014/main" id="{7AEB109C-CAC5-464F-A6C2-02F87BBAF9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enre 1">
              <a:extLst>
                <a:ext uri="{FF2B5EF4-FFF2-40B4-BE49-F238E27FC236}">
                  <a16:creationId xmlns:a16="http://schemas.microsoft.com/office/drawing/2014/main" id="{ECBAC2FE-9E15-490F-9F38-1083C809CA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376,19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235,39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31,18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102,49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7,13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Super Mario Bros.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NES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204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Limp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466725</xdr:colOff>
      <xdr:row>18</xdr:row>
      <xdr:rowOff>28576</xdr:rowOff>
    </xdr:from>
    <xdr:to>
      <xdr:col>11</xdr:col>
      <xdr:colOff>571500</xdr:colOff>
      <xdr:row>24</xdr:row>
      <xdr:rowOff>85726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cade 2">
              <a:extLst>
                <a:ext uri="{FF2B5EF4-FFF2-40B4-BE49-F238E27FC236}">
                  <a16:creationId xmlns:a16="http://schemas.microsoft.com/office/drawing/2014/main" id="{FB16B416-196F-4668-8739-64AA18EF02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2725" y="3457575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1643522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6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 oneField="1">
      <fieldsUsage count="1">
        <fieldUsage x="1"/>
      </fieldsUsage>
    </cacheHierarchy>
    <cacheHierarchy uniqueName="[Measures].[Vendas EU]" caption="Vendas EU" measure="1" displayFolder="" measureGroup="Trabalho_Final_Processed_vgsales" count="0" oneField="1">
      <fieldsUsage count="1">
        <fieldUsage x="2"/>
      </fieldsUsage>
    </cacheHierarchy>
    <cacheHierarchy uniqueName="[Measures].[Vendas JP]" caption="Vendas JP" measure="1" displayFolder="" measureGroup="Trabalho_Final_Processed_vgsales" count="0" oneField="1">
      <fieldsUsage count="1">
        <fieldUsage x="3"/>
      </fieldsUsage>
    </cacheHierarchy>
    <cacheHierarchy uniqueName="[Measures].[Vendas Other]" caption="Vendas Other" measure="1" displayFolder="" measureGroup="Trabalho_Final_Processed_vgsales" count="0" oneField="1">
      <fieldsUsage count="1">
        <fieldUsage x="4"/>
      </fieldsUsage>
    </cacheHierarchy>
    <cacheHierarchy uniqueName="[Measures].[Total Entradas]" caption="Total Entradas" measure="1" displayFolder="" measureGroup="Trabalho_Final_Processed_vgsales" count="0" oneField="1">
      <fieldsUsage count="1">
        <fieldUsage x="5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1990738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Trabalho_Final_Processed_vgsales].[Manufacturer].[Manufacturer]" caption="Manufacturer" numFmtId="0" hierarchy="3" level="1">
      <sharedItems count="3">
        <s v="Atari"/>
        <s v="Nintendo"/>
        <s v="PC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2800923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Trabalho_Final_Processed_vgsales].[Name].[Name]" caption="Name" numFmtId="0" hierarchy="1" level="1">
      <sharedItems count="3">
        <s v="Duck Hunt"/>
        <s v="Super Mario Bros."/>
        <s v="Tetris"/>
      </sharedItems>
    </cacheField>
    <cacheField name="[Measures].[Vendas Totais]" caption="Vendas Totais" numFmtId="0" hierarchy="14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3148147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Trabalho_Final_Processed_vgsales].[Platform].[Platform]" caption="Platform" numFmtId="0" hierarchy="2" level="1">
      <sharedItems count="5">
        <s v="2600"/>
        <s v="DS"/>
        <s v="GB"/>
        <s v="NES"/>
        <s v="PC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3842593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Publisher].[Publisher]" caption="Publisher" numFmtId="0" hierarchy="7" level="1">
      <sharedItems count="10">
        <s v="Activision"/>
        <s v="Atari"/>
        <s v="Capcom"/>
        <s v="Enix Corporation"/>
        <s v="Hudson Soft"/>
        <s v="Imagic"/>
        <s v="Konami Digital Entertainment"/>
        <s v="Namco Bandai Games"/>
        <s v="Nintendo"/>
        <s v="Parker Bros."/>
      </sharedItems>
    </cacheField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1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949321180553" backgroundQuery="1" createdVersion="8" refreshedVersion="8" minRefreshableVersion="3" recordCount="0" supportSubquery="1" supportAdvancedDrill="1" xr:uid="{31B1F4D4-C742-4A27-9C08-BE03DA93BDCE}">
  <cacheSource type="external" connectionId="2"/>
  <cacheFields count="4">
    <cacheField name="[Trabalho_Final_Processed_vgsales].[Genre].[Genre]" caption="Genre" numFmtId="0" hierarchy="6" level="1">
      <sharedItems count="5">
        <s v="Action"/>
        <s v="Platform"/>
        <s v="Puzzle"/>
        <s v="Shooter"/>
        <s v="Sports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68632523148" backgroundQuery="1" createdVersion="3" refreshedVersion="8" minRefreshableVersion="3" recordCount="0" supportSubquery="1" supportAdvancedDrill="1" xr:uid="{4558D9A1-A46E-4E7E-97F7-344E6CBF64F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/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515257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16" applyNumberFormats="0" applyBorderFormats="0" applyFontFormats="0" applyPatternFormats="0" applyAlignmentFormats="0" applyWidthHeightFormats="1" dataCaption="Valores" tag="6fb0e959-4c31-4fb6-af09-78c6db3870fc" updatedVersion="8" minRefreshableVersion="3" useAutoFormatting="1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Jogos" cacheId="20" applyNumberFormats="0" applyBorderFormats="0" applyFontFormats="0" applyPatternFormats="0" applyAlignmentFormats="0" applyWidthHeightFormats="1" dataCaption="Valores" tag="d86c668d-2af6-4789-a248-2ceda74b42fe" updatedVersion="8" minRefreshableVersion="3" useAutoFormatting="1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1"/>
    </i>
    <i>
      <x v="2"/>
    </i>
    <i>
      <x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24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2"/>
  </rowFields>
  <rowItems count="11">
    <i>
      <x v="8"/>
    </i>
    <i>
      <x v="1"/>
    </i>
    <i>
      <x/>
    </i>
    <i>
      <x v="7"/>
    </i>
    <i>
      <x v="2"/>
    </i>
    <i>
      <x v="4"/>
    </i>
    <i>
      <x v="6"/>
    </i>
    <i>
      <x v="3"/>
    </i>
    <i>
      <x v="9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0" subtotal="count" baseField="2" baseItem="0"/>
    <dataField fld="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2" type="count" id="1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18" applyNumberFormats="0" applyBorderFormats="0" applyFontFormats="0" applyPatternFormats="0" applyAlignmentFormats="0" applyWidthHeightFormats="1" dataCaption="Valores" tag="a200fb1c-2134-4862-a34e-7b8b1154496c" updatedVersion="8" minRefreshableVersion="3" useAutoFormatting="1" subtotalHiddenItems="1" itemPrintTitles="1" createdVersion="8" indent="0" outline="1" outlineData="1" multipleFieldFilters="0" chartFormat="8">
  <location ref="F5:H9" firstHeaderRow="0" firstDataRow="1" firstDataCol="1"/>
  <pivotFields count="4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1"/>
    </i>
    <i>
      <x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22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3"/>
    </i>
    <i>
      <x/>
    </i>
    <i>
      <x v="2"/>
    </i>
    <i>
      <x v="4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res" cacheId="14" applyNumberFormats="0" applyBorderFormats="0" applyFontFormats="0" applyPatternFormats="0" applyAlignmentFormats="0" applyWidthHeightFormats="1" dataCaption="Valores" tag="1f36738a-cf8a-40ff-8543-b65c67f1157c" updatedVersion="8" minRefreshableVersion="3" useAutoFormatting="1" subtotalHiddenItems="1" itemPrintTitles="1" createdVersion="8" indent="0" outline="1" outlineData="1" multipleFieldFilters="0" chartFormat="3">
  <location ref="A5:C11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2"/>
    </i>
    <i>
      <x v="3"/>
    </i>
    <i>
      <x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rabalho_Final_Processed_vgsales].[Decade].&amp;[1980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5" filterVal="5"/>
        </filterColumn>
      </autoFilter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3133312D-F401-4EAD-B9B6-8FBF74C0BB96}" sourceName="[Trabalho_Final_Processed_vgsales].[Genre]">
  <pivotTables>
    <pivotTable tabId="1" name="KPIs"/>
    <pivotTable tabId="1" name="Manufacturer"/>
    <pivotTable tabId="1" name="Plataforma"/>
    <pivotTable tabId="1" name="Publisher"/>
    <pivotTable tabId="1" name="Jogos"/>
  </pivotTables>
  <data>
    <olap pivotCacheId="1951525705">
      <levels count="2">
        <level uniqueName="[Trabalho_Final_Processed_vgsales].[Genre].[(All)]" sourceCaption="(All)" count="0"/>
        <level uniqueName="[Trabalho_Final_Processed_vgsales].[Genre].[Genre]" sourceCaption="Genre" count="12" sortOrder="ascending">
          <ranges>
            <range startItem="0">
              <i n="[Trabalho_Final_Processed_vgsales].[Genre].&amp;[Action]" c="Action"/>
              <i n="[Trabalho_Final_Processed_vgsales].[Genre].&amp;[Adventure]" c="Adventure"/>
              <i n="[Trabalho_Final_Processed_vgsales].[Genre].&amp;[Fighting]" c="Fighting"/>
              <i n="[Trabalho_Final_Processed_vgsales].[Genre].&amp;[Misc]" c="Misc"/>
              <i n="[Trabalho_Final_Processed_vgsales].[Genre].&amp;[Platform]" c="Platform"/>
              <i n="[Trabalho_Final_Processed_vgsales].[Genre].&amp;[Puzzle]" c="Puzzle"/>
              <i n="[Trabalho_Final_Processed_vgsales].[Genre].&amp;[Racing]" c="Racing"/>
              <i n="[Trabalho_Final_Processed_vgsales].[Genre].&amp;[Role-Playing]" c="Role-Playing"/>
              <i n="[Trabalho_Final_Processed_vgsales].[Genre].&amp;[Shooter]" c="Shooter"/>
              <i n="[Trabalho_Final_Processed_vgsales].[Genre].&amp;[Simulation]" c="Simulation"/>
              <i n="[Trabalho_Final_Processed_vgsales].[Genre].&amp;[Sports]" c="Sports"/>
              <i n="[Trabalho_Final_Processed_vgsales].[Genre].&amp;[Strategy]" c="Strategy" nd="1"/>
            </range>
          </ranges>
        </level>
      </levels>
      <selections count="1">
        <selection n="[Trabalho_Final_Processed_vgsales].[Gen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A3EB827C-016C-4650-ACCD-18D35801FCDF}" sourceName="[Trabalho_Final_Processed_vgsales].[Manufacturer]">
  <pivotTables>
    <pivotTable tabId="1" name="KPIs"/>
    <pivotTable tabId="1" name="Genres"/>
    <pivotTable tabId="1" name="Plataforma"/>
    <pivotTable tabId="1" name="Publisher"/>
    <pivotTable tabId="1" name="Jogos"/>
  </pivotTables>
  <data>
    <olap pivotCacheId="1951525705">
      <levels count="2">
        <level uniqueName="[Trabalho_Final_Processed_vgsales].[Manufacturer].[(All)]" sourceCaption="(All)" count="0"/>
        <level uniqueName="[Trabalho_Final_Processed_vgsales].[Manufacturer].[Manufacturer]" sourceCaption="Manufacturer" count="7" sortOrder="ascending">
          <ranges>
            <range startItem="0">
              <i n="[Trabalho_Final_Processed_vgsales].[Manufacturer].&amp;[Atari]" c="Atari"/>
              <i n="[Trabalho_Final_Processed_vgsales].[Manufacturer].&amp;[Nintendo]" c="Nintendo"/>
              <i n="[Trabalho_Final_Processed_vgsales].[Manufacturer].&amp;[PC]" c="PC"/>
              <i n="[Trabalho_Final_Processed_vgsales].[Manufacturer].&amp;[Microsoft]" c="Microsoft" nd="1"/>
              <i n="[Trabalho_Final_Processed_vgsales].[Manufacturer].&amp;[Others]" c="Others" nd="1"/>
              <i n="[Trabalho_Final_Processed_vgsales].[Manufacturer].&amp;[Sega]" c="Sega" nd="1"/>
              <i n="[Trabalho_Final_Processed_vgsales].[Manufacturer].&amp;[Sony]" c="Sony" nd="1"/>
            </range>
          </ranges>
        </level>
      </levels>
      <selections count="1">
        <selection n="[Trabalho_Final_Processed_vgsales].[Manufacture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ECD1BC38-252E-4315-BED2-E96C17203851}" sourceName="[Trabalho_Final_Processed_vgsales].[Decade]">
  <pivotTables>
    <pivotTable tabId="1" name="Genres"/>
    <pivotTable tabId="1" name="KPIs"/>
    <pivotTable tabId="1" name="Manufacturer"/>
    <pivotTable tabId="1" name="Jogos"/>
    <pivotTable tabId="1" name="Plataforma"/>
    <pivotTable tabId="1" name="Publisher"/>
  </pivotTables>
  <data>
    <olap pivotCacheId="1951525705">
      <levels count="2">
        <level uniqueName="[Trabalho_Final_Processed_vgsales].[Decade].[(All)]" sourceCaption="(All)" count="0"/>
        <level uniqueName="[Trabalho_Final_Processed_vgsales].[Decade].[Decade]" sourceCaption="Decade" count="4" sortOrder="ascending">
          <ranges>
            <range startItem="0">
              <i n="[Trabalho_Final_Processed_vgsales].[Decade].&amp;[1980s]" c="1980s"/>
              <i n="[Trabalho_Final_Processed_vgsales].[Decade].&amp;[1990s]" c="1990s"/>
              <i n="[Trabalho_Final_Processed_vgsales].[Decade].&amp;[2000s]" c="2000s"/>
              <i n="[Trabalho_Final_Processed_vgsales].[Decade].&amp;[2010s]" c="2010s"/>
            </range>
          </ranges>
        </level>
      </levels>
      <selections count="1">
        <selection n="[Trabalho_Final_Processed_vgsales].[Decade].&amp;[1980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" xr10:uid="{A4F49EBB-7711-4534-A547-26D98625E15C}" cache="SegmentaçãoDeDados_Genre" caption="Genre" columnCount="12" showCaption="0" level="1" rowHeight="241300"/>
  <slicer name="Manufacturer" xr10:uid="{72CD19DE-550D-44ED-B8E2-9978CAED15C8}" cache="SegmentaçãoDeDados_Manufacturer" caption="Manufacturer" showCaption="0" level="1" rowHeight="241300"/>
  <slicer name="Decade" xr10:uid="{C44B5425-7F6F-486D-9EB1-569767B58169}" cache="SegmentaçãoDeDados_Decade" caption="Decade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2" xr10:uid="{C1C94039-1EDC-4EF3-8F90-19BE643100BE}" cache="SegmentaçãoDeDados_Genre" caption="Genre" columnCount="12" showCaption="0" level="1" style="Estilo de Segmentação de Dados 1" rowHeight="241300"/>
  <slicer name="Manufacturer 2" xr10:uid="{4446D38A-7123-4E65-B6C9-A2647D9E9915}" cache="SegmentaçãoDeDados_Manufacturer" caption="Manufacturer" showCaption="0" level="1" style="Estilo de Segmentação de Dados 1" rowHeight="241300"/>
  <slicer name="Decade 1" xr10:uid="{B2986508-802D-43F8-AEF7-550847FB11DC}" cache="SegmentaçãoDeDados_Decade" caption="Decade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1" xr10:uid="{FF1699B2-8230-47CE-B183-FF008F38E71D}" cache="SegmentaçãoDeDados_Genre" caption="Genre" columnCount="12" showCaption="0" level="1" style="Estilo de Segmentação de Dados 1" rowHeight="241300"/>
  <slicer name="Manufacturer 1" xr10:uid="{E120FC5B-47A4-4DB7-BBB2-57093DBF6DD0}" cache="SegmentaçãoDeDados_Manufacturer" caption="Manufacturer" showCaption="0" level="1" style="Estilo de Segmentação de Dados 1" rowHeight="241300"/>
  <slicer name="Decade 2" xr10:uid="{5E9F361F-F3A2-45B7-A324-1F3759AA94B2}" cache="SegmentaçãoDeDados_Decade" caption="Decade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8"/>
  <sheetViews>
    <sheetView workbookViewId="0">
      <selection activeCell="L9" sqref="L9"/>
    </sheetView>
  </sheetViews>
  <sheetFormatPr defaultRowHeight="15" x14ac:dyDescent="0.25"/>
  <cols>
    <col min="1" max="1" width="18" bestFit="1" customWidth="1"/>
    <col min="2" max="2" width="26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7.7109375" bestFit="1" customWidth="1"/>
    <col min="7" max="7" width="26.42578125" bestFit="1" customWidth="1"/>
    <col min="8" max="8" width="13.5703125" bestFit="1" customWidth="1"/>
    <col min="12" max="12" width="18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376.19000000000005</v>
      </c>
      <c r="B2" s="6">
        <v>235.39000000000001</v>
      </c>
      <c r="C2" s="6">
        <v>31.180000000000007</v>
      </c>
      <c r="D2" s="6">
        <v>102.49000000000001</v>
      </c>
      <c r="E2" s="6">
        <v>7.1299999999999963</v>
      </c>
      <c r="F2" s="6">
        <v>204</v>
      </c>
    </row>
    <row r="5" spans="1:13" x14ac:dyDescent="0.25">
      <c r="A5" s="1" t="s">
        <v>6</v>
      </c>
      <c r="B5" t="s">
        <v>19</v>
      </c>
      <c r="C5" t="s">
        <v>5</v>
      </c>
      <c r="F5" s="1" t="s">
        <v>6</v>
      </c>
      <c r="G5" t="s">
        <v>19</v>
      </c>
      <c r="H5" t="s">
        <v>5</v>
      </c>
    </row>
    <row r="6" spans="1:13" x14ac:dyDescent="0.25">
      <c r="A6" s="2" t="s">
        <v>20</v>
      </c>
      <c r="B6" s="6">
        <v>122.26000000000002</v>
      </c>
      <c r="C6" s="6">
        <v>33</v>
      </c>
      <c r="F6" s="2" t="s">
        <v>12</v>
      </c>
      <c r="G6" s="6">
        <v>289.92999999999995</v>
      </c>
      <c r="H6" s="6">
        <v>87</v>
      </c>
    </row>
    <row r="7" spans="1:13" x14ac:dyDescent="0.25">
      <c r="A7" s="2" t="s">
        <v>25</v>
      </c>
      <c r="B7" s="6">
        <v>62.749999999999993</v>
      </c>
      <c r="C7" s="6">
        <v>19</v>
      </c>
      <c r="F7" s="2" t="s">
        <v>21</v>
      </c>
      <c r="G7" s="6">
        <v>86.190000000000026</v>
      </c>
      <c r="H7" s="6">
        <v>115</v>
      </c>
    </row>
    <row r="8" spans="1:13" x14ac:dyDescent="0.25">
      <c r="A8" s="2" t="s">
        <v>8</v>
      </c>
      <c r="B8" s="6">
        <v>59.77</v>
      </c>
      <c r="C8" s="6">
        <v>30</v>
      </c>
      <c r="F8" s="2" t="s">
        <v>11</v>
      </c>
      <c r="G8" s="6">
        <v>7.0000000000000007E-2</v>
      </c>
      <c r="H8" s="6">
        <v>2</v>
      </c>
      <c r="L8" s="1" t="s">
        <v>6</v>
      </c>
      <c r="M8" t="s">
        <v>0</v>
      </c>
    </row>
    <row r="9" spans="1:13" x14ac:dyDescent="0.25">
      <c r="A9" s="2" t="s">
        <v>7</v>
      </c>
      <c r="B9" s="6">
        <v>50.809999999999988</v>
      </c>
      <c r="C9" s="6">
        <v>65</v>
      </c>
      <c r="F9" s="2" t="s">
        <v>10</v>
      </c>
      <c r="G9" s="6">
        <v>376.19000000000005</v>
      </c>
      <c r="H9" s="6">
        <v>204</v>
      </c>
      <c r="L9" s="2" t="s">
        <v>23</v>
      </c>
      <c r="M9" s="6">
        <v>40.24</v>
      </c>
    </row>
    <row r="10" spans="1:13" x14ac:dyDescent="0.25">
      <c r="A10" s="2" t="s">
        <v>9</v>
      </c>
      <c r="B10" s="6">
        <v>32.279999999999994</v>
      </c>
      <c r="C10" s="6">
        <v>23</v>
      </c>
      <c r="L10" s="2" t="s">
        <v>26</v>
      </c>
      <c r="M10" s="6">
        <v>35.839999999999996</v>
      </c>
    </row>
    <row r="11" spans="1:13" x14ac:dyDescent="0.25">
      <c r="A11" s="2" t="s">
        <v>10</v>
      </c>
      <c r="B11" s="6">
        <v>327.87000000000006</v>
      </c>
      <c r="C11" s="6">
        <v>170</v>
      </c>
      <c r="L11" s="2" t="s">
        <v>27</v>
      </c>
      <c r="M11" s="6">
        <v>28.31</v>
      </c>
    </row>
    <row r="12" spans="1:13" x14ac:dyDescent="0.25">
      <c r="L12" s="2" t="s">
        <v>10</v>
      </c>
      <c r="M12" s="6">
        <v>104.39</v>
      </c>
    </row>
    <row r="16" spans="1:13" x14ac:dyDescent="0.25">
      <c r="F16" s="1" t="s">
        <v>6</v>
      </c>
      <c r="G16" t="s">
        <v>19</v>
      </c>
      <c r="H16" t="s">
        <v>5</v>
      </c>
    </row>
    <row r="17" spans="1:15" x14ac:dyDescent="0.25">
      <c r="F17" s="2" t="s">
        <v>12</v>
      </c>
      <c r="G17" s="6">
        <v>234.89</v>
      </c>
      <c r="H17" s="6">
        <v>47</v>
      </c>
    </row>
    <row r="18" spans="1:15" x14ac:dyDescent="0.25">
      <c r="F18" s="2" t="s">
        <v>21</v>
      </c>
      <c r="G18" s="6">
        <v>41.26</v>
      </c>
      <c r="H18" s="6">
        <v>42</v>
      </c>
    </row>
    <row r="19" spans="1:15" x14ac:dyDescent="0.25">
      <c r="F19" s="2" t="s">
        <v>13</v>
      </c>
      <c r="G19" s="6">
        <v>18.439999999999998</v>
      </c>
      <c r="H19" s="6">
        <v>26</v>
      </c>
    </row>
    <row r="20" spans="1:15" x14ac:dyDescent="0.25">
      <c r="F20" s="2" t="s">
        <v>14</v>
      </c>
      <c r="G20" s="6">
        <v>16.369999999999997</v>
      </c>
      <c r="H20" s="6">
        <v>12</v>
      </c>
    </row>
    <row r="21" spans="1:15" x14ac:dyDescent="0.25">
      <c r="A21" s="1" t="s">
        <v>6</v>
      </c>
      <c r="B21" t="s">
        <v>19</v>
      </c>
      <c r="C21" t="s">
        <v>5</v>
      </c>
      <c r="F21" s="2" t="s">
        <v>31</v>
      </c>
      <c r="G21" s="6">
        <v>11.73</v>
      </c>
      <c r="H21" s="6">
        <v>8</v>
      </c>
      <c r="N21" t="s">
        <v>15</v>
      </c>
      <c r="O21" t="s">
        <v>16</v>
      </c>
    </row>
    <row r="22" spans="1:15" x14ac:dyDescent="0.25">
      <c r="A22" s="2" t="s">
        <v>28</v>
      </c>
      <c r="B22" s="6">
        <v>223.50999999999991</v>
      </c>
      <c r="C22" s="6">
        <v>75</v>
      </c>
      <c r="F22" s="2" t="s">
        <v>32</v>
      </c>
      <c r="G22" s="6">
        <v>6.79</v>
      </c>
      <c r="H22" s="6">
        <v>6</v>
      </c>
      <c r="N22" t="str">
        <f>_xlfn.XLOOKUP($O$22,M9,L9)</f>
        <v>Super Mario Bros.</v>
      </c>
      <c r="O22">
        <f>MAX(M9)</f>
        <v>40.24</v>
      </c>
    </row>
    <row r="23" spans="1:15" x14ac:dyDescent="0.25">
      <c r="A23" s="2" t="s">
        <v>29</v>
      </c>
      <c r="B23" s="6">
        <v>86.190000000000026</v>
      </c>
      <c r="C23" s="6">
        <v>115</v>
      </c>
      <c r="F23" s="2" t="s">
        <v>22</v>
      </c>
      <c r="G23" s="6">
        <v>6.7700000000000014</v>
      </c>
      <c r="H23" s="6">
        <v>6</v>
      </c>
    </row>
    <row r="24" spans="1:15" x14ac:dyDescent="0.25">
      <c r="A24" s="2" t="s">
        <v>30</v>
      </c>
      <c r="B24" s="6">
        <v>66.399999999999991</v>
      </c>
      <c r="C24" s="6">
        <v>11</v>
      </c>
      <c r="F24" s="2" t="s">
        <v>33</v>
      </c>
      <c r="G24" s="6">
        <v>6.43</v>
      </c>
      <c r="H24" s="6">
        <v>2</v>
      </c>
      <c r="N24" t="s">
        <v>17</v>
      </c>
      <c r="O24" t="s">
        <v>16</v>
      </c>
    </row>
    <row r="25" spans="1:15" x14ac:dyDescent="0.25">
      <c r="A25" s="2" t="s">
        <v>11</v>
      </c>
      <c r="B25" s="6">
        <v>7.0000000000000007E-2</v>
      </c>
      <c r="C25" s="6">
        <v>2</v>
      </c>
      <c r="F25" s="2" t="s">
        <v>34</v>
      </c>
      <c r="G25" s="6">
        <v>4.9700000000000006</v>
      </c>
      <c r="H25" s="6">
        <v>7</v>
      </c>
      <c r="N25" t="str">
        <f>_xlfn.XLOOKUP($O$25,B22,A22)</f>
        <v>NES</v>
      </c>
      <c r="O25">
        <f>MAX(B22)</f>
        <v>223.50999999999991</v>
      </c>
    </row>
    <row r="26" spans="1:15" x14ac:dyDescent="0.25">
      <c r="A26" s="2" t="s">
        <v>24</v>
      </c>
      <c r="B26" s="6">
        <v>0.02</v>
      </c>
      <c r="C26" s="6">
        <v>1</v>
      </c>
      <c r="F26" s="2" t="s">
        <v>35</v>
      </c>
      <c r="G26" s="6">
        <v>4.82</v>
      </c>
      <c r="H26" s="6">
        <v>4</v>
      </c>
    </row>
    <row r="27" spans="1:15" x14ac:dyDescent="0.25">
      <c r="A27" s="2" t="s">
        <v>10</v>
      </c>
      <c r="B27" s="6">
        <v>376.19000000000005</v>
      </c>
      <c r="C27" s="6">
        <v>204</v>
      </c>
      <c r="F27" s="2" t="s">
        <v>10</v>
      </c>
      <c r="G27" s="6">
        <v>352.47</v>
      </c>
      <c r="H27" s="6">
        <v>160</v>
      </c>
      <c r="N27" t="s">
        <v>18</v>
      </c>
      <c r="O27" t="s">
        <v>16</v>
      </c>
    </row>
    <row r="28" spans="1:15" x14ac:dyDescent="0.25">
      <c r="N28" t="str">
        <f>_xlfn.XLOOKUP($O$28,G17,F17)</f>
        <v>Nintendo</v>
      </c>
      <c r="O28">
        <f>MAX(G17)</f>
        <v>234.89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dimension ref="X1:AC23"/>
  <sheetViews>
    <sheetView showGridLines="0" tabSelected="1" topLeftCell="A4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376.19000000000005</v>
      </c>
      <c r="Z3" s="4" t="str">
        <f>'Tabels-Graficos'!N22</f>
        <v>Super Mario Bros.</v>
      </c>
      <c r="AA3" s="4">
        <f>'Tabels-Graficos'!O22</f>
        <v>40.24</v>
      </c>
      <c r="AC3" s="3"/>
    </row>
    <row r="4" spans="24:29" x14ac:dyDescent="0.25">
      <c r="X4" s="3"/>
      <c r="Y4" s="4">
        <f>GETPIVOTDATA("[Measures].[Vendas NA]",'Tabels-Graficos'!$A$1)</f>
        <v>235.39000000000001</v>
      </c>
      <c r="Z4" s="4" t="str">
        <f>'Tabels-Graficos'!N25</f>
        <v>NES</v>
      </c>
      <c r="AA4" s="4">
        <f>'Tabels-Graficos'!O25</f>
        <v>223.50999999999991</v>
      </c>
      <c r="AC4" s="3"/>
    </row>
    <row r="5" spans="24:29" x14ac:dyDescent="0.25">
      <c r="X5" s="3"/>
      <c r="Y5" s="4">
        <f>GETPIVOTDATA("[Measures].[Vendas EU]",'Tabels-Graficos'!$A$1)</f>
        <v>31.180000000000007</v>
      </c>
      <c r="Z5" s="4" t="str">
        <f>'Tabels-Graficos'!N28</f>
        <v>Nintendo</v>
      </c>
      <c r="AA5" s="4">
        <f>'Tabels-Graficos'!O28</f>
        <v>234.89</v>
      </c>
      <c r="AC5" s="3"/>
    </row>
    <row r="6" spans="24:29" x14ac:dyDescent="0.25">
      <c r="X6" s="3"/>
      <c r="Y6" s="4">
        <f>GETPIVOTDATA("[Measures].[Vendas JP]",'Tabels-Graficos'!$A$1)</f>
        <v>102.49000000000001</v>
      </c>
      <c r="AC6" s="3"/>
    </row>
    <row r="7" spans="24:29" x14ac:dyDescent="0.25">
      <c r="X7" s="3"/>
      <c r="Y7" s="4">
        <f>GETPIVOTDATA("[Measures].[Vendas Other]",'Tabels-Graficos'!$A$1)</f>
        <v>7.1299999999999963</v>
      </c>
      <c r="AC7" s="3"/>
    </row>
    <row r="8" spans="24:29" x14ac:dyDescent="0.25">
      <c r="X8" s="3"/>
      <c r="Y8" s="4">
        <f>GETPIVOTDATA("[Measures].[Total Entradas]",'Tabels-Graficos'!$A$1)</f>
        <v>204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dimension ref="X1:AC25"/>
  <sheetViews>
    <sheetView showGridLines="0" workbookViewId="0">
      <selection activeCell="M13" sqref="M1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376.19000000000005</v>
      </c>
      <c r="Z3" s="4" t="str">
        <f>'Tabels-Graficos'!N22</f>
        <v>Super Mario Bros.</v>
      </c>
      <c r="AA3" s="4">
        <f>'Tabels-Graficos'!O22</f>
        <v>40.24</v>
      </c>
    </row>
    <row r="4" spans="24:29" x14ac:dyDescent="0.25">
      <c r="X4" s="3"/>
      <c r="Y4" s="4">
        <f>GETPIVOTDATA("[Measures].[Vendas NA]",'Tabels-Graficos'!$A$1)</f>
        <v>235.39000000000001</v>
      </c>
      <c r="Z4" s="4" t="str">
        <f>'Tabels-Graficos'!N25</f>
        <v>NES</v>
      </c>
      <c r="AA4" s="4">
        <f>'Tabels-Graficos'!O25</f>
        <v>223.50999999999991</v>
      </c>
    </row>
    <row r="5" spans="24:29" x14ac:dyDescent="0.25">
      <c r="X5" s="3"/>
      <c r="Y5" s="4">
        <f>GETPIVOTDATA("[Measures].[Vendas EU]",'Tabels-Graficos'!$A$1)</f>
        <v>31.180000000000007</v>
      </c>
      <c r="Z5" s="4" t="str">
        <f>'Tabels-Graficos'!N28</f>
        <v>Nintendo</v>
      </c>
      <c r="AA5" s="4">
        <f>'Tabels-Graficos'!O28</f>
        <v>234.89</v>
      </c>
    </row>
    <row r="6" spans="24:29" x14ac:dyDescent="0.25">
      <c r="X6" s="3"/>
      <c r="Y6" s="4">
        <f>GETPIVOTDATA("[Measures].[Vendas JP]",'Tabels-Graficos'!$A$1)</f>
        <v>102.49000000000001</v>
      </c>
    </row>
    <row r="7" spans="24:29" x14ac:dyDescent="0.25">
      <c r="X7" s="3"/>
      <c r="Y7" s="4">
        <f>GETPIVOTDATA("[Measures].[Vendas Other]",'Tabels-Graficos'!$A$1)</f>
        <v>7.1299999999999963</v>
      </c>
    </row>
    <row r="8" spans="24:29" x14ac:dyDescent="0.25">
      <c r="X8" s="3"/>
      <c r="Y8" s="4">
        <f>GETPIVOTDATA("[Measures].[Total Entradas]",'Tabels-Graficos'!$A$1)</f>
        <v>204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571FD5D-167D-4160-9672-C42CFC75EDD5}">
  <ds:schemaRefs/>
</ds:datastoreItem>
</file>

<file path=customXml/itemProps2.xml><?xml version="1.0" encoding="utf-8"?>
<ds:datastoreItem xmlns:ds="http://schemas.openxmlformats.org/officeDocument/2006/customXml" ds:itemID="{07F100D0-D1C5-4221-A1F4-545B8B11EAB3}">
  <ds:schemaRefs/>
</ds:datastoreItem>
</file>

<file path=customXml/itemProps3.xml><?xml version="1.0" encoding="utf-8"?>
<ds:datastoreItem xmlns:ds="http://schemas.openxmlformats.org/officeDocument/2006/customXml" ds:itemID="{704EB320-EEB4-43F8-8717-A3BCFF5F0801}">
  <ds:schemaRefs/>
</ds:datastoreItem>
</file>

<file path=customXml/itemProps4.xml><?xml version="1.0" encoding="utf-8"?>
<ds:datastoreItem xmlns:ds="http://schemas.openxmlformats.org/officeDocument/2006/customXml" ds:itemID="{D9F3514D-E1A7-4ADD-9FE7-08A6D7CE3E39}">
  <ds:schemaRefs/>
</ds:datastoreItem>
</file>

<file path=customXml/itemProps5.xml><?xml version="1.0" encoding="utf-8"?>
<ds:datastoreItem xmlns:ds="http://schemas.openxmlformats.org/officeDocument/2006/customXml" ds:itemID="{E414E7CA-58F8-4609-8546-5D98D4A99891}">
  <ds:schemaRefs/>
</ds:datastoreItem>
</file>

<file path=customXml/itemProps6.xml><?xml version="1.0" encoding="utf-8"?>
<ds:datastoreItem xmlns:ds="http://schemas.openxmlformats.org/officeDocument/2006/customXml" ds:itemID="{7EBAA10A-C30A-4BE0-8801-718F085112F1}">
  <ds:schemaRefs/>
</ds:datastoreItem>
</file>

<file path=customXml/itemProps7.xml><?xml version="1.0" encoding="utf-8"?>
<ds:datastoreItem xmlns:ds="http://schemas.openxmlformats.org/officeDocument/2006/customXml" ds:itemID="{A7D56B38-FE33-41DB-923A-4C0843B85CEE}">
  <ds:schemaRefs/>
</ds:datastoreItem>
</file>

<file path=customXml/itemProps8.xml><?xml version="1.0" encoding="utf-8"?>
<ds:datastoreItem xmlns:ds="http://schemas.openxmlformats.org/officeDocument/2006/customXml" ds:itemID="{87897D3B-DB31-4D90-B7EA-D9F8BCD5359A}">
  <ds:schemaRefs/>
</ds:datastoreItem>
</file>

<file path=customXml/itemProps9.xml><?xml version="1.0" encoding="utf-8"?>
<ds:datastoreItem xmlns:ds="http://schemas.openxmlformats.org/officeDocument/2006/customXml" ds:itemID="{CA64AE36-0A14-4BA1-9BB9-8ABBBBEFB986}">
  <ds:schemaRefs/>
</ds:datastoreItem>
</file>

<file path=customXml/itemProps10.xml><?xml version="1.0" encoding="utf-8"?>
<ds:datastoreItem xmlns:ds="http://schemas.openxmlformats.org/officeDocument/2006/customXml" ds:itemID="{543E8A25-AC54-4326-8D48-E78112A13CFD}">
  <ds:schemaRefs/>
</ds:datastoreItem>
</file>

<file path=customXml/itemProps11.xml><?xml version="1.0" encoding="utf-8"?>
<ds:datastoreItem xmlns:ds="http://schemas.openxmlformats.org/officeDocument/2006/customXml" ds:itemID="{865AB659-7869-4BAA-9A25-06A164E526E8}">
  <ds:schemaRefs/>
</ds:datastoreItem>
</file>

<file path=customXml/itemProps12.xml><?xml version="1.0" encoding="utf-8"?>
<ds:datastoreItem xmlns:ds="http://schemas.openxmlformats.org/officeDocument/2006/customXml" ds:itemID="{959C4C66-A08A-43EA-B71A-0FD1D0490787}">
  <ds:schemaRefs/>
</ds:datastoreItem>
</file>

<file path=customXml/itemProps13.xml><?xml version="1.0" encoding="utf-8"?>
<ds:datastoreItem xmlns:ds="http://schemas.openxmlformats.org/officeDocument/2006/customXml" ds:itemID="{0170DF59-E981-4498-AF52-25B0371080B6}">
  <ds:schemaRefs/>
</ds:datastoreItem>
</file>

<file path=customXml/itemProps14.xml><?xml version="1.0" encoding="utf-8"?>
<ds:datastoreItem xmlns:ds="http://schemas.openxmlformats.org/officeDocument/2006/customXml" ds:itemID="{5CD61022-5899-4A56-8AA5-817E6131F3C6}">
  <ds:schemaRefs/>
</ds:datastoreItem>
</file>

<file path=customXml/itemProps15.xml><?xml version="1.0" encoding="utf-8"?>
<ds:datastoreItem xmlns:ds="http://schemas.openxmlformats.org/officeDocument/2006/customXml" ds:itemID="{D8FCC82C-852A-4644-AB48-3772A52B9643}">
  <ds:schemaRefs/>
</ds:datastoreItem>
</file>

<file path=customXml/itemProps16.xml><?xml version="1.0" encoding="utf-8"?>
<ds:datastoreItem xmlns:ds="http://schemas.openxmlformats.org/officeDocument/2006/customXml" ds:itemID="{607F0898-3C81-415B-A5E6-17384B9E33E8}">
  <ds:schemaRefs/>
</ds:datastoreItem>
</file>

<file path=customXml/itemProps17.xml><?xml version="1.0" encoding="utf-8"?>
<ds:datastoreItem xmlns:ds="http://schemas.openxmlformats.org/officeDocument/2006/customXml" ds:itemID="{CDE7A8FF-6558-4DE6-9F58-6725A626A02E}">
  <ds:schemaRefs/>
</ds:datastoreItem>
</file>

<file path=customXml/itemProps18.xml><?xml version="1.0" encoding="utf-8"?>
<ds:datastoreItem xmlns:ds="http://schemas.openxmlformats.org/officeDocument/2006/customXml" ds:itemID="{2DF8E39C-121E-4D90-A942-AB710172D940}">
  <ds:schemaRefs/>
</ds:datastoreItem>
</file>

<file path=customXml/itemProps19.xml><?xml version="1.0" encoding="utf-8"?>
<ds:datastoreItem xmlns:ds="http://schemas.openxmlformats.org/officeDocument/2006/customXml" ds:itemID="{380B8983-0ADF-43FF-BB0C-243C58178207}">
  <ds:schemaRefs/>
</ds:datastoreItem>
</file>

<file path=customXml/itemProps20.xml><?xml version="1.0" encoding="utf-8"?>
<ds:datastoreItem xmlns:ds="http://schemas.openxmlformats.org/officeDocument/2006/customXml" ds:itemID="{0886254F-89D1-4A5A-9770-4C6F17A35970}">
  <ds:schemaRefs/>
</ds:datastoreItem>
</file>

<file path=customXml/itemProps21.xml><?xml version="1.0" encoding="utf-8"?>
<ds:datastoreItem xmlns:ds="http://schemas.openxmlformats.org/officeDocument/2006/customXml" ds:itemID="{03D20538-117B-45ED-AA92-DC85C5567F10}">
  <ds:schemaRefs/>
</ds:datastoreItem>
</file>

<file path=customXml/itemProps22.xml><?xml version="1.0" encoding="utf-8"?>
<ds:datastoreItem xmlns:ds="http://schemas.openxmlformats.org/officeDocument/2006/customXml" ds:itemID="{0CB5FB00-73FD-4F69-B285-5E1178860ECE}">
  <ds:schemaRefs/>
</ds:datastoreItem>
</file>

<file path=customXml/itemProps23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Bernardo Fonseca</cp:lastModifiedBy>
  <cp:revision/>
  <dcterms:created xsi:type="dcterms:W3CDTF">2026-07-09T08:21:05Z</dcterms:created>
  <dcterms:modified xsi:type="dcterms:W3CDTF">2026-07-12T21:48:29Z</dcterms:modified>
  <cp:category/>
  <cp:contentStatus/>
</cp:coreProperties>
</file>