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berna\Downloads\"/>
    </mc:Choice>
  </mc:AlternateContent>
  <bookViews>
    <workbookView xWindow="0" yWindow="0" windowWidth="19200" windowHeight="6940" xr2:uid="{00000000-000D-0000-FFFF-FFFF00000000}"/>
  </bookViews>
  <sheets>
    <sheet name="Plan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1" l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10" i="1"/>
  <c r="P8" i="1"/>
  <c r="P9" i="1"/>
  <c r="P7" i="1"/>
  <c r="G2" i="1"/>
  <c r="I2" i="1" s="1"/>
  <c r="J11" i="1" l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10" i="1"/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7" i="1"/>
  <c r="T11" i="1"/>
  <c r="T12" i="1"/>
  <c r="T13" i="1"/>
  <c r="T14" i="1"/>
  <c r="T15" i="1"/>
  <c r="T16" i="1"/>
  <c r="T17" i="1"/>
  <c r="T18" i="1"/>
  <c r="T19" i="1"/>
  <c r="X20" i="1"/>
  <c r="X21" i="1"/>
  <c r="T22" i="1"/>
  <c r="X24" i="1"/>
  <c r="T10" i="1"/>
  <c r="T8" i="1"/>
  <c r="T9" i="1"/>
  <c r="T7" i="1"/>
  <c r="X7" i="1" l="1"/>
  <c r="X16" i="1"/>
  <c r="X12" i="1"/>
  <c r="T23" i="1"/>
  <c r="X19" i="1"/>
  <c r="X15" i="1"/>
  <c r="X11" i="1"/>
  <c r="X18" i="1"/>
  <c r="X14" i="1"/>
  <c r="X10" i="1"/>
  <c r="X17" i="1"/>
  <c r="X13" i="1"/>
  <c r="X9" i="1"/>
  <c r="X23" i="1"/>
  <c r="T24" i="1"/>
  <c r="X22" i="1"/>
  <c r="T21" i="1"/>
  <c r="T20" i="1"/>
  <c r="X8" i="1"/>
</calcChain>
</file>

<file path=xl/sharedStrings.xml><?xml version="1.0" encoding="utf-8"?>
<sst xmlns="http://schemas.openxmlformats.org/spreadsheetml/2006/main" count="96" uniqueCount="59">
  <si>
    <t>Levantamento Radiométrico ao redor do Bunker do Acelerador Linear Varian 600CD - 2015</t>
  </si>
  <si>
    <t>Pontos</t>
  </si>
  <si>
    <t>Local</t>
  </si>
  <si>
    <t>Ocupação</t>
  </si>
  <si>
    <t>Leitura (mR/h) Feixe Primário</t>
  </si>
  <si>
    <t>Leitura (mR/h) Feixe Espalhado</t>
  </si>
  <si>
    <t>U</t>
  </si>
  <si>
    <t>T</t>
  </si>
  <si>
    <t>Exposição mSv/sem</t>
  </si>
  <si>
    <t>Limite CNEN mSv/sem</t>
  </si>
  <si>
    <t>Condição</t>
  </si>
  <si>
    <t>P1</t>
  </si>
  <si>
    <t>P2</t>
  </si>
  <si>
    <t>P3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</si>
  <si>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</si>
  <si>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</si>
  <si>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</si>
  <si>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</si>
  <si>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</si>
  <si>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</si>
  <si>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</si>
  <si>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</si>
  <si>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</si>
  <si>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</si>
  <si>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</si>
  <si>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</si>
  <si>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</si>
  <si>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</si>
  <si>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</si>
  <si>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Cinturão direito</t>
  </si>
  <si>
    <t>Cinturão esquerdo</t>
  </si>
  <si>
    <t>Cinturão teto</t>
  </si>
  <si>
    <t>Porta Bunker</t>
  </si>
  <si>
    <t>Comando 1</t>
  </si>
  <si>
    <t>Comando 2</t>
  </si>
  <si>
    <t>Sanitário 1</t>
  </si>
  <si>
    <t>Sanitário 2</t>
  </si>
  <si>
    <t>Área de maquinas</t>
  </si>
  <si>
    <t>Depósito</t>
  </si>
  <si>
    <t>Caixa de água</t>
  </si>
  <si>
    <t>aterro</t>
  </si>
  <si>
    <t>Terreno Clínica</t>
  </si>
  <si>
    <t>Servidor</t>
  </si>
  <si>
    <t>-</t>
  </si>
  <si>
    <t>Público</t>
  </si>
  <si>
    <t>Trabalhador</t>
  </si>
  <si>
    <t>Classificação de Área</t>
  </si>
  <si>
    <r>
      <t>W</t>
    </r>
    <r>
      <rPr>
        <vertAlign val="subscript"/>
        <sz val="8"/>
        <color rgb="FF000000"/>
        <rFont val="Calibri"/>
        <family val="2"/>
      </rPr>
      <t>t</t>
    </r>
    <r>
      <rPr>
        <sz val="8"/>
        <color rgb="FF000000"/>
        <rFont val="Calibri"/>
        <family val="2"/>
      </rPr>
      <t>= 50000Gy/ano (valor utilizado no cálculo de blidagem para barreiras primárias)</t>
    </r>
  </si>
  <si>
    <t>1R = 0,876 cGy - 1R ~ 1cSv</t>
  </si>
  <si>
    <t>Leitura de BackGround = 0.03 mR/h</t>
  </si>
  <si>
    <t>0º</t>
  </si>
  <si>
    <t>180º</t>
  </si>
  <si>
    <t>90º</t>
  </si>
  <si>
    <t>270º</t>
  </si>
  <si>
    <t>Pacientes/dia</t>
  </si>
  <si>
    <t>Taxa de Dose (UM/min)</t>
  </si>
  <si>
    <t>Calibração GM</t>
  </si>
  <si>
    <t>W (Gy/ano)</t>
  </si>
  <si>
    <t>Tempo feixe (h/ano)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</si>
</sst>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0"/>
      <color rgb="FF000000"/>
      <name val="Calibri"/>
      <family val="2"/>
    </font>
    <font>
      <sz val="8"/>
      <color rgb="FF000000"/>
      <name val="Calibri"/>
      <family val="2"/>
    </font>
    <font>
      <vertAlign val="subscript"/>
      <sz val="8"/>
      <color rgb="FF000000"/>
      <name val="Calibri"/>
      <family val="2"/>
    </font>
    <font>
      <b/>
      <sz val="10"/>
      <color indexed="8"/>
      <name val="Calibri Light"/>
      <scheme val="major"/>
    </font>
    <font>
      <b/>
      <sz val="12"/>
      <color indexed="8"/>
      <name val="Calibri Light"/>
      <scheme val="major"/>
    </font>
    <font>
      <sz val="12"/>
      <color indexed="8"/>
      <name val="Calibri Light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12" fontId="3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43" fontId="3" fillId="2" borderId="2" xfId="1" applyFont="1" applyFill="1" applyBorder="1" applyAlignment="1">
      <alignment horizontal="center" vertical="center" wrapText="1"/>
    </xf>
    <xf numFmtId="4" fontId="3" fillId="2" borderId="2" xfId="1" applyNumberFormat="1" applyFont="1" applyFill="1" applyBorder="1" applyAlignment="1">
      <alignment horizontal="center" vertical="center" wrapText="1"/>
    </xf>
    <xf numFmtId="2" fontId="3" fillId="2" borderId="2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"/>
  <sheetViews>
    <sheetView tabSelected="1" topLeftCell="A4" workbookViewId="0">
      <selection activeCell="G12" sqref="G12"/>
    </sheetView>
  </sheetViews>
  <sheetFormatPr defaultColWidth="8.90625" defaultRowHeight="14.5" x14ac:dyDescent="0.35"/>
  <cols>
    <col min="1" max="3" width="8.90625" style="1"/>
    <col min="4" max="4" width="12.6328125" style="1" customWidth="1"/>
    <col min="5" max="10" width="8.90625" style="1"/>
    <col min="11" max="11" width="3.1796875" style="1" customWidth="1"/>
    <col min="12" max="12" width="3.08984375" style="1" customWidth="1"/>
    <col min="13" max="13" width="2" style="1" customWidth="1"/>
    <col min="14" max="14" width="1" style="1" customWidth="1"/>
    <col min="15" max="15" width="3.81640625" style="1" customWidth="1"/>
    <col min="16" max="16" width="8.90625" style="1"/>
    <col min="17" max="17" width="4.08984375" style="1" customWidth="1"/>
    <col min="18" max="18" width="7.08984375" style="1" customWidth="1"/>
    <col min="19" max="19" width="4.6328125" style="1" customWidth="1"/>
    <col min="20" max="20" width="4" style="1" customWidth="1"/>
    <col min="21" max="21" width="2.453125" style="1" customWidth="1"/>
    <col min="22" max="22" width="4.36328125" style="1" customWidth="1"/>
    <col min="23" max="23" width="1.90625" style="1" customWidth="1"/>
    <col min="24" max="24" width="13.36328125" style="1" bestFit="1" customWidth="1"/>
    <col min="25" max="16384" width="8.90625" style="1"/>
  </cols>
  <sheetData>
    <row r="1" spans="1:24" x14ac:dyDescent="0.35">
      <c r="A1" s="14" t="s">
        <v>54</v>
      </c>
      <c r="B1" s="14"/>
      <c r="C1" s="14" t="s">
        <v>55</v>
      </c>
      <c r="D1" s="14"/>
      <c r="E1" s="14" t="s">
        <v>56</v>
      </c>
      <c r="F1" s="14"/>
      <c r="G1" s="14" t="s">
        <v>57</v>
      </c>
      <c r="H1" s="14"/>
      <c r="I1" s="14" t="s">
        <v>58</v>
      </c>
      <c r="J1" s="14"/>
    </row>
    <row r="2" spans="1:24" ht="15.5" x14ac:dyDescent="0.35">
      <c r="A2" s="15">
        <v>70</v>
      </c>
      <c r="B2" s="15"/>
      <c r="C2" s="16">
        <v>600</v>
      </c>
      <c r="D2" s="16"/>
      <c r="E2" s="16">
        <v>100</v>
      </c>
      <c r="F2" s="16"/>
      <c r="G2" s="17">
        <f>ROUND((A2*2.85715*5*50),0)</f>
        <v>50000</v>
      </c>
      <c r="H2" s="17"/>
      <c r="I2" s="16">
        <f>ROUND((G2/(C2*60/100)),0)</f>
        <v>139</v>
      </c>
      <c r="J2" s="16"/>
    </row>
    <row r="5" spans="1:24" ht="16.25" customHeight="1" thickBot="1" x14ac:dyDescent="0.4">
      <c r="A5" s="9" t="s">
        <v>0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4" ht="52.5" thickBot="1" x14ac:dyDescent="0.4">
      <c r="A6" s="2" t="s">
        <v>1</v>
      </c>
      <c r="B6" s="8" t="s">
        <v>2</v>
      </c>
      <c r="C6" s="8"/>
      <c r="D6" s="2" t="s">
        <v>3</v>
      </c>
      <c r="E6" s="2" t="s">
        <v>4</v>
      </c>
      <c r="F6" s="2" t="s">
        <v>50</v>
      </c>
      <c r="G6" s="2" t="s">
        <v>51</v>
      </c>
      <c r="H6" s="2" t="s">
        <v>52</v>
      </c>
      <c r="I6" s="2" t="s">
        <v>53</v>
      </c>
      <c r="J6" s="2" t="s">
        <v>5</v>
      </c>
      <c r="K6" s="8" t="s">
        <v>6</v>
      </c>
      <c r="L6" s="8"/>
      <c r="M6" s="8" t="s">
        <v>7</v>
      </c>
      <c r="N6" s="8"/>
      <c r="O6" s="8"/>
      <c r="P6" s="8" t="s">
        <v>8</v>
      </c>
      <c r="Q6" s="8"/>
      <c r="R6" s="8" t="s">
        <v>9</v>
      </c>
      <c r="S6" s="8"/>
      <c r="T6" s="8" t="s">
        <v>10</v>
      </c>
      <c r="U6" s="8"/>
      <c r="V6" s="8"/>
      <c r="W6" s="8"/>
      <c r="X6" s="3" t="s">
        <v>46</v>
      </c>
    </row>
    <row r="7" spans="1:24" ht="15" thickBot="1" x14ac:dyDescent="0.4">
      <c r="A7" s="2" t="s">
        <v>11</v>
      </c>
      <c r="B7" s="8" t="s">
        <v>29</v>
      </c>
      <c r="C7" s="8"/>
      <c r="D7" s="2" t="s">
        <v>44</v>
      </c>
      <c r="E7" s="2"/>
      <c r="F7" s="2"/>
      <c r="G7" s="2"/>
      <c r="H7" s="2"/>
      <c r="I7" s="2"/>
      <c r="J7" s="2" t="s">
        <v>43</v>
      </c>
      <c r="K7" s="8">
        <v>0.15</v>
      </c>
      <c r="L7" s="8"/>
      <c r="M7" s="11">
        <v>0.04</v>
      </c>
      <c r="N7" s="11"/>
      <c r="O7" s="11"/>
      <c r="P7" s="12">
        <f>E7*K7*M7*$I$2/52</f>
        <v>0</v>
      </c>
      <c r="Q7" s="12"/>
      <c r="R7" s="13">
        <f>IF(D7="Público",0.02,0.4)</f>
        <v>0.02</v>
      </c>
      <c r="S7" s="13"/>
      <c r="T7" s="8" t="str">
        <f>IF(P7&lt;=R7,"OK","Não OK")</f>
        <v>OK</v>
      </c>
      <c r="U7" s="8"/>
      <c r="V7" s="8"/>
      <c r="W7" s="8"/>
      <c r="X7" s="4" t="str">
        <f>IF(P7&gt;0.02,"Supervisionada","Livre")</f>
        <v>Livre</v>
      </c>
    </row>
    <row r="8" spans="1:24" ht="15" thickBot="1" x14ac:dyDescent="0.4">
      <c r="A8" s="2" t="s">
        <v>12</v>
      </c>
      <c r="B8" s="8" t="s">
        <v>30</v>
      </c>
      <c r="C8" s="8"/>
      <c r="D8" s="2" t="s">
        <v>44</v>
      </c>
      <c r="E8" s="2"/>
      <c r="F8" s="2"/>
      <c r="G8" s="2"/>
      <c r="H8" s="2"/>
      <c r="I8" s="2"/>
      <c r="J8" s="2" t="s">
        <v>43</v>
      </c>
      <c r="K8" s="8">
        <v>0.15</v>
      </c>
      <c r="L8" s="8"/>
      <c r="M8" s="11">
        <v>0</v>
      </c>
      <c r="N8" s="11"/>
      <c r="O8" s="11"/>
      <c r="P8" s="12">
        <f t="shared" ref="P8:P11" si="0">E8*K8*M8*$I$2/52</f>
        <v>0</v>
      </c>
      <c r="Q8" s="12"/>
      <c r="R8" s="13">
        <f t="shared" ref="R8:R24" si="1">IF(D8="Público",0.02,0.4)</f>
        <v>0.02</v>
      </c>
      <c r="S8" s="13"/>
      <c r="T8" s="8" t="str">
        <f t="shared" ref="T8:T24" si="2">IF(P8&lt;=R8,"OK","Não OK")</f>
        <v>OK</v>
      </c>
      <c r="U8" s="8"/>
      <c r="V8" s="8"/>
      <c r="W8" s="8"/>
      <c r="X8" s="4" t="str">
        <f t="shared" ref="X8:X24" si="3">IF(P8&gt;0.02,"Supervisionada","Livre")</f>
        <v>Livre</v>
      </c>
    </row>
    <row r="9" spans="1:24" ht="15" thickBot="1" x14ac:dyDescent="0.4">
      <c r="A9" s="2" t="s">
        <v>13</v>
      </c>
      <c r="B9" s="8" t="s">
        <v>31</v>
      </c>
      <c r="C9" s="8"/>
      <c r="D9" s="2" t="s">
        <v>44</v>
      </c>
      <c r="E9" s="2"/>
      <c r="F9" s="2"/>
      <c r="G9" s="2"/>
      <c r="H9" s="2"/>
      <c r="I9" s="2"/>
      <c r="J9" s="2" t="s">
        <v>43</v>
      </c>
      <c r="K9" s="8">
        <v>0.15</v>
      </c>
      <c r="L9" s="8"/>
      <c r="M9" s="11">
        <v>0.05</v>
      </c>
      <c r="N9" s="11"/>
      <c r="O9" s="11"/>
      <c r="P9" s="12">
        <f t="shared" si="0"/>
        <v>0</v>
      </c>
      <c r="Q9" s="12"/>
      <c r="R9" s="13">
        <f t="shared" si="1"/>
        <v>0.02</v>
      </c>
      <c r="S9" s="13"/>
      <c r="T9" s="8" t="str">
        <f t="shared" si="2"/>
        <v>OK</v>
      </c>
      <c r="U9" s="8"/>
      <c r="V9" s="8"/>
      <c r="W9" s="8"/>
      <c r="X9" s="4" t="str">
        <f t="shared" si="3"/>
        <v>Livre</v>
      </c>
    </row>
    <row r="10" spans="1:24" ht="15" thickBot="1" x14ac:dyDescent="0.4">
      <c r="A10" s="2" t="s">
        <v>14</v>
      </c>
      <c r="B10" s="8" t="s">
        <v>32</v>
      </c>
      <c r="C10" s="8"/>
      <c r="D10" s="2" t="s">
        <v>45</v>
      </c>
      <c r="E10" s="2" t="s">
        <v>43</v>
      </c>
      <c r="F10" s="2"/>
      <c r="G10" s="2"/>
      <c r="H10" s="2"/>
      <c r="I10" s="2"/>
      <c r="J10" s="2">
        <f>3/7*F10+2/7*G10+1/7*(H10+I10)</f>
        <v>0</v>
      </c>
      <c r="K10" s="8">
        <v>1</v>
      </c>
      <c r="L10" s="8"/>
      <c r="M10" s="7">
        <v>0.25</v>
      </c>
      <c r="N10" s="7"/>
      <c r="O10" s="7"/>
      <c r="P10" s="12">
        <f>J10*K10*M10*$I$2/52</f>
        <v>0</v>
      </c>
      <c r="Q10" s="12"/>
      <c r="R10" s="13">
        <f t="shared" si="1"/>
        <v>0.4</v>
      </c>
      <c r="S10" s="13"/>
      <c r="T10" s="8" t="str">
        <f t="shared" si="2"/>
        <v>OK</v>
      </c>
      <c r="U10" s="8"/>
      <c r="V10" s="8"/>
      <c r="W10" s="8"/>
      <c r="X10" s="4" t="str">
        <f t="shared" si="3"/>
        <v>Livre</v>
      </c>
    </row>
    <row r="11" spans="1:24" ht="15" thickBot="1" x14ac:dyDescent="0.4">
      <c r="A11" s="2" t="s">
        <v>15</v>
      </c>
      <c r="B11" s="8" t="s">
        <v>33</v>
      </c>
      <c r="C11" s="8"/>
      <c r="D11" s="2" t="s">
        <v>45</v>
      </c>
      <c r="E11" s="2" t="s">
        <v>43</v>
      </c>
      <c r="F11" s="2"/>
      <c r="G11" s="2"/>
      <c r="H11" s="2"/>
      <c r="I11" s="2"/>
      <c r="J11" s="2">
        <f t="shared" ref="J11:J24" si="4">3/7*F11+2/7*G11+1/7*(H11+I11)</f>
        <v>0</v>
      </c>
      <c r="K11" s="8">
        <v>1</v>
      </c>
      <c r="L11" s="8"/>
      <c r="M11" s="7">
        <v>0.25</v>
      </c>
      <c r="N11" s="7"/>
      <c r="O11" s="7"/>
      <c r="P11" s="12">
        <f t="shared" ref="P11:P24" si="5">J11*K11*M11*$I$2/52</f>
        <v>0</v>
      </c>
      <c r="Q11" s="12"/>
      <c r="R11" s="13">
        <f t="shared" si="1"/>
        <v>0.4</v>
      </c>
      <c r="S11" s="13"/>
      <c r="T11" s="8" t="str">
        <f t="shared" si="2"/>
        <v>OK</v>
      </c>
      <c r="U11" s="8"/>
      <c r="V11" s="8"/>
      <c r="W11" s="8"/>
      <c r="X11" s="4" t="str">
        <f t="shared" si="3"/>
        <v>Livre</v>
      </c>
    </row>
    <row r="12" spans="1:24" ht="15" thickBot="1" x14ac:dyDescent="0.4">
      <c r="A12" s="2" t="s">
        <v>16</v>
      </c>
      <c r="B12" s="8" t="s">
        <v>34</v>
      </c>
      <c r="C12" s="8"/>
      <c r="D12" s="2" t="s">
        <v>45</v>
      </c>
      <c r="E12" s="2" t="s">
        <v>43</v>
      </c>
      <c r="F12" s="2"/>
      <c r="G12" s="2"/>
      <c r="H12" s="2"/>
      <c r="I12" s="2"/>
      <c r="J12" s="2">
        <f t="shared" si="4"/>
        <v>0</v>
      </c>
      <c r="K12" s="8">
        <v>1</v>
      </c>
      <c r="L12" s="8"/>
      <c r="M12" s="7">
        <v>0.25</v>
      </c>
      <c r="N12" s="7"/>
      <c r="O12" s="7"/>
      <c r="P12" s="12">
        <f t="shared" si="5"/>
        <v>0</v>
      </c>
      <c r="Q12" s="12"/>
      <c r="R12" s="13">
        <f t="shared" si="1"/>
        <v>0.4</v>
      </c>
      <c r="S12" s="13"/>
      <c r="T12" s="8" t="str">
        <f t="shared" si="2"/>
        <v>OK</v>
      </c>
      <c r="U12" s="8"/>
      <c r="V12" s="8"/>
      <c r="W12" s="8"/>
      <c r="X12" s="4" t="str">
        <f t="shared" si="3"/>
        <v>Livre</v>
      </c>
    </row>
    <row r="13" spans="1:24" ht="15" thickBot="1" x14ac:dyDescent="0.4">
      <c r="A13" s="2" t="s">
        <v>17</v>
      </c>
      <c r="B13" s="8" t="s">
        <v>35</v>
      </c>
      <c r="C13" s="8"/>
      <c r="D13" s="2" t="s">
        <v>44</v>
      </c>
      <c r="E13" s="2" t="s">
        <v>43</v>
      </c>
      <c r="F13" s="2"/>
      <c r="G13" s="2"/>
      <c r="H13" s="2"/>
      <c r="I13" s="2"/>
      <c r="J13" s="2">
        <f t="shared" si="4"/>
        <v>0</v>
      </c>
      <c r="K13" s="8">
        <v>1</v>
      </c>
      <c r="L13" s="8"/>
      <c r="M13" s="11">
        <v>0.1</v>
      </c>
      <c r="N13" s="11"/>
      <c r="O13" s="11"/>
      <c r="P13" s="12">
        <f t="shared" si="5"/>
        <v>0</v>
      </c>
      <c r="Q13" s="12"/>
      <c r="R13" s="13">
        <f t="shared" si="1"/>
        <v>0.02</v>
      </c>
      <c r="S13" s="13"/>
      <c r="T13" s="8" t="str">
        <f t="shared" si="2"/>
        <v>OK</v>
      </c>
      <c r="U13" s="8"/>
      <c r="V13" s="8"/>
      <c r="W13" s="8"/>
      <c r="X13" s="4" t="str">
        <f t="shared" si="3"/>
        <v>Livre</v>
      </c>
    </row>
    <row r="14" spans="1:24" ht="15" thickBot="1" x14ac:dyDescent="0.4">
      <c r="A14" s="2" t="s">
        <v>18</v>
      </c>
      <c r="B14" s="8" t="s">
        <v>36</v>
      </c>
      <c r="C14" s="8"/>
      <c r="D14" s="2" t="s">
        <v>44</v>
      </c>
      <c r="E14" s="2" t="s">
        <v>43</v>
      </c>
      <c r="F14" s="2"/>
      <c r="G14" s="2"/>
      <c r="H14" s="2"/>
      <c r="I14" s="2"/>
      <c r="J14" s="2">
        <f t="shared" si="4"/>
        <v>0</v>
      </c>
      <c r="K14" s="8">
        <v>1</v>
      </c>
      <c r="L14" s="8"/>
      <c r="M14" s="11">
        <v>0.1</v>
      </c>
      <c r="N14" s="11"/>
      <c r="O14" s="11"/>
      <c r="P14" s="12">
        <f t="shared" si="5"/>
        <v>0</v>
      </c>
      <c r="Q14" s="12"/>
      <c r="R14" s="13">
        <f t="shared" si="1"/>
        <v>0.02</v>
      </c>
      <c r="S14" s="13"/>
      <c r="T14" s="8" t="str">
        <f t="shared" si="2"/>
        <v>OK</v>
      </c>
      <c r="U14" s="8"/>
      <c r="V14" s="8"/>
      <c r="W14" s="8"/>
      <c r="X14" s="4" t="str">
        <f t="shared" si="3"/>
        <v>Livre</v>
      </c>
    </row>
    <row r="15" spans="1:24" ht="15" customHeight="1" thickBot="1" x14ac:dyDescent="0.4">
      <c r="A15" s="2" t="s">
        <v>19</v>
      </c>
      <c r="B15" s="8" t="s">
        <v>37</v>
      </c>
      <c r="C15" s="8"/>
      <c r="D15" s="2" t="s">
        <v>44</v>
      </c>
      <c r="E15" s="2" t="s">
        <v>43</v>
      </c>
      <c r="F15" s="2"/>
      <c r="G15" s="2"/>
      <c r="H15" s="2"/>
      <c r="I15" s="2"/>
      <c r="J15" s="2">
        <f t="shared" si="4"/>
        <v>0</v>
      </c>
      <c r="K15" s="8">
        <v>1</v>
      </c>
      <c r="L15" s="8"/>
      <c r="M15" s="11">
        <v>0.04</v>
      </c>
      <c r="N15" s="11"/>
      <c r="O15" s="11"/>
      <c r="P15" s="12">
        <f t="shared" si="5"/>
        <v>0</v>
      </c>
      <c r="Q15" s="12"/>
      <c r="R15" s="13">
        <f t="shared" si="1"/>
        <v>0.02</v>
      </c>
      <c r="S15" s="13"/>
      <c r="T15" s="8" t="str">
        <f t="shared" si="2"/>
        <v>OK</v>
      </c>
      <c r="U15" s="8"/>
      <c r="V15" s="8"/>
      <c r="W15" s="8"/>
      <c r="X15" s="4" t="str">
        <f t="shared" si="3"/>
        <v>Livre</v>
      </c>
    </row>
    <row r="16" spans="1:24" ht="15" customHeight="1" thickBot="1" x14ac:dyDescent="0.4">
      <c r="A16" s="2" t="s">
        <v>20</v>
      </c>
      <c r="B16" s="8" t="s">
        <v>38</v>
      </c>
      <c r="C16" s="8"/>
      <c r="D16" s="2" t="s">
        <v>44</v>
      </c>
      <c r="E16" s="2" t="s">
        <v>43</v>
      </c>
      <c r="F16" s="2"/>
      <c r="G16" s="2"/>
      <c r="H16" s="2"/>
      <c r="I16" s="2"/>
      <c r="J16" s="2">
        <f t="shared" si="4"/>
        <v>0</v>
      </c>
      <c r="K16" s="8">
        <v>1</v>
      </c>
      <c r="L16" s="8"/>
      <c r="M16" s="11">
        <v>0.04</v>
      </c>
      <c r="N16" s="11"/>
      <c r="O16" s="11"/>
      <c r="P16" s="12">
        <f t="shared" si="5"/>
        <v>0</v>
      </c>
      <c r="Q16" s="12"/>
      <c r="R16" s="13">
        <f t="shared" si="1"/>
        <v>0.02</v>
      </c>
      <c r="S16" s="13"/>
      <c r="T16" s="8" t="str">
        <f t="shared" si="2"/>
        <v>OK</v>
      </c>
      <c r="U16" s="8"/>
      <c r="V16" s="8"/>
      <c r="W16" s="8"/>
      <c r="X16" s="4" t="str">
        <f t="shared" si="3"/>
        <v>Livre</v>
      </c>
    </row>
    <row r="17" spans="1:24" ht="15" customHeight="1" thickBot="1" x14ac:dyDescent="0.4">
      <c r="A17" s="2" t="s">
        <v>21</v>
      </c>
      <c r="B17" s="8" t="s">
        <v>38</v>
      </c>
      <c r="C17" s="8"/>
      <c r="D17" s="2" t="s">
        <v>44</v>
      </c>
      <c r="E17" s="2" t="s">
        <v>43</v>
      </c>
      <c r="F17" s="2"/>
      <c r="G17" s="2"/>
      <c r="H17" s="2"/>
      <c r="I17" s="2"/>
      <c r="J17" s="2">
        <f t="shared" si="4"/>
        <v>0</v>
      </c>
      <c r="K17" s="8">
        <v>1</v>
      </c>
      <c r="L17" s="8"/>
      <c r="M17" s="11">
        <v>0.04</v>
      </c>
      <c r="N17" s="11"/>
      <c r="O17" s="11"/>
      <c r="P17" s="12">
        <f t="shared" si="5"/>
        <v>0</v>
      </c>
      <c r="Q17" s="12"/>
      <c r="R17" s="13">
        <f t="shared" si="1"/>
        <v>0.02</v>
      </c>
      <c r="S17" s="13"/>
      <c r="T17" s="8" t="str">
        <f t="shared" si="2"/>
        <v>OK</v>
      </c>
      <c r="U17" s="8"/>
      <c r="V17" s="8"/>
      <c r="W17" s="8"/>
      <c r="X17" s="4" t="str">
        <f t="shared" si="3"/>
        <v>Livre</v>
      </c>
    </row>
    <row r="18" spans="1:24" ht="15" customHeight="1" thickBot="1" x14ac:dyDescent="0.4">
      <c r="A18" s="2" t="s">
        <v>22</v>
      </c>
      <c r="B18" s="8" t="s">
        <v>38</v>
      </c>
      <c r="C18" s="8"/>
      <c r="D18" s="2" t="s">
        <v>44</v>
      </c>
      <c r="E18" s="2" t="s">
        <v>43</v>
      </c>
      <c r="F18" s="2"/>
      <c r="G18" s="2"/>
      <c r="H18" s="2"/>
      <c r="I18" s="2"/>
      <c r="J18" s="2">
        <f t="shared" si="4"/>
        <v>0</v>
      </c>
      <c r="K18" s="8">
        <v>1</v>
      </c>
      <c r="L18" s="8"/>
      <c r="M18" s="11">
        <v>0.04</v>
      </c>
      <c r="N18" s="11"/>
      <c r="O18" s="11"/>
      <c r="P18" s="12">
        <f t="shared" si="5"/>
        <v>0</v>
      </c>
      <c r="Q18" s="12"/>
      <c r="R18" s="13">
        <f t="shared" si="1"/>
        <v>0.02</v>
      </c>
      <c r="S18" s="13"/>
      <c r="T18" s="8" t="str">
        <f t="shared" si="2"/>
        <v>OK</v>
      </c>
      <c r="U18" s="8"/>
      <c r="V18" s="8"/>
      <c r="W18" s="8"/>
      <c r="X18" s="4" t="str">
        <f t="shared" si="3"/>
        <v>Livre</v>
      </c>
    </row>
    <row r="19" spans="1:24" ht="15" customHeight="1" thickBot="1" x14ac:dyDescent="0.4">
      <c r="A19" s="2" t="s">
        <v>23</v>
      </c>
      <c r="B19" s="8" t="s">
        <v>39</v>
      </c>
      <c r="C19" s="8"/>
      <c r="D19" s="2" t="s">
        <v>44</v>
      </c>
      <c r="E19" s="2" t="s">
        <v>43</v>
      </c>
      <c r="F19" s="2"/>
      <c r="G19" s="2"/>
      <c r="H19" s="2"/>
      <c r="I19" s="2"/>
      <c r="J19" s="2">
        <f t="shared" si="4"/>
        <v>0</v>
      </c>
      <c r="K19" s="8">
        <v>1</v>
      </c>
      <c r="L19" s="8"/>
      <c r="M19" s="11">
        <v>0.04</v>
      </c>
      <c r="N19" s="11"/>
      <c r="O19" s="11"/>
      <c r="P19" s="12">
        <f t="shared" si="5"/>
        <v>0</v>
      </c>
      <c r="Q19" s="12"/>
      <c r="R19" s="13">
        <f t="shared" si="1"/>
        <v>0.02</v>
      </c>
      <c r="S19" s="13"/>
      <c r="T19" s="8" t="str">
        <f t="shared" si="2"/>
        <v>OK</v>
      </c>
      <c r="U19" s="8"/>
      <c r="V19" s="8"/>
      <c r="W19" s="8"/>
      <c r="X19" s="4" t="str">
        <f t="shared" si="3"/>
        <v>Livre</v>
      </c>
    </row>
    <row r="20" spans="1:24" ht="15" thickBot="1" x14ac:dyDescent="0.4">
      <c r="A20" s="2" t="s">
        <v>24</v>
      </c>
      <c r="B20" s="8" t="s">
        <v>40</v>
      </c>
      <c r="C20" s="8"/>
      <c r="D20" s="2" t="s">
        <v>44</v>
      </c>
      <c r="E20" s="2" t="s">
        <v>43</v>
      </c>
      <c r="F20" s="2"/>
      <c r="G20" s="2"/>
      <c r="H20" s="2"/>
      <c r="I20" s="2"/>
      <c r="J20" s="2">
        <f t="shared" si="4"/>
        <v>0</v>
      </c>
      <c r="K20" s="8">
        <v>1</v>
      </c>
      <c r="L20" s="8"/>
      <c r="M20" s="7">
        <v>0</v>
      </c>
      <c r="N20" s="7"/>
      <c r="O20" s="7"/>
      <c r="P20" s="12">
        <f t="shared" si="5"/>
        <v>0</v>
      </c>
      <c r="Q20" s="12"/>
      <c r="R20" s="13">
        <f t="shared" si="1"/>
        <v>0.02</v>
      </c>
      <c r="S20" s="13"/>
      <c r="T20" s="8" t="str">
        <f t="shared" si="2"/>
        <v>OK</v>
      </c>
      <c r="U20" s="8"/>
      <c r="V20" s="8"/>
      <c r="W20" s="8"/>
      <c r="X20" s="4" t="str">
        <f t="shared" si="3"/>
        <v>Livre</v>
      </c>
    </row>
    <row r="21" spans="1:24" ht="15" thickBot="1" x14ac:dyDescent="0.4">
      <c r="A21" s="2" t="s">
        <v>25</v>
      </c>
      <c r="B21" s="8" t="s">
        <v>40</v>
      </c>
      <c r="C21" s="8"/>
      <c r="D21" s="2" t="s">
        <v>44</v>
      </c>
      <c r="E21" s="2" t="s">
        <v>43</v>
      </c>
      <c r="F21" s="2"/>
      <c r="G21" s="2"/>
      <c r="H21" s="2"/>
      <c r="I21" s="2"/>
      <c r="J21" s="2">
        <f t="shared" si="4"/>
        <v>0</v>
      </c>
      <c r="K21" s="8">
        <v>1</v>
      </c>
      <c r="L21" s="8"/>
      <c r="M21" s="7">
        <v>0</v>
      </c>
      <c r="N21" s="7"/>
      <c r="O21" s="7"/>
      <c r="P21" s="12">
        <f t="shared" si="5"/>
        <v>0</v>
      </c>
      <c r="Q21" s="12"/>
      <c r="R21" s="13">
        <f t="shared" si="1"/>
        <v>0.02</v>
      </c>
      <c r="S21" s="13"/>
      <c r="T21" s="8" t="str">
        <f t="shared" si="2"/>
        <v>OK</v>
      </c>
      <c r="U21" s="8"/>
      <c r="V21" s="8"/>
      <c r="W21" s="8"/>
      <c r="X21" s="4" t="str">
        <f t="shared" si="3"/>
        <v>Livre</v>
      </c>
    </row>
    <row r="22" spans="1:24" ht="15" thickBot="1" x14ac:dyDescent="0.4">
      <c r="A22" s="2" t="s">
        <v>26</v>
      </c>
      <c r="B22" s="8" t="s">
        <v>40</v>
      </c>
      <c r="C22" s="8"/>
      <c r="D22" s="2" t="s">
        <v>44</v>
      </c>
      <c r="E22" s="2" t="s">
        <v>43</v>
      </c>
      <c r="F22" s="2"/>
      <c r="G22" s="2"/>
      <c r="H22" s="2"/>
      <c r="I22" s="2"/>
      <c r="J22" s="2">
        <f t="shared" si="4"/>
        <v>0</v>
      </c>
      <c r="K22" s="8">
        <v>1</v>
      </c>
      <c r="L22" s="8"/>
      <c r="M22" s="7">
        <v>0</v>
      </c>
      <c r="N22" s="7"/>
      <c r="O22" s="7"/>
      <c r="P22" s="12">
        <f t="shared" si="5"/>
        <v>0</v>
      </c>
      <c r="Q22" s="12"/>
      <c r="R22" s="13">
        <f t="shared" si="1"/>
        <v>0.02</v>
      </c>
      <c r="S22" s="13"/>
      <c r="T22" s="8" t="str">
        <f t="shared" si="2"/>
        <v>OK</v>
      </c>
      <c r="U22" s="8"/>
      <c r="V22" s="8"/>
      <c r="W22" s="8"/>
      <c r="X22" s="4" t="str">
        <f t="shared" si="3"/>
        <v>Livre</v>
      </c>
    </row>
    <row r="23" spans="1:24" ht="15" thickBot="1" x14ac:dyDescent="0.4">
      <c r="A23" s="2" t="s">
        <v>27</v>
      </c>
      <c r="B23" s="8" t="s">
        <v>41</v>
      </c>
      <c r="C23" s="8"/>
      <c r="D23" s="2" t="s">
        <v>44</v>
      </c>
      <c r="E23" s="2" t="s">
        <v>43</v>
      </c>
      <c r="F23" s="2"/>
      <c r="G23" s="2"/>
      <c r="H23" s="2"/>
      <c r="I23" s="2"/>
      <c r="J23" s="2">
        <f t="shared" si="4"/>
        <v>0</v>
      </c>
      <c r="K23" s="8">
        <v>1</v>
      </c>
      <c r="L23" s="8"/>
      <c r="M23" s="7">
        <v>0.1</v>
      </c>
      <c r="N23" s="7"/>
      <c r="O23" s="7"/>
      <c r="P23" s="12">
        <f t="shared" si="5"/>
        <v>0</v>
      </c>
      <c r="Q23" s="12"/>
      <c r="R23" s="13">
        <f t="shared" si="1"/>
        <v>0.02</v>
      </c>
      <c r="S23" s="13"/>
      <c r="T23" s="8" t="str">
        <f t="shared" si="2"/>
        <v>OK</v>
      </c>
      <c r="U23" s="8"/>
      <c r="V23" s="8"/>
      <c r="W23" s="8"/>
      <c r="X23" s="4" t="str">
        <f t="shared" si="3"/>
        <v>Livre</v>
      </c>
    </row>
    <row r="24" spans="1:24" ht="15" thickBot="1" x14ac:dyDescent="0.4">
      <c r="A24" s="2" t="s">
        <v>28</v>
      </c>
      <c r="B24" s="8" t="s">
        <v>42</v>
      </c>
      <c r="C24" s="8"/>
      <c r="D24" s="2" t="s">
        <v>44</v>
      </c>
      <c r="E24" s="2" t="s">
        <v>43</v>
      </c>
      <c r="F24" s="2"/>
      <c r="G24" s="2"/>
      <c r="H24" s="2"/>
      <c r="I24" s="2"/>
      <c r="J24" s="2">
        <f t="shared" si="4"/>
        <v>0</v>
      </c>
      <c r="K24" s="8">
        <v>1</v>
      </c>
      <c r="L24" s="8"/>
      <c r="M24" s="7">
        <v>0.1</v>
      </c>
      <c r="N24" s="7"/>
      <c r="O24" s="7"/>
      <c r="P24" s="12">
        <f t="shared" si="5"/>
        <v>0</v>
      </c>
      <c r="Q24" s="12"/>
      <c r="R24" s="13">
        <f t="shared" si="1"/>
        <v>0.02</v>
      </c>
      <c r="S24" s="13"/>
      <c r="T24" s="8" t="str">
        <f t="shared" si="2"/>
        <v>OK</v>
      </c>
      <c r="U24" s="8"/>
      <c r="V24" s="8"/>
      <c r="W24" s="8"/>
      <c r="X24" s="4" t="str">
        <f t="shared" si="3"/>
        <v>Livre</v>
      </c>
    </row>
    <row r="25" spans="1:24" ht="12.65" customHeight="1" x14ac:dyDescent="0.35">
      <c r="A25" s="5" t="s">
        <v>47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ht="13.25" customHeight="1" x14ac:dyDescent="0.35">
      <c r="A26" s="6" t="s">
        <v>48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ht="13.75" customHeight="1" x14ac:dyDescent="0.35">
      <c r="A27" s="6" t="s">
        <v>49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</sheetData>
  <mergeCells count="128">
    <mergeCell ref="B7:C7"/>
    <mergeCell ref="K7:L7"/>
    <mergeCell ref="B8:C8"/>
    <mergeCell ref="K8:L8"/>
    <mergeCell ref="B6:C6"/>
    <mergeCell ref="R6:S6"/>
    <mergeCell ref="T6:W6"/>
    <mergeCell ref="K6:L6"/>
    <mergeCell ref="A1:B1"/>
    <mergeCell ref="C1:D1"/>
    <mergeCell ref="E1:F1"/>
    <mergeCell ref="G1:H1"/>
    <mergeCell ref="I1:J1"/>
    <mergeCell ref="A2:B2"/>
    <mergeCell ref="C2:D2"/>
    <mergeCell ref="E2:F2"/>
    <mergeCell ref="G2:H2"/>
    <mergeCell ref="I2:J2"/>
    <mergeCell ref="B13:C13"/>
    <mergeCell ref="K13:L13"/>
    <mergeCell ref="B14:C14"/>
    <mergeCell ref="K14:L14"/>
    <mergeCell ref="B11:C11"/>
    <mergeCell ref="K11:L11"/>
    <mergeCell ref="B12:C12"/>
    <mergeCell ref="K12:L12"/>
    <mergeCell ref="B9:C9"/>
    <mergeCell ref="K9:L9"/>
    <mergeCell ref="B10:C10"/>
    <mergeCell ref="K10:L10"/>
    <mergeCell ref="T15:W15"/>
    <mergeCell ref="B23:C23"/>
    <mergeCell ref="K23:L23"/>
    <mergeCell ref="B24:C24"/>
    <mergeCell ref="K24:L24"/>
    <mergeCell ref="B21:C21"/>
    <mergeCell ref="K21:L21"/>
    <mergeCell ref="B22:C22"/>
    <mergeCell ref="K22:L22"/>
    <mergeCell ref="B19:C19"/>
    <mergeCell ref="K19:L19"/>
    <mergeCell ref="B20:C20"/>
    <mergeCell ref="K20:L20"/>
    <mergeCell ref="B17:C17"/>
    <mergeCell ref="K17:L17"/>
    <mergeCell ref="B18:C18"/>
    <mergeCell ref="K18:L18"/>
    <mergeCell ref="B15:C15"/>
    <mergeCell ref="K15:L15"/>
    <mergeCell ref="B16:C16"/>
    <mergeCell ref="K16:L16"/>
    <mergeCell ref="T22:W22"/>
    <mergeCell ref="T23:W23"/>
    <mergeCell ref="T24:W24"/>
    <mergeCell ref="R7:S7"/>
    <mergeCell ref="R8:S8"/>
    <mergeCell ref="R9:S9"/>
    <mergeCell ref="R10:S10"/>
    <mergeCell ref="R11:S11"/>
    <mergeCell ref="R12:S12"/>
    <mergeCell ref="R13:S13"/>
    <mergeCell ref="T16:W16"/>
    <mergeCell ref="T17:W17"/>
    <mergeCell ref="T18:W18"/>
    <mergeCell ref="T19:W19"/>
    <mergeCell ref="T20:W20"/>
    <mergeCell ref="T21:W21"/>
    <mergeCell ref="T7:W7"/>
    <mergeCell ref="T8:W8"/>
    <mergeCell ref="T9:W9"/>
    <mergeCell ref="T10:W10"/>
    <mergeCell ref="T11:W11"/>
    <mergeCell ref="T12:W12"/>
    <mergeCell ref="T13:W13"/>
    <mergeCell ref="T14:W14"/>
    <mergeCell ref="R20:S20"/>
    <mergeCell ref="R21:S21"/>
    <mergeCell ref="R22:S22"/>
    <mergeCell ref="R23:S23"/>
    <mergeCell ref="R24:S24"/>
    <mergeCell ref="P7:Q7"/>
    <mergeCell ref="P8:Q8"/>
    <mergeCell ref="P9:Q9"/>
    <mergeCell ref="P10:Q10"/>
    <mergeCell ref="P11:Q11"/>
    <mergeCell ref="R14:S14"/>
    <mergeCell ref="R15:S15"/>
    <mergeCell ref="R16:S16"/>
    <mergeCell ref="R17:S17"/>
    <mergeCell ref="R18:S18"/>
    <mergeCell ref="R19:S19"/>
    <mergeCell ref="M14:O14"/>
    <mergeCell ref="P18:Q18"/>
    <mergeCell ref="P19:Q19"/>
    <mergeCell ref="P20:Q20"/>
    <mergeCell ref="P21:Q21"/>
    <mergeCell ref="P22:Q22"/>
    <mergeCell ref="P23:Q23"/>
    <mergeCell ref="P12:Q12"/>
    <mergeCell ref="P13:Q13"/>
    <mergeCell ref="P14:Q14"/>
    <mergeCell ref="P15:Q15"/>
    <mergeCell ref="P16:Q16"/>
    <mergeCell ref="P17:Q17"/>
    <mergeCell ref="A25:X25"/>
    <mergeCell ref="A26:X26"/>
    <mergeCell ref="A27:X27"/>
    <mergeCell ref="M21:O21"/>
    <mergeCell ref="M22:O22"/>
    <mergeCell ref="M23:O23"/>
    <mergeCell ref="M24:O24"/>
    <mergeCell ref="P6:Q6"/>
    <mergeCell ref="A5:W5"/>
    <mergeCell ref="M15:O15"/>
    <mergeCell ref="M16:O16"/>
    <mergeCell ref="M17:O17"/>
    <mergeCell ref="M18:O18"/>
    <mergeCell ref="M19:O19"/>
    <mergeCell ref="M20:O20"/>
    <mergeCell ref="P24:Q24"/>
    <mergeCell ref="M6:O6"/>
    <mergeCell ref="M7:O7"/>
    <mergeCell ref="M8:O8"/>
    <mergeCell ref="M9:O9"/>
    <mergeCell ref="M10:O10"/>
    <mergeCell ref="M11:O11"/>
    <mergeCell ref="M12:O12"/>
    <mergeCell ref="M13:O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AndreLeon</dc:creator>
  <cp:lastModifiedBy>Bernardo Batista</cp:lastModifiedBy>
  <dcterms:created xsi:type="dcterms:W3CDTF">2015-08-05T13:21:48Z</dcterms:created>
  <dcterms:modified xsi:type="dcterms:W3CDTF">2017-12-04T22:03:27Z</dcterms:modified>
</cp:coreProperties>
</file>