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rnard\Documents\"/>
    </mc:Choice>
  </mc:AlternateContent>
  <bookViews>
    <workbookView xWindow="0" yWindow="0" windowWidth="16380" windowHeight="8190" tabRatio="297"/>
  </bookViews>
  <sheets>
    <sheet name="Sheet1" sheetId="1" r:id="rId1"/>
    <sheet name="Chart1" sheetId="4" r:id="rId2"/>
    <sheet name="Chart2" sheetId="5" r:id="rId3"/>
    <sheet name="Chart3" sheetId="6" r:id="rId4"/>
    <sheet name="Chart4" sheetId="7" r:id="rId5"/>
    <sheet name="Chart5" sheetId="8" r:id="rId6"/>
  </sheets>
  <calcPr calcId="171027"/>
</workbook>
</file>

<file path=xl/calcChain.xml><?xml version="1.0" encoding="utf-8"?>
<calcChain xmlns="http://schemas.openxmlformats.org/spreadsheetml/2006/main">
  <c r="E222" i="1" l="1"/>
  <c r="A211" i="1"/>
  <c r="Q211" i="1" s="1"/>
  <c r="E211" i="1"/>
  <c r="H211" i="1" s="1"/>
  <c r="G211" i="1"/>
  <c r="I211" i="1"/>
  <c r="J211" i="1"/>
  <c r="K211" i="1"/>
  <c r="A212" i="1"/>
  <c r="Q212" i="1" s="1"/>
  <c r="E212" i="1"/>
  <c r="H212" i="1" s="1"/>
  <c r="G212" i="1"/>
  <c r="I212" i="1"/>
  <c r="J212" i="1"/>
  <c r="J213" i="1" s="1"/>
  <c r="K212" i="1"/>
  <c r="A213" i="1"/>
  <c r="E213" i="1"/>
  <c r="H213" i="1" s="1"/>
  <c r="G213" i="1"/>
  <c r="K213" i="1"/>
  <c r="Q213" i="1"/>
  <c r="A214" i="1"/>
  <c r="Q214" i="1" s="1"/>
  <c r="E214" i="1"/>
  <c r="H214" i="1" s="1"/>
  <c r="G214" i="1"/>
  <c r="K214" i="1"/>
  <c r="A215" i="1"/>
  <c r="Q215" i="1" s="1"/>
  <c r="E215" i="1"/>
  <c r="H215" i="1" s="1"/>
  <c r="G215" i="1"/>
  <c r="K215" i="1"/>
  <c r="A216" i="1"/>
  <c r="E216" i="1"/>
  <c r="H216" i="1" s="1"/>
  <c r="G216" i="1"/>
  <c r="K216" i="1"/>
  <c r="Q216" i="1"/>
  <c r="A217" i="1"/>
  <c r="E217" i="1"/>
  <c r="H217" i="1" s="1"/>
  <c r="G217" i="1"/>
  <c r="K217" i="1"/>
  <c r="Q217" i="1"/>
  <c r="A218" i="1"/>
  <c r="Q218" i="1" s="1"/>
  <c r="E218" i="1"/>
  <c r="H218" i="1" s="1"/>
  <c r="G218" i="1"/>
  <c r="K218" i="1"/>
  <c r="A219" i="1"/>
  <c r="Q219" i="1" s="1"/>
  <c r="E219" i="1"/>
  <c r="H219" i="1" s="1"/>
  <c r="G219" i="1"/>
  <c r="K219" i="1"/>
  <c r="A220" i="1"/>
  <c r="E220" i="1"/>
  <c r="H220" i="1" s="1"/>
  <c r="G220" i="1"/>
  <c r="K220" i="1"/>
  <c r="Q220" i="1"/>
  <c r="A221" i="1"/>
  <c r="E221" i="1"/>
  <c r="H221" i="1" s="1"/>
  <c r="G221" i="1"/>
  <c r="K221" i="1"/>
  <c r="Q221" i="1"/>
  <c r="A222" i="1"/>
  <c r="Q222" i="1" s="1"/>
  <c r="G222" i="1"/>
  <c r="H222" i="1"/>
  <c r="K222" i="1"/>
  <c r="A223" i="1"/>
  <c r="Q223" i="1" s="1"/>
  <c r="E223" i="1"/>
  <c r="H223" i="1" s="1"/>
  <c r="G223" i="1"/>
  <c r="K223" i="1"/>
  <c r="A224" i="1"/>
  <c r="Q224" i="1" s="1"/>
  <c r="E224" i="1"/>
  <c r="H224" i="1" s="1"/>
  <c r="G224" i="1"/>
  <c r="K224" i="1"/>
  <c r="A225" i="1"/>
  <c r="Q225" i="1" s="1"/>
  <c r="E225" i="1"/>
  <c r="H225" i="1" s="1"/>
  <c r="G225" i="1"/>
  <c r="K225" i="1"/>
  <c r="A226" i="1"/>
  <c r="Q226" i="1" s="1"/>
  <c r="E226" i="1"/>
  <c r="H226" i="1" s="1"/>
  <c r="G226" i="1"/>
  <c r="K226" i="1"/>
  <c r="A227" i="1"/>
  <c r="Q227" i="1" s="1"/>
  <c r="E227" i="1"/>
  <c r="H227" i="1" s="1"/>
  <c r="G227" i="1"/>
  <c r="K227" i="1"/>
  <c r="A228" i="1"/>
  <c r="E228" i="1"/>
  <c r="H228" i="1" s="1"/>
  <c r="G228" i="1"/>
  <c r="K228" i="1"/>
  <c r="Q228" i="1"/>
  <c r="A198" i="1"/>
  <c r="Q198" i="1" s="1"/>
  <c r="E198" i="1"/>
  <c r="H198" i="1" s="1"/>
  <c r="G198" i="1"/>
  <c r="J198" i="1"/>
  <c r="K198" i="1"/>
  <c r="A199" i="1"/>
  <c r="Q199" i="1" s="1"/>
  <c r="E199" i="1"/>
  <c r="H199" i="1" s="1"/>
  <c r="G199" i="1"/>
  <c r="J199" i="1"/>
  <c r="K199" i="1"/>
  <c r="A200" i="1"/>
  <c r="Q200" i="1" s="1"/>
  <c r="E200" i="1"/>
  <c r="H200" i="1" s="1"/>
  <c r="G200" i="1"/>
  <c r="K200" i="1"/>
  <c r="A201" i="1"/>
  <c r="Q201" i="1" s="1"/>
  <c r="E201" i="1"/>
  <c r="H201" i="1" s="1"/>
  <c r="G201" i="1"/>
  <c r="K201" i="1"/>
  <c r="A202" i="1"/>
  <c r="Q202" i="1" s="1"/>
  <c r="E202" i="1"/>
  <c r="H202" i="1" s="1"/>
  <c r="G202" i="1"/>
  <c r="K202" i="1"/>
  <c r="A203" i="1"/>
  <c r="Q203" i="1" s="1"/>
  <c r="E203" i="1"/>
  <c r="H203" i="1" s="1"/>
  <c r="G203" i="1"/>
  <c r="K203" i="1"/>
  <c r="A204" i="1"/>
  <c r="Q204" i="1" s="1"/>
  <c r="E204" i="1"/>
  <c r="H204" i="1" s="1"/>
  <c r="G204" i="1"/>
  <c r="K204" i="1"/>
  <c r="A205" i="1"/>
  <c r="Q205" i="1" s="1"/>
  <c r="E205" i="1"/>
  <c r="H205" i="1" s="1"/>
  <c r="G205" i="1"/>
  <c r="K205" i="1"/>
  <c r="A206" i="1"/>
  <c r="E206" i="1"/>
  <c r="H206" i="1" s="1"/>
  <c r="G206" i="1"/>
  <c r="K206" i="1"/>
  <c r="Q206" i="1"/>
  <c r="A207" i="1"/>
  <c r="E207" i="1"/>
  <c r="H207" i="1" s="1"/>
  <c r="G207" i="1"/>
  <c r="K207" i="1"/>
  <c r="Q207" i="1"/>
  <c r="A208" i="1"/>
  <c r="Q208" i="1" s="1"/>
  <c r="E208" i="1"/>
  <c r="H208" i="1" s="1"/>
  <c r="G208" i="1"/>
  <c r="K208" i="1"/>
  <c r="A209" i="1"/>
  <c r="Q209" i="1" s="1"/>
  <c r="E209" i="1"/>
  <c r="H209" i="1" s="1"/>
  <c r="G209" i="1"/>
  <c r="K209" i="1"/>
  <c r="A210" i="1"/>
  <c r="E210" i="1"/>
  <c r="H210" i="1" s="1"/>
  <c r="G210" i="1"/>
  <c r="K210" i="1"/>
  <c r="Q210" i="1"/>
  <c r="F4" i="1"/>
  <c r="F3" i="1"/>
  <c r="F1" i="1"/>
  <c r="D3" i="1"/>
  <c r="D1" i="1"/>
  <c r="C3" i="1"/>
  <c r="C1" i="1"/>
  <c r="B3" i="1"/>
  <c r="A188" i="1"/>
  <c r="E188" i="1"/>
  <c r="H188" i="1" s="1"/>
  <c r="G188" i="1"/>
  <c r="K188" i="1"/>
  <c r="Q188" i="1"/>
  <c r="A189" i="1"/>
  <c r="Q189" i="1" s="1"/>
  <c r="E189" i="1"/>
  <c r="H189" i="1" s="1"/>
  <c r="G189" i="1"/>
  <c r="K189" i="1"/>
  <c r="A190" i="1"/>
  <c r="Q190" i="1" s="1"/>
  <c r="E190" i="1"/>
  <c r="H190" i="1" s="1"/>
  <c r="G190" i="1"/>
  <c r="K190" i="1"/>
  <c r="A191" i="1"/>
  <c r="E191" i="1"/>
  <c r="H191" i="1" s="1"/>
  <c r="G191" i="1"/>
  <c r="K191" i="1"/>
  <c r="Q191" i="1"/>
  <c r="A192" i="1"/>
  <c r="Q192" i="1" s="1"/>
  <c r="E192" i="1"/>
  <c r="G192" i="1"/>
  <c r="H192" i="1"/>
  <c r="K192" i="1"/>
  <c r="A193" i="1"/>
  <c r="E193" i="1"/>
  <c r="H193" i="1" s="1"/>
  <c r="G193" i="1"/>
  <c r="K193" i="1"/>
  <c r="Q193" i="1"/>
  <c r="A194" i="1"/>
  <c r="E194" i="1"/>
  <c r="H194" i="1" s="1"/>
  <c r="G194" i="1"/>
  <c r="K194" i="1"/>
  <c r="Q194" i="1"/>
  <c r="A195" i="1"/>
  <c r="Q195" i="1" s="1"/>
  <c r="E195" i="1"/>
  <c r="H195" i="1" s="1"/>
  <c r="G195" i="1"/>
  <c r="K195" i="1"/>
  <c r="A196" i="1"/>
  <c r="Q196" i="1" s="1"/>
  <c r="E196" i="1"/>
  <c r="H196" i="1" s="1"/>
  <c r="G196" i="1"/>
  <c r="K196" i="1"/>
  <c r="A197" i="1"/>
  <c r="Q197" i="1" s="1"/>
  <c r="E197" i="1"/>
  <c r="H197" i="1" s="1"/>
  <c r="G197" i="1"/>
  <c r="K197" i="1"/>
  <c r="K175" i="1"/>
  <c r="K176" i="1"/>
  <c r="K177" i="1"/>
  <c r="Q177" i="1"/>
  <c r="K178" i="1"/>
  <c r="K179" i="1"/>
  <c r="K180" i="1"/>
  <c r="K181" i="1"/>
  <c r="Q181" i="1"/>
  <c r="K182" i="1"/>
  <c r="K183" i="1"/>
  <c r="Q183" i="1"/>
  <c r="K184" i="1"/>
  <c r="K185" i="1"/>
  <c r="Q185" i="1"/>
  <c r="K186" i="1"/>
  <c r="K187" i="1"/>
  <c r="A175" i="1"/>
  <c r="Q175" i="1" s="1"/>
  <c r="A176" i="1"/>
  <c r="Q176" i="1" s="1"/>
  <c r="A177" i="1"/>
  <c r="A178" i="1"/>
  <c r="Q178" i="1" s="1"/>
  <c r="A179" i="1"/>
  <c r="Q179" i="1" s="1"/>
  <c r="A180" i="1"/>
  <c r="Q180" i="1" s="1"/>
  <c r="A181" i="1"/>
  <c r="A182" i="1"/>
  <c r="Q182" i="1" s="1"/>
  <c r="A183" i="1"/>
  <c r="A184" i="1"/>
  <c r="Q184" i="1" s="1"/>
  <c r="A185" i="1"/>
  <c r="A186" i="1"/>
  <c r="Q186" i="1" s="1"/>
  <c r="A187" i="1"/>
  <c r="Q187" i="1" s="1"/>
  <c r="E176" i="1"/>
  <c r="H176" i="1" s="1"/>
  <c r="G176" i="1"/>
  <c r="E177" i="1"/>
  <c r="H177" i="1" s="1"/>
  <c r="G177" i="1"/>
  <c r="E178" i="1"/>
  <c r="H178" i="1" s="1"/>
  <c r="G178" i="1"/>
  <c r="E179" i="1"/>
  <c r="H179" i="1" s="1"/>
  <c r="G179" i="1"/>
  <c r="E180" i="1"/>
  <c r="H180" i="1" s="1"/>
  <c r="G180" i="1"/>
  <c r="E181" i="1"/>
  <c r="H181" i="1" s="1"/>
  <c r="G181" i="1"/>
  <c r="E182" i="1"/>
  <c r="H182" i="1" s="1"/>
  <c r="G182" i="1"/>
  <c r="E183" i="1"/>
  <c r="H183" i="1" s="1"/>
  <c r="G183" i="1"/>
  <c r="E184" i="1"/>
  <c r="H184" i="1" s="1"/>
  <c r="G184" i="1"/>
  <c r="E185" i="1"/>
  <c r="H185" i="1" s="1"/>
  <c r="G185" i="1"/>
  <c r="E186" i="1"/>
  <c r="H186" i="1" s="1"/>
  <c r="G186" i="1"/>
  <c r="E187" i="1"/>
  <c r="H187" i="1" s="1"/>
  <c r="G187" i="1"/>
  <c r="E175" i="1"/>
  <c r="H175" i="1" s="1"/>
  <c r="G175" i="1"/>
  <c r="K173" i="1"/>
  <c r="G9" i="1"/>
  <c r="K9" i="1"/>
  <c r="Q9" i="1"/>
  <c r="G10" i="1"/>
  <c r="K10" i="1"/>
  <c r="G11" i="1"/>
  <c r="K11" i="1"/>
  <c r="G12" i="1"/>
  <c r="H12" i="1"/>
  <c r="K12" i="1"/>
  <c r="G13" i="1"/>
  <c r="K13" i="1"/>
  <c r="G14" i="1"/>
  <c r="K14" i="1"/>
  <c r="G15" i="1"/>
  <c r="H15" i="1"/>
  <c r="K15" i="1"/>
  <c r="G16" i="1"/>
  <c r="K16" i="1"/>
  <c r="G17" i="1"/>
  <c r="K17" i="1"/>
  <c r="G18" i="1"/>
  <c r="H18" i="1"/>
  <c r="K18" i="1"/>
  <c r="G19" i="1"/>
  <c r="K19" i="1"/>
  <c r="G20" i="1"/>
  <c r="K20" i="1"/>
  <c r="G21" i="1"/>
  <c r="K21" i="1"/>
  <c r="G22" i="1"/>
  <c r="K22" i="1"/>
  <c r="G23" i="1"/>
  <c r="K23" i="1"/>
  <c r="G24" i="1"/>
  <c r="K24" i="1"/>
  <c r="G25" i="1"/>
  <c r="K25" i="1"/>
  <c r="G26" i="1"/>
  <c r="K26" i="1"/>
  <c r="G27" i="1"/>
  <c r="K27" i="1"/>
  <c r="G28" i="1"/>
  <c r="H28" i="1"/>
  <c r="K28" i="1"/>
  <c r="G29" i="1"/>
  <c r="K29" i="1"/>
  <c r="G30" i="1"/>
  <c r="K30" i="1"/>
  <c r="G31" i="1"/>
  <c r="H31" i="1"/>
  <c r="K31" i="1"/>
  <c r="G32" i="1"/>
  <c r="K32" i="1"/>
  <c r="G33" i="1"/>
  <c r="K33" i="1"/>
  <c r="G34" i="1"/>
  <c r="H34" i="1"/>
  <c r="K34" i="1"/>
  <c r="G35" i="1"/>
  <c r="K35" i="1"/>
  <c r="G36" i="1"/>
  <c r="K36" i="1"/>
  <c r="G37" i="1"/>
  <c r="K37" i="1"/>
  <c r="G38" i="1"/>
  <c r="K38" i="1"/>
  <c r="G39" i="1"/>
  <c r="K39" i="1"/>
  <c r="G40" i="1"/>
  <c r="K40" i="1"/>
  <c r="G41" i="1"/>
  <c r="K41" i="1"/>
  <c r="G42" i="1"/>
  <c r="K42" i="1"/>
  <c r="G43" i="1"/>
  <c r="K43" i="1"/>
  <c r="G44" i="1"/>
  <c r="H44" i="1"/>
  <c r="K44" i="1"/>
  <c r="G45" i="1"/>
  <c r="K45" i="1"/>
  <c r="G46" i="1"/>
  <c r="K46" i="1"/>
  <c r="G47" i="1"/>
  <c r="H47" i="1"/>
  <c r="K47" i="1"/>
  <c r="G48" i="1"/>
  <c r="K48" i="1"/>
  <c r="G49" i="1"/>
  <c r="K49" i="1"/>
  <c r="G50" i="1"/>
  <c r="H50" i="1"/>
  <c r="K50" i="1"/>
  <c r="G51" i="1"/>
  <c r="K51" i="1"/>
  <c r="G52" i="1"/>
  <c r="K52" i="1"/>
  <c r="G53" i="1"/>
  <c r="K53" i="1"/>
  <c r="G54" i="1"/>
  <c r="K54" i="1"/>
  <c r="G55" i="1"/>
  <c r="K55" i="1"/>
  <c r="G56" i="1"/>
  <c r="K56" i="1"/>
  <c r="G57" i="1"/>
  <c r="K57" i="1"/>
  <c r="G58" i="1"/>
  <c r="K58" i="1"/>
  <c r="G59" i="1"/>
  <c r="K59" i="1"/>
  <c r="G60" i="1"/>
  <c r="H60" i="1"/>
  <c r="K60" i="1"/>
  <c r="G61" i="1"/>
  <c r="K61" i="1"/>
  <c r="G62" i="1"/>
  <c r="K62" i="1"/>
  <c r="G63" i="1"/>
  <c r="H63" i="1"/>
  <c r="K63" i="1"/>
  <c r="G64" i="1"/>
  <c r="K64" i="1"/>
  <c r="G65" i="1"/>
  <c r="K65" i="1"/>
  <c r="G66" i="1"/>
  <c r="H66" i="1"/>
  <c r="K66" i="1"/>
  <c r="G67" i="1"/>
  <c r="K67" i="1"/>
  <c r="G68" i="1"/>
  <c r="K68" i="1"/>
  <c r="G69" i="1"/>
  <c r="K69" i="1"/>
  <c r="G70" i="1"/>
  <c r="K70" i="1"/>
  <c r="G71" i="1"/>
  <c r="K71" i="1"/>
  <c r="G72" i="1"/>
  <c r="K72" i="1"/>
  <c r="G73" i="1"/>
  <c r="K73" i="1"/>
  <c r="G74" i="1"/>
  <c r="K74" i="1"/>
  <c r="G75" i="1"/>
  <c r="K75" i="1"/>
  <c r="G76" i="1"/>
  <c r="H76" i="1"/>
  <c r="K76" i="1"/>
  <c r="G77" i="1"/>
  <c r="K77" i="1"/>
  <c r="G78" i="1"/>
  <c r="K78" i="1"/>
  <c r="G79" i="1"/>
  <c r="H79" i="1"/>
  <c r="K79" i="1"/>
  <c r="G80" i="1"/>
  <c r="K80" i="1"/>
  <c r="G81" i="1"/>
  <c r="K81" i="1"/>
  <c r="G82" i="1"/>
  <c r="K82" i="1"/>
  <c r="G83" i="1"/>
  <c r="K83" i="1"/>
  <c r="G84" i="1"/>
  <c r="K84" i="1"/>
  <c r="G85" i="1"/>
  <c r="K85" i="1"/>
  <c r="G86" i="1"/>
  <c r="K86" i="1"/>
  <c r="G87" i="1"/>
  <c r="K87" i="1"/>
  <c r="G88" i="1"/>
  <c r="K88" i="1"/>
  <c r="G89" i="1"/>
  <c r="K89" i="1"/>
  <c r="G90" i="1"/>
  <c r="K90" i="1"/>
  <c r="G91" i="1"/>
  <c r="K91" i="1"/>
  <c r="G92" i="1"/>
  <c r="K92" i="1"/>
  <c r="G93" i="1"/>
  <c r="K93" i="1"/>
  <c r="G94" i="1"/>
  <c r="K94" i="1"/>
  <c r="G95" i="1"/>
  <c r="K95" i="1"/>
  <c r="G96" i="1"/>
  <c r="K96" i="1"/>
  <c r="G97" i="1"/>
  <c r="K97" i="1"/>
  <c r="G98" i="1"/>
  <c r="K98" i="1"/>
  <c r="G99" i="1"/>
  <c r="K99" i="1"/>
  <c r="G100" i="1"/>
  <c r="K100" i="1"/>
  <c r="G101" i="1"/>
  <c r="K101" i="1"/>
  <c r="G102" i="1"/>
  <c r="K102" i="1"/>
  <c r="G103" i="1"/>
  <c r="K103" i="1"/>
  <c r="G104" i="1"/>
  <c r="K104" i="1"/>
  <c r="G105" i="1"/>
  <c r="K105" i="1"/>
  <c r="G106" i="1"/>
  <c r="K106" i="1"/>
  <c r="G107" i="1"/>
  <c r="K107" i="1"/>
  <c r="G108" i="1"/>
  <c r="K108" i="1"/>
  <c r="G109" i="1"/>
  <c r="K109" i="1"/>
  <c r="G110" i="1"/>
  <c r="K110" i="1"/>
  <c r="G111" i="1"/>
  <c r="K111" i="1"/>
  <c r="G112" i="1"/>
  <c r="K112" i="1"/>
  <c r="G113" i="1"/>
  <c r="K113" i="1"/>
  <c r="G114" i="1"/>
  <c r="K114" i="1"/>
  <c r="G115" i="1"/>
  <c r="K115" i="1"/>
  <c r="G116" i="1"/>
  <c r="K116" i="1"/>
  <c r="G117" i="1"/>
  <c r="K117" i="1"/>
  <c r="G118" i="1"/>
  <c r="K118" i="1"/>
  <c r="G119" i="1"/>
  <c r="K119" i="1"/>
  <c r="G120" i="1"/>
  <c r="K120" i="1"/>
  <c r="G121" i="1"/>
  <c r="K121" i="1"/>
  <c r="G122" i="1"/>
  <c r="K122" i="1"/>
  <c r="G123" i="1"/>
  <c r="K123" i="1"/>
  <c r="G124" i="1"/>
  <c r="K124" i="1"/>
  <c r="G125" i="1"/>
  <c r="K125" i="1"/>
  <c r="G126" i="1"/>
  <c r="K126" i="1"/>
  <c r="G127" i="1"/>
  <c r="K127" i="1"/>
  <c r="G128" i="1"/>
  <c r="K128" i="1"/>
  <c r="Q128" i="1"/>
  <c r="G129" i="1"/>
  <c r="K129" i="1"/>
  <c r="G130" i="1"/>
  <c r="K130" i="1"/>
  <c r="G131" i="1"/>
  <c r="K131" i="1"/>
  <c r="G132" i="1"/>
  <c r="K132" i="1"/>
  <c r="Q132" i="1"/>
  <c r="G133" i="1"/>
  <c r="K133" i="1"/>
  <c r="G134" i="1"/>
  <c r="K134" i="1"/>
  <c r="G135" i="1"/>
  <c r="K135" i="1"/>
  <c r="G136" i="1"/>
  <c r="K136" i="1"/>
  <c r="Q136" i="1"/>
  <c r="G137" i="1"/>
  <c r="K137" i="1"/>
  <c r="G138" i="1"/>
  <c r="K138" i="1"/>
  <c r="G139" i="1"/>
  <c r="K139" i="1"/>
  <c r="G140" i="1"/>
  <c r="K140" i="1"/>
  <c r="Q140" i="1"/>
  <c r="G141" i="1"/>
  <c r="K141" i="1"/>
  <c r="G142" i="1"/>
  <c r="K142" i="1"/>
  <c r="G143" i="1"/>
  <c r="K143" i="1"/>
  <c r="G144" i="1"/>
  <c r="H144" i="1"/>
  <c r="K144" i="1"/>
  <c r="G145" i="1"/>
  <c r="K145" i="1"/>
  <c r="G146" i="1"/>
  <c r="H146" i="1"/>
  <c r="K146" i="1"/>
  <c r="G147" i="1"/>
  <c r="K147" i="1"/>
  <c r="G148" i="1"/>
  <c r="K148" i="1"/>
  <c r="G149" i="1"/>
  <c r="H149" i="1"/>
  <c r="K149" i="1"/>
  <c r="G150" i="1"/>
  <c r="K150" i="1"/>
  <c r="G151" i="1"/>
  <c r="H151" i="1"/>
  <c r="K151" i="1"/>
  <c r="G152" i="1"/>
  <c r="K152" i="1"/>
  <c r="G153" i="1"/>
  <c r="H153" i="1"/>
  <c r="K153" i="1"/>
  <c r="G154" i="1"/>
  <c r="K154" i="1"/>
  <c r="G155" i="1"/>
  <c r="H155" i="1"/>
  <c r="K155" i="1"/>
  <c r="G156" i="1"/>
  <c r="K156" i="1"/>
  <c r="G157" i="1"/>
  <c r="H157" i="1"/>
  <c r="K157" i="1"/>
  <c r="G158" i="1"/>
  <c r="K158" i="1"/>
  <c r="G159" i="1"/>
  <c r="H159" i="1"/>
  <c r="K159" i="1"/>
  <c r="G160" i="1"/>
  <c r="K160" i="1"/>
  <c r="G161" i="1"/>
  <c r="H161" i="1"/>
  <c r="K161" i="1"/>
  <c r="G162" i="1"/>
  <c r="H162" i="1"/>
  <c r="K162" i="1"/>
  <c r="G163" i="1"/>
  <c r="H163" i="1"/>
  <c r="K163" i="1"/>
  <c r="G164" i="1"/>
  <c r="H164" i="1"/>
  <c r="K164" i="1"/>
  <c r="G165" i="1"/>
  <c r="K165" i="1"/>
  <c r="G166" i="1"/>
  <c r="K166" i="1"/>
  <c r="G167" i="1"/>
  <c r="K167" i="1"/>
  <c r="G168" i="1"/>
  <c r="K168" i="1"/>
  <c r="G169" i="1"/>
  <c r="K169" i="1"/>
  <c r="G170" i="1"/>
  <c r="K170" i="1"/>
  <c r="G171" i="1"/>
  <c r="K171" i="1"/>
  <c r="G172" i="1"/>
  <c r="K172" i="1"/>
  <c r="G173" i="1"/>
  <c r="G174" i="1"/>
  <c r="K174" i="1"/>
  <c r="A165" i="1"/>
  <c r="Q165" i="1" s="1"/>
  <c r="E165" i="1"/>
  <c r="H165" i="1" s="1"/>
  <c r="A166" i="1"/>
  <c r="Q166" i="1" s="1"/>
  <c r="E166" i="1"/>
  <c r="H166" i="1" s="1"/>
  <c r="A167" i="1"/>
  <c r="Q167" i="1" s="1"/>
  <c r="E167" i="1"/>
  <c r="H167" i="1" s="1"/>
  <c r="A168" i="1"/>
  <c r="Q168" i="1" s="1"/>
  <c r="E168" i="1"/>
  <c r="H168" i="1" s="1"/>
  <c r="A169" i="1"/>
  <c r="Q169" i="1" s="1"/>
  <c r="E169" i="1"/>
  <c r="H169" i="1" s="1"/>
  <c r="A170" i="1"/>
  <c r="Q170" i="1" s="1"/>
  <c r="E170" i="1"/>
  <c r="H170" i="1" s="1"/>
  <c r="A171" i="1"/>
  <c r="Q171" i="1" s="1"/>
  <c r="E171" i="1"/>
  <c r="H171" i="1" s="1"/>
  <c r="A172" i="1"/>
  <c r="Q172" i="1" s="1"/>
  <c r="E172" i="1"/>
  <c r="H172" i="1" s="1"/>
  <c r="A173" i="1"/>
  <c r="Q173" i="1" s="1"/>
  <c r="E173" i="1"/>
  <c r="H173" i="1" s="1"/>
  <c r="A174" i="1"/>
  <c r="Q174" i="1" s="1"/>
  <c r="E174" i="1"/>
  <c r="H174" i="1" s="1"/>
  <c r="A164" i="1"/>
  <c r="Q164" i="1" s="1"/>
  <c r="E164" i="1"/>
  <c r="A161" i="1"/>
  <c r="Q161" i="1" s="1"/>
  <c r="E161" i="1"/>
  <c r="A162" i="1"/>
  <c r="Q162" i="1" s="1"/>
  <c r="E162" i="1"/>
  <c r="A163" i="1"/>
  <c r="Q163" i="1" s="1"/>
  <c r="E163" i="1"/>
  <c r="G7" i="1"/>
  <c r="K7" i="1"/>
  <c r="K8" i="1"/>
  <c r="A148" i="1"/>
  <c r="Q148" i="1" s="1"/>
  <c r="E148" i="1"/>
  <c r="H148" i="1" s="1"/>
  <c r="A149" i="1"/>
  <c r="Q149" i="1" s="1"/>
  <c r="E149" i="1"/>
  <c r="A150" i="1"/>
  <c r="Q150" i="1" s="1"/>
  <c r="E150" i="1"/>
  <c r="H150" i="1" s="1"/>
  <c r="A151" i="1"/>
  <c r="Q151" i="1" s="1"/>
  <c r="E151" i="1"/>
  <c r="A152" i="1"/>
  <c r="Q152" i="1" s="1"/>
  <c r="E152" i="1"/>
  <c r="H152" i="1" s="1"/>
  <c r="A153" i="1"/>
  <c r="Q153" i="1" s="1"/>
  <c r="E153" i="1"/>
  <c r="A154" i="1"/>
  <c r="Q154" i="1" s="1"/>
  <c r="E154" i="1"/>
  <c r="H154" i="1" s="1"/>
  <c r="A155" i="1"/>
  <c r="Q155" i="1" s="1"/>
  <c r="E155" i="1"/>
  <c r="A156" i="1"/>
  <c r="Q156" i="1" s="1"/>
  <c r="E156" i="1"/>
  <c r="H156" i="1" s="1"/>
  <c r="A157" i="1"/>
  <c r="Q157" i="1" s="1"/>
  <c r="E157" i="1"/>
  <c r="A158" i="1"/>
  <c r="Q158" i="1" s="1"/>
  <c r="E158" i="1"/>
  <c r="H158" i="1" s="1"/>
  <c r="A159" i="1"/>
  <c r="Q159" i="1" s="1"/>
  <c r="E159" i="1"/>
  <c r="A160" i="1"/>
  <c r="Q160" i="1" s="1"/>
  <c r="E160" i="1"/>
  <c r="H160" i="1" s="1"/>
  <c r="A138" i="1"/>
  <c r="Q138" i="1" s="1"/>
  <c r="E138" i="1"/>
  <c r="H138" i="1" s="1"/>
  <c r="A139" i="1"/>
  <c r="Q139" i="1" s="1"/>
  <c r="E139" i="1"/>
  <c r="H139" i="1" s="1"/>
  <c r="A140" i="1"/>
  <c r="E140" i="1"/>
  <c r="H140" i="1" s="1"/>
  <c r="A141" i="1"/>
  <c r="Q141" i="1" s="1"/>
  <c r="E141" i="1"/>
  <c r="H141" i="1" s="1"/>
  <c r="A142" i="1"/>
  <c r="Q142" i="1" s="1"/>
  <c r="E142" i="1"/>
  <c r="H142" i="1" s="1"/>
  <c r="A143" i="1"/>
  <c r="Q143" i="1" s="1"/>
  <c r="E143" i="1"/>
  <c r="H143" i="1" s="1"/>
  <c r="A144" i="1"/>
  <c r="Q144" i="1" s="1"/>
  <c r="E144" i="1"/>
  <c r="A145" i="1"/>
  <c r="Q145" i="1" s="1"/>
  <c r="E145" i="1"/>
  <c r="H145" i="1" s="1"/>
  <c r="A146" i="1"/>
  <c r="Q146" i="1" s="1"/>
  <c r="E146" i="1"/>
  <c r="A147" i="1"/>
  <c r="Q147" i="1" s="1"/>
  <c r="E147" i="1"/>
  <c r="H147" i="1" s="1"/>
  <c r="A132" i="1"/>
  <c r="E132" i="1"/>
  <c r="H132" i="1" s="1"/>
  <c r="A133" i="1"/>
  <c r="Q133" i="1" s="1"/>
  <c r="E133" i="1"/>
  <c r="H133" i="1" s="1"/>
  <c r="A134" i="1"/>
  <c r="Q134" i="1" s="1"/>
  <c r="E134" i="1"/>
  <c r="H134" i="1" s="1"/>
  <c r="A135" i="1"/>
  <c r="Q135" i="1" s="1"/>
  <c r="E135" i="1"/>
  <c r="H135" i="1" s="1"/>
  <c r="A136" i="1"/>
  <c r="E136" i="1"/>
  <c r="H136" i="1" s="1"/>
  <c r="A137" i="1"/>
  <c r="Q137" i="1" s="1"/>
  <c r="E137" i="1"/>
  <c r="H137" i="1" s="1"/>
  <c r="A129" i="1"/>
  <c r="Q129" i="1" s="1"/>
  <c r="E129" i="1"/>
  <c r="H129" i="1" s="1"/>
  <c r="A130" i="1"/>
  <c r="Q130" i="1" s="1"/>
  <c r="E130" i="1"/>
  <c r="H130" i="1" s="1"/>
  <c r="A131" i="1"/>
  <c r="Q131" i="1" s="1"/>
  <c r="E131" i="1"/>
  <c r="H131" i="1" s="1"/>
  <c r="A126" i="1"/>
  <c r="Q126" i="1" s="1"/>
  <c r="E126" i="1"/>
  <c r="H126" i="1" s="1"/>
  <c r="A127" i="1"/>
  <c r="Q127" i="1" s="1"/>
  <c r="E127" i="1"/>
  <c r="H127" i="1" s="1"/>
  <c r="A128" i="1"/>
  <c r="E128" i="1"/>
  <c r="H128" i="1" s="1"/>
  <c r="A9" i="1"/>
  <c r="A10" i="1"/>
  <c r="Q10" i="1" s="1"/>
  <c r="A11" i="1"/>
  <c r="Q11" i="1" s="1"/>
  <c r="A12" i="1"/>
  <c r="Q12" i="1" s="1"/>
  <c r="A13" i="1"/>
  <c r="Q13" i="1" s="1"/>
  <c r="A14" i="1"/>
  <c r="Q14" i="1" s="1"/>
  <c r="A15" i="1"/>
  <c r="Q15" i="1" s="1"/>
  <c r="A16" i="1"/>
  <c r="Q16" i="1" s="1"/>
  <c r="A17" i="1"/>
  <c r="Q17" i="1" s="1"/>
  <c r="A18" i="1"/>
  <c r="Q18" i="1" s="1"/>
  <c r="A19" i="1"/>
  <c r="Q19" i="1" s="1"/>
  <c r="A20" i="1"/>
  <c r="Q20" i="1" s="1"/>
  <c r="A21" i="1"/>
  <c r="Q21" i="1" s="1"/>
  <c r="A22" i="1"/>
  <c r="Q22" i="1" s="1"/>
  <c r="A23" i="1"/>
  <c r="Q23" i="1" s="1"/>
  <c r="A24" i="1"/>
  <c r="Q24" i="1" s="1"/>
  <c r="A25" i="1"/>
  <c r="Q25" i="1" s="1"/>
  <c r="A26" i="1"/>
  <c r="Q26" i="1" s="1"/>
  <c r="A27" i="1"/>
  <c r="Q27" i="1" s="1"/>
  <c r="A28" i="1"/>
  <c r="Q28" i="1" s="1"/>
  <c r="A29" i="1"/>
  <c r="Q29" i="1" s="1"/>
  <c r="A30" i="1"/>
  <c r="Q30" i="1" s="1"/>
  <c r="A31" i="1"/>
  <c r="Q31" i="1" s="1"/>
  <c r="A32" i="1"/>
  <c r="Q32" i="1" s="1"/>
  <c r="A33" i="1"/>
  <c r="Q33" i="1" s="1"/>
  <c r="A34" i="1"/>
  <c r="Q34" i="1" s="1"/>
  <c r="A35" i="1"/>
  <c r="Q35" i="1" s="1"/>
  <c r="A36" i="1"/>
  <c r="Q36" i="1" s="1"/>
  <c r="A37" i="1"/>
  <c r="Q37" i="1" s="1"/>
  <c r="A38" i="1"/>
  <c r="Q38" i="1" s="1"/>
  <c r="A39" i="1"/>
  <c r="Q39" i="1" s="1"/>
  <c r="A40" i="1"/>
  <c r="Q40" i="1" s="1"/>
  <c r="A41" i="1"/>
  <c r="Q41" i="1" s="1"/>
  <c r="A42" i="1"/>
  <c r="Q42" i="1" s="1"/>
  <c r="A43" i="1"/>
  <c r="Q43" i="1" s="1"/>
  <c r="A44" i="1"/>
  <c r="Q44" i="1" s="1"/>
  <c r="A45" i="1"/>
  <c r="Q45" i="1" s="1"/>
  <c r="A46" i="1"/>
  <c r="Q46" i="1" s="1"/>
  <c r="A47" i="1"/>
  <c r="Q47" i="1" s="1"/>
  <c r="A48" i="1"/>
  <c r="Q48" i="1" s="1"/>
  <c r="A49" i="1"/>
  <c r="Q49" i="1" s="1"/>
  <c r="A50" i="1"/>
  <c r="Q50" i="1" s="1"/>
  <c r="A51" i="1"/>
  <c r="Q51" i="1" s="1"/>
  <c r="A52" i="1"/>
  <c r="Q52" i="1" s="1"/>
  <c r="A53" i="1"/>
  <c r="Q53" i="1" s="1"/>
  <c r="A54" i="1"/>
  <c r="Q54" i="1" s="1"/>
  <c r="A55" i="1"/>
  <c r="Q55" i="1" s="1"/>
  <c r="A56" i="1"/>
  <c r="Q56" i="1" s="1"/>
  <c r="A57" i="1"/>
  <c r="Q57" i="1" s="1"/>
  <c r="A58" i="1"/>
  <c r="Q58" i="1" s="1"/>
  <c r="A59" i="1"/>
  <c r="Q59" i="1" s="1"/>
  <c r="A60" i="1"/>
  <c r="Q60" i="1" s="1"/>
  <c r="A61" i="1"/>
  <c r="Q61" i="1" s="1"/>
  <c r="A62" i="1"/>
  <c r="Q62" i="1" s="1"/>
  <c r="A63" i="1"/>
  <c r="Q63" i="1" s="1"/>
  <c r="A64" i="1"/>
  <c r="Q64" i="1" s="1"/>
  <c r="A65" i="1"/>
  <c r="Q65" i="1" s="1"/>
  <c r="A66" i="1"/>
  <c r="Q66" i="1" s="1"/>
  <c r="A67" i="1"/>
  <c r="Q67" i="1" s="1"/>
  <c r="A68" i="1"/>
  <c r="Q68" i="1" s="1"/>
  <c r="A69" i="1"/>
  <c r="Q69" i="1" s="1"/>
  <c r="A70" i="1"/>
  <c r="Q70" i="1" s="1"/>
  <c r="A71" i="1"/>
  <c r="Q71" i="1" s="1"/>
  <c r="A72" i="1"/>
  <c r="Q72" i="1" s="1"/>
  <c r="A73" i="1"/>
  <c r="Q73" i="1" s="1"/>
  <c r="A74" i="1"/>
  <c r="Q74" i="1" s="1"/>
  <c r="A75" i="1"/>
  <c r="Q75" i="1" s="1"/>
  <c r="A76" i="1"/>
  <c r="Q76" i="1" s="1"/>
  <c r="A77" i="1"/>
  <c r="Q77" i="1" s="1"/>
  <c r="A78" i="1"/>
  <c r="Q78" i="1" s="1"/>
  <c r="A79" i="1"/>
  <c r="Q79" i="1" s="1"/>
  <c r="A80" i="1"/>
  <c r="Q80" i="1" s="1"/>
  <c r="A81" i="1"/>
  <c r="Q81" i="1" s="1"/>
  <c r="A82" i="1"/>
  <c r="Q82" i="1" s="1"/>
  <c r="A83" i="1"/>
  <c r="Q83" i="1" s="1"/>
  <c r="A84" i="1"/>
  <c r="Q84" i="1" s="1"/>
  <c r="A85" i="1"/>
  <c r="Q85" i="1" s="1"/>
  <c r="A86" i="1"/>
  <c r="Q86" i="1" s="1"/>
  <c r="A87" i="1"/>
  <c r="Q87" i="1" s="1"/>
  <c r="A88" i="1"/>
  <c r="Q88" i="1" s="1"/>
  <c r="A89" i="1"/>
  <c r="Q89" i="1" s="1"/>
  <c r="A90" i="1"/>
  <c r="Q90" i="1" s="1"/>
  <c r="A91" i="1"/>
  <c r="Q91" i="1" s="1"/>
  <c r="A92" i="1"/>
  <c r="Q92" i="1" s="1"/>
  <c r="A93" i="1"/>
  <c r="Q93" i="1" s="1"/>
  <c r="A94" i="1"/>
  <c r="Q94" i="1" s="1"/>
  <c r="A95" i="1"/>
  <c r="Q95" i="1" s="1"/>
  <c r="A96" i="1"/>
  <c r="Q96" i="1" s="1"/>
  <c r="A97" i="1"/>
  <c r="Q97" i="1" s="1"/>
  <c r="A98" i="1"/>
  <c r="Q98" i="1" s="1"/>
  <c r="A99" i="1"/>
  <c r="Q99" i="1" s="1"/>
  <c r="A100" i="1"/>
  <c r="Q100" i="1" s="1"/>
  <c r="A101" i="1"/>
  <c r="Q101" i="1" s="1"/>
  <c r="A102" i="1"/>
  <c r="Q102" i="1" s="1"/>
  <c r="A103" i="1"/>
  <c r="Q103" i="1" s="1"/>
  <c r="A104" i="1"/>
  <c r="Q104" i="1" s="1"/>
  <c r="A105" i="1"/>
  <c r="Q105" i="1" s="1"/>
  <c r="A106" i="1"/>
  <c r="Q106" i="1" s="1"/>
  <c r="A107" i="1"/>
  <c r="Q107" i="1" s="1"/>
  <c r="A108" i="1"/>
  <c r="Q108" i="1" s="1"/>
  <c r="A109" i="1"/>
  <c r="Q109" i="1" s="1"/>
  <c r="A110" i="1"/>
  <c r="Q110" i="1" s="1"/>
  <c r="A111" i="1"/>
  <c r="Q111" i="1" s="1"/>
  <c r="A112" i="1"/>
  <c r="Q112" i="1" s="1"/>
  <c r="A113" i="1"/>
  <c r="Q113" i="1" s="1"/>
  <c r="A114" i="1"/>
  <c r="Q114" i="1" s="1"/>
  <c r="A115" i="1"/>
  <c r="Q115" i="1" s="1"/>
  <c r="A116" i="1"/>
  <c r="Q116" i="1" s="1"/>
  <c r="A117" i="1"/>
  <c r="Q117" i="1" s="1"/>
  <c r="A118" i="1"/>
  <c r="Q118" i="1" s="1"/>
  <c r="A119" i="1"/>
  <c r="Q119" i="1" s="1"/>
  <c r="A120" i="1"/>
  <c r="Q120" i="1" s="1"/>
  <c r="A121" i="1"/>
  <c r="Q121" i="1" s="1"/>
  <c r="A122" i="1"/>
  <c r="Q122" i="1" s="1"/>
  <c r="A123" i="1"/>
  <c r="Q123" i="1" s="1"/>
  <c r="A124" i="1"/>
  <c r="Q124" i="1" s="1"/>
  <c r="A125" i="1"/>
  <c r="Q125" i="1" s="1"/>
  <c r="A8" i="1"/>
  <c r="Q8" i="1" s="1"/>
  <c r="E122" i="1"/>
  <c r="H122" i="1" s="1"/>
  <c r="E123" i="1"/>
  <c r="H123" i="1" s="1"/>
  <c r="E124" i="1"/>
  <c r="H124" i="1" s="1"/>
  <c r="E125" i="1"/>
  <c r="H125" i="1" s="1"/>
  <c r="F2" i="1"/>
  <c r="Q3" i="1"/>
  <c r="E117" i="1"/>
  <c r="H117" i="1" s="1"/>
  <c r="E118" i="1"/>
  <c r="H118" i="1" s="1"/>
  <c r="E119" i="1"/>
  <c r="H119" i="1" s="1"/>
  <c r="E120" i="1"/>
  <c r="H120" i="1" s="1"/>
  <c r="E121" i="1"/>
  <c r="H121" i="1" s="1"/>
  <c r="E116" i="1"/>
  <c r="H116" i="1" s="1"/>
  <c r="E115" i="1"/>
  <c r="H115" i="1" s="1"/>
  <c r="E114" i="1"/>
  <c r="H114" i="1" s="1"/>
  <c r="E113" i="1"/>
  <c r="H113" i="1" s="1"/>
  <c r="E108" i="1"/>
  <c r="H108" i="1" s="1"/>
  <c r="E109" i="1"/>
  <c r="H109" i="1" s="1"/>
  <c r="E110" i="1"/>
  <c r="H110" i="1" s="1"/>
  <c r="E111" i="1"/>
  <c r="H111" i="1" s="1"/>
  <c r="E112" i="1"/>
  <c r="H112" i="1" s="1"/>
  <c r="E104" i="1"/>
  <c r="H104" i="1" s="1"/>
  <c r="E105" i="1"/>
  <c r="H105" i="1" s="1"/>
  <c r="E106" i="1"/>
  <c r="H106" i="1" s="1"/>
  <c r="E107" i="1"/>
  <c r="H107" i="1" s="1"/>
  <c r="E102" i="1"/>
  <c r="H102" i="1" s="1"/>
  <c r="E103" i="1"/>
  <c r="H103" i="1" s="1"/>
  <c r="E101" i="1"/>
  <c r="H101" i="1" s="1"/>
  <c r="E100" i="1"/>
  <c r="H100" i="1" s="1"/>
  <c r="S3" i="1"/>
  <c r="B4" i="1"/>
  <c r="B5" i="1" s="1"/>
  <c r="E7" i="1"/>
  <c r="H7" i="1" s="1"/>
  <c r="I7" i="1"/>
  <c r="O7" i="1" s="1"/>
  <c r="J7" i="1"/>
  <c r="J8" i="1" s="1"/>
  <c r="J9" i="1" s="1"/>
  <c r="L7" i="1"/>
  <c r="N7" i="1" s="1"/>
  <c r="P7" i="1"/>
  <c r="E8" i="1"/>
  <c r="H8" i="1" s="1"/>
  <c r="G8" i="1"/>
  <c r="I8" i="1"/>
  <c r="E9" i="1"/>
  <c r="H9" i="1" s="1"/>
  <c r="E10" i="1"/>
  <c r="H10" i="1" s="1"/>
  <c r="E11" i="1"/>
  <c r="H11" i="1" s="1"/>
  <c r="E12" i="1"/>
  <c r="E13" i="1"/>
  <c r="H13" i="1" s="1"/>
  <c r="E14" i="1"/>
  <c r="H14" i="1" s="1"/>
  <c r="E15" i="1"/>
  <c r="E16" i="1"/>
  <c r="H16" i="1" s="1"/>
  <c r="E17" i="1"/>
  <c r="H17" i="1" s="1"/>
  <c r="E18" i="1"/>
  <c r="E19" i="1"/>
  <c r="H19" i="1" s="1"/>
  <c r="E20" i="1"/>
  <c r="H20" i="1" s="1"/>
  <c r="E21" i="1"/>
  <c r="H21" i="1" s="1"/>
  <c r="E22" i="1"/>
  <c r="H22" i="1" s="1"/>
  <c r="E23" i="1"/>
  <c r="H23" i="1" s="1"/>
  <c r="E24" i="1"/>
  <c r="H24" i="1" s="1"/>
  <c r="E25" i="1"/>
  <c r="H25" i="1" s="1"/>
  <c r="E26" i="1"/>
  <c r="H26" i="1" s="1"/>
  <c r="E27" i="1"/>
  <c r="H27" i="1" s="1"/>
  <c r="E28" i="1"/>
  <c r="E29" i="1"/>
  <c r="H29" i="1" s="1"/>
  <c r="E30" i="1"/>
  <c r="H30" i="1" s="1"/>
  <c r="E31" i="1"/>
  <c r="E32" i="1"/>
  <c r="H32" i="1" s="1"/>
  <c r="E33" i="1"/>
  <c r="H33" i="1" s="1"/>
  <c r="E34" i="1"/>
  <c r="E35" i="1"/>
  <c r="H35" i="1" s="1"/>
  <c r="E36" i="1"/>
  <c r="H36" i="1" s="1"/>
  <c r="E37" i="1"/>
  <c r="H37" i="1" s="1"/>
  <c r="E38" i="1"/>
  <c r="H38" i="1" s="1"/>
  <c r="E39" i="1"/>
  <c r="H39" i="1" s="1"/>
  <c r="E40" i="1"/>
  <c r="H40" i="1" s="1"/>
  <c r="E41" i="1"/>
  <c r="H41" i="1" s="1"/>
  <c r="E42" i="1"/>
  <c r="H42" i="1" s="1"/>
  <c r="E43" i="1"/>
  <c r="H43" i="1" s="1"/>
  <c r="E44" i="1"/>
  <c r="E45" i="1"/>
  <c r="H45" i="1" s="1"/>
  <c r="E46" i="1"/>
  <c r="H46" i="1" s="1"/>
  <c r="E47" i="1"/>
  <c r="E48" i="1"/>
  <c r="H48" i="1" s="1"/>
  <c r="E49" i="1"/>
  <c r="H49" i="1" s="1"/>
  <c r="E50" i="1"/>
  <c r="E51" i="1"/>
  <c r="H51" i="1" s="1"/>
  <c r="E52" i="1"/>
  <c r="H52" i="1" s="1"/>
  <c r="E53" i="1"/>
  <c r="H53" i="1" s="1"/>
  <c r="E54" i="1"/>
  <c r="H54" i="1" s="1"/>
  <c r="E55" i="1"/>
  <c r="H55" i="1" s="1"/>
  <c r="E56" i="1"/>
  <c r="H56" i="1" s="1"/>
  <c r="E57" i="1"/>
  <c r="H57" i="1" s="1"/>
  <c r="E58" i="1"/>
  <c r="H58" i="1" s="1"/>
  <c r="E59" i="1"/>
  <c r="H59" i="1" s="1"/>
  <c r="E60" i="1"/>
  <c r="E61" i="1"/>
  <c r="H61" i="1" s="1"/>
  <c r="E62" i="1"/>
  <c r="H62" i="1" s="1"/>
  <c r="E63" i="1"/>
  <c r="E64" i="1"/>
  <c r="H64" i="1" s="1"/>
  <c r="E65" i="1"/>
  <c r="H65" i="1" s="1"/>
  <c r="E66" i="1"/>
  <c r="E67" i="1"/>
  <c r="H67" i="1" s="1"/>
  <c r="E68" i="1"/>
  <c r="H68" i="1" s="1"/>
  <c r="E69" i="1"/>
  <c r="H69" i="1" s="1"/>
  <c r="E70" i="1"/>
  <c r="H70" i="1" s="1"/>
  <c r="E71" i="1"/>
  <c r="H71" i="1" s="1"/>
  <c r="E72" i="1"/>
  <c r="H72" i="1" s="1"/>
  <c r="E73" i="1"/>
  <c r="H73" i="1" s="1"/>
  <c r="E74" i="1"/>
  <c r="H74" i="1" s="1"/>
  <c r="E75" i="1"/>
  <c r="H75" i="1" s="1"/>
  <c r="E76" i="1"/>
  <c r="E77" i="1"/>
  <c r="H77" i="1" s="1"/>
  <c r="E78" i="1"/>
  <c r="H78" i="1" s="1"/>
  <c r="E79" i="1"/>
  <c r="E80" i="1"/>
  <c r="H80" i="1" s="1"/>
  <c r="E81" i="1"/>
  <c r="H81" i="1" s="1"/>
  <c r="E82" i="1"/>
  <c r="H82" i="1" s="1"/>
  <c r="E83" i="1"/>
  <c r="H83" i="1" s="1"/>
  <c r="E84" i="1"/>
  <c r="H84" i="1" s="1"/>
  <c r="E85" i="1"/>
  <c r="H85" i="1" s="1"/>
  <c r="E86" i="1"/>
  <c r="H86" i="1" s="1"/>
  <c r="E87" i="1"/>
  <c r="H87" i="1" s="1"/>
  <c r="E88" i="1"/>
  <c r="H88" i="1" s="1"/>
  <c r="E89" i="1"/>
  <c r="H89" i="1" s="1"/>
  <c r="E90" i="1"/>
  <c r="H90" i="1" s="1"/>
  <c r="E91" i="1"/>
  <c r="H91" i="1" s="1"/>
  <c r="E92" i="1"/>
  <c r="H92" i="1" s="1"/>
  <c r="E93" i="1"/>
  <c r="H93" i="1" s="1"/>
  <c r="E94" i="1"/>
  <c r="H94" i="1" s="1"/>
  <c r="E95" i="1"/>
  <c r="H95" i="1" s="1"/>
  <c r="E96" i="1"/>
  <c r="H96" i="1" s="1"/>
  <c r="E97" i="1"/>
  <c r="H97" i="1" s="1"/>
  <c r="E98" i="1"/>
  <c r="H98" i="1" s="1"/>
  <c r="E99" i="1"/>
  <c r="H99" i="1" s="1"/>
  <c r="O211" i="1" l="1"/>
  <c r="L211" i="1"/>
  <c r="N211" i="1" s="1"/>
  <c r="O212" i="1"/>
  <c r="P211" i="1"/>
  <c r="P212" i="1"/>
  <c r="I213" i="1"/>
  <c r="I214" i="1" s="1"/>
  <c r="I215" i="1" s="1"/>
  <c r="J214" i="1"/>
  <c r="M211" i="1"/>
  <c r="L212" i="1"/>
  <c r="J200" i="1"/>
  <c r="L198" i="1"/>
  <c r="J10" i="1"/>
  <c r="H3" i="1"/>
  <c r="G3" i="1"/>
  <c r="G1" i="1"/>
  <c r="O8" i="1"/>
  <c r="I9" i="1"/>
  <c r="P9" i="1" s="1"/>
  <c r="A4" i="1"/>
  <c r="A2" i="1"/>
  <c r="A3" i="1"/>
  <c r="E3" i="1"/>
  <c r="E1" i="1"/>
  <c r="E4" i="1"/>
  <c r="K3" i="1"/>
  <c r="A1" i="1"/>
  <c r="J11" i="1"/>
  <c r="M9" i="1"/>
  <c r="Q4" i="1"/>
  <c r="U3" i="1"/>
  <c r="Q5" i="1"/>
  <c r="U6" i="1"/>
  <c r="P8" i="1"/>
  <c r="L8" i="1"/>
  <c r="L9" i="1" s="1"/>
  <c r="N9" i="1" s="1"/>
  <c r="M7" i="1"/>
  <c r="O213" i="1" l="1"/>
  <c r="P213" i="1"/>
  <c r="J215" i="1"/>
  <c r="O215" i="1" s="1"/>
  <c r="P214" i="1"/>
  <c r="M212" i="1"/>
  <c r="L213" i="1"/>
  <c r="N212" i="1"/>
  <c r="O214" i="1"/>
  <c r="I216" i="1"/>
  <c r="J201" i="1"/>
  <c r="M198" i="1"/>
  <c r="L199" i="1"/>
  <c r="L10" i="1"/>
  <c r="V6" i="1"/>
  <c r="V3" i="1"/>
  <c r="O9" i="1"/>
  <c r="I10" i="1"/>
  <c r="E5" i="1"/>
  <c r="J12" i="1"/>
  <c r="L11" i="1"/>
  <c r="N10" i="1"/>
  <c r="M10" i="1"/>
  <c r="N8" i="1"/>
  <c r="M8" i="1"/>
  <c r="P3" i="1"/>
  <c r="P4" i="1"/>
  <c r="M3" i="1"/>
  <c r="P5" i="1"/>
  <c r="I217" i="1" l="1"/>
  <c r="M213" i="1"/>
  <c r="L214" i="1"/>
  <c r="N213" i="1"/>
  <c r="J216" i="1"/>
  <c r="P215" i="1"/>
  <c r="L200" i="1"/>
  <c r="M199" i="1"/>
  <c r="J202" i="1"/>
  <c r="O10" i="1"/>
  <c r="P10" i="1"/>
  <c r="I11" i="1"/>
  <c r="L12" i="1"/>
  <c r="M11" i="1"/>
  <c r="J13" i="1"/>
  <c r="N214" i="1" l="1"/>
  <c r="M214" i="1"/>
  <c r="L215" i="1"/>
  <c r="P216" i="1"/>
  <c r="J217" i="1"/>
  <c r="O217" i="1" s="1"/>
  <c r="O216" i="1"/>
  <c r="I218" i="1"/>
  <c r="J203" i="1"/>
  <c r="M200" i="1"/>
  <c r="L201" i="1"/>
  <c r="I12" i="1"/>
  <c r="O11" i="1"/>
  <c r="P11" i="1"/>
  <c r="N11" i="1"/>
  <c r="M12" i="1"/>
  <c r="L13" i="1"/>
  <c r="N12" i="1"/>
  <c r="J14" i="1"/>
  <c r="I219" i="1" l="1"/>
  <c r="M215" i="1"/>
  <c r="L216" i="1"/>
  <c r="N215" i="1"/>
  <c r="J218" i="1"/>
  <c r="P217" i="1"/>
  <c r="M201" i="1"/>
  <c r="L202" i="1"/>
  <c r="J204" i="1"/>
  <c r="P12" i="1"/>
  <c r="O12" i="1"/>
  <c r="I13" i="1"/>
  <c r="J15" i="1"/>
  <c r="N13" i="1"/>
  <c r="M13" i="1"/>
  <c r="L14" i="1"/>
  <c r="M216" i="1" l="1"/>
  <c r="L217" i="1"/>
  <c r="N216" i="1"/>
  <c r="J219" i="1"/>
  <c r="O219" i="1" s="1"/>
  <c r="P218" i="1"/>
  <c r="O218" i="1"/>
  <c r="I220" i="1"/>
  <c r="J205" i="1"/>
  <c r="M202" i="1"/>
  <c r="L203" i="1"/>
  <c r="I14" i="1"/>
  <c r="O13" i="1"/>
  <c r="P13" i="1"/>
  <c r="L15" i="1"/>
  <c r="N14" i="1"/>
  <c r="M14" i="1"/>
  <c r="J16" i="1"/>
  <c r="J220" i="1" l="1"/>
  <c r="O220" i="1" s="1"/>
  <c r="P219" i="1"/>
  <c r="I221" i="1"/>
  <c r="L218" i="1"/>
  <c r="M217" i="1"/>
  <c r="N217" i="1"/>
  <c r="J206" i="1"/>
  <c r="M203" i="1"/>
  <c r="L204" i="1"/>
  <c r="I15" i="1"/>
  <c r="O14" i="1"/>
  <c r="P14" i="1"/>
  <c r="J17" i="1"/>
  <c r="L16" i="1"/>
  <c r="N15" i="1"/>
  <c r="M15" i="1"/>
  <c r="I222" i="1" l="1"/>
  <c r="N218" i="1"/>
  <c r="L219" i="1"/>
  <c r="M218" i="1"/>
  <c r="P220" i="1"/>
  <c r="J221" i="1"/>
  <c r="M204" i="1"/>
  <c r="L205" i="1"/>
  <c r="J207" i="1"/>
  <c r="O15" i="1"/>
  <c r="I16" i="1"/>
  <c r="N16" i="1" s="1"/>
  <c r="P15" i="1"/>
  <c r="J18" i="1"/>
  <c r="M16" i="1"/>
  <c r="L17" i="1"/>
  <c r="M219" i="1" l="1"/>
  <c r="L220" i="1"/>
  <c r="N219" i="1"/>
  <c r="J222" i="1"/>
  <c r="P221" i="1"/>
  <c r="I223" i="1"/>
  <c r="O221" i="1"/>
  <c r="M205" i="1"/>
  <c r="L206" i="1"/>
  <c r="J208" i="1"/>
  <c r="P16" i="1"/>
  <c r="O16" i="1"/>
  <c r="I17" i="1"/>
  <c r="J19" i="1"/>
  <c r="N17" i="1"/>
  <c r="M17" i="1"/>
  <c r="L18" i="1"/>
  <c r="J223" i="1" l="1"/>
  <c r="P222" i="1"/>
  <c r="O222" i="1"/>
  <c r="I224" i="1"/>
  <c r="O223" i="1"/>
  <c r="M220" i="1"/>
  <c r="L221" i="1"/>
  <c r="N220" i="1"/>
  <c r="M206" i="1"/>
  <c r="L207" i="1"/>
  <c r="J209" i="1"/>
  <c r="P17" i="1"/>
  <c r="I18" i="1"/>
  <c r="O17" i="1"/>
  <c r="L19" i="1"/>
  <c r="N18" i="1"/>
  <c r="M18" i="1"/>
  <c r="J20" i="1"/>
  <c r="I225" i="1" l="1"/>
  <c r="M221" i="1"/>
  <c r="L222" i="1"/>
  <c r="N221" i="1"/>
  <c r="J224" i="1"/>
  <c r="P223" i="1"/>
  <c r="L208" i="1"/>
  <c r="M207" i="1"/>
  <c r="J210" i="1"/>
  <c r="O18" i="1"/>
  <c r="P18" i="1"/>
  <c r="I19" i="1"/>
  <c r="J21" i="1"/>
  <c r="L20" i="1"/>
  <c r="N19" i="1"/>
  <c r="M19" i="1"/>
  <c r="N222" i="1" l="1"/>
  <c r="L223" i="1"/>
  <c r="M222" i="1"/>
  <c r="P224" i="1"/>
  <c r="J225" i="1"/>
  <c r="O225" i="1" s="1"/>
  <c r="O224" i="1"/>
  <c r="I226" i="1"/>
  <c r="L209" i="1"/>
  <c r="M208" i="1"/>
  <c r="I20" i="1"/>
  <c r="O19" i="1"/>
  <c r="P19" i="1"/>
  <c r="J22" i="1"/>
  <c r="M20" i="1"/>
  <c r="L21" i="1"/>
  <c r="N20" i="1"/>
  <c r="I227" i="1" l="1"/>
  <c r="M223" i="1"/>
  <c r="L224" i="1"/>
  <c r="N223" i="1"/>
  <c r="J226" i="1"/>
  <c r="P225" i="1"/>
  <c r="M209" i="1"/>
  <c r="L210" i="1"/>
  <c r="P20" i="1"/>
  <c r="O20" i="1"/>
  <c r="I21" i="1"/>
  <c r="J23" i="1"/>
  <c r="N21" i="1"/>
  <c r="M21" i="1"/>
  <c r="L22" i="1"/>
  <c r="J227" i="1" l="1"/>
  <c r="O227" i="1" s="1"/>
  <c r="P226" i="1"/>
  <c r="M224" i="1"/>
  <c r="L225" i="1"/>
  <c r="N224" i="1"/>
  <c r="O226" i="1"/>
  <c r="I228" i="1"/>
  <c r="M210" i="1"/>
  <c r="P21" i="1"/>
  <c r="I22" i="1"/>
  <c r="O21" i="1"/>
  <c r="L23" i="1"/>
  <c r="M22" i="1"/>
  <c r="J24" i="1"/>
  <c r="M225" i="1" l="1"/>
  <c r="L226" i="1"/>
  <c r="N225" i="1"/>
  <c r="J228" i="1"/>
  <c r="P227" i="1"/>
  <c r="O22" i="1"/>
  <c r="I23" i="1"/>
  <c r="P22" i="1"/>
  <c r="N22" i="1"/>
  <c r="J25" i="1"/>
  <c r="L24" i="1"/>
  <c r="N23" i="1"/>
  <c r="M23" i="1"/>
  <c r="P228" i="1" l="1"/>
  <c r="N226" i="1"/>
  <c r="M226" i="1"/>
  <c r="L227" i="1"/>
  <c r="O228" i="1"/>
  <c r="I24" i="1"/>
  <c r="O23" i="1"/>
  <c r="P23" i="1"/>
  <c r="J26" i="1"/>
  <c r="M24" i="1"/>
  <c r="L25" i="1"/>
  <c r="N24" i="1"/>
  <c r="M227" i="1" l="1"/>
  <c r="L228" i="1"/>
  <c r="N227" i="1"/>
  <c r="I25" i="1"/>
  <c r="P24" i="1"/>
  <c r="O24" i="1"/>
  <c r="J27" i="1"/>
  <c r="N25" i="1"/>
  <c r="M25" i="1"/>
  <c r="L26" i="1"/>
  <c r="M228" i="1" l="1"/>
  <c r="N228" i="1"/>
  <c r="P25" i="1"/>
  <c r="I26" i="1"/>
  <c r="O25" i="1"/>
  <c r="L27" i="1"/>
  <c r="M26" i="1"/>
  <c r="J28" i="1"/>
  <c r="P26" i="1" l="1"/>
  <c r="O26" i="1"/>
  <c r="I27" i="1"/>
  <c r="N26" i="1"/>
  <c r="J29" i="1"/>
  <c r="L28" i="1"/>
  <c r="N27" i="1"/>
  <c r="M27" i="1"/>
  <c r="I28" i="1" l="1"/>
  <c r="O27" i="1"/>
  <c r="P27" i="1"/>
  <c r="J30" i="1"/>
  <c r="M28" i="1"/>
  <c r="L29" i="1"/>
  <c r="N28" i="1"/>
  <c r="O28" i="1" l="1"/>
  <c r="P28" i="1"/>
  <c r="I29" i="1"/>
  <c r="J31" i="1"/>
  <c r="M29" i="1"/>
  <c r="L30" i="1"/>
  <c r="I30" i="1" l="1"/>
  <c r="O29" i="1"/>
  <c r="P29" i="1"/>
  <c r="N29" i="1"/>
  <c r="L31" i="1"/>
  <c r="N30" i="1"/>
  <c r="M30" i="1"/>
  <c r="J32" i="1"/>
  <c r="P30" i="1" l="1"/>
  <c r="O30" i="1"/>
  <c r="I31" i="1"/>
  <c r="J33" i="1"/>
  <c r="L32" i="1"/>
  <c r="M31" i="1"/>
  <c r="O31" i="1" l="1"/>
  <c r="I32" i="1"/>
  <c r="P31" i="1"/>
  <c r="N31" i="1"/>
  <c r="J34" i="1"/>
  <c r="M32" i="1"/>
  <c r="L33" i="1"/>
  <c r="N32" i="1"/>
  <c r="P32" i="1" l="1"/>
  <c r="I33" i="1"/>
  <c r="O32" i="1"/>
  <c r="J35" i="1"/>
  <c r="M33" i="1"/>
  <c r="L34" i="1"/>
  <c r="O33" i="1" l="1"/>
  <c r="P33" i="1"/>
  <c r="I34" i="1"/>
  <c r="N33" i="1"/>
  <c r="L35" i="1"/>
  <c r="M34" i="1"/>
  <c r="J36" i="1"/>
  <c r="P34" i="1" l="1"/>
  <c r="O34" i="1"/>
  <c r="I35" i="1"/>
  <c r="N34" i="1"/>
  <c r="J37" i="1"/>
  <c r="L36" i="1"/>
  <c r="N35" i="1"/>
  <c r="M35" i="1"/>
  <c r="O35" i="1" l="1"/>
  <c r="I36" i="1"/>
  <c r="P35" i="1"/>
  <c r="J38" i="1"/>
  <c r="M36" i="1"/>
  <c r="L37" i="1"/>
  <c r="N36" i="1"/>
  <c r="P36" i="1" l="1"/>
  <c r="I37" i="1"/>
  <c r="O36" i="1"/>
  <c r="J39" i="1"/>
  <c r="N37" i="1"/>
  <c r="M37" i="1"/>
  <c r="L38" i="1"/>
  <c r="P37" i="1" l="1"/>
  <c r="I38" i="1"/>
  <c r="O37" i="1"/>
  <c r="L39" i="1"/>
  <c r="N38" i="1"/>
  <c r="M38" i="1"/>
  <c r="J40" i="1"/>
  <c r="P38" i="1" l="1"/>
  <c r="O38" i="1"/>
  <c r="I39" i="1"/>
  <c r="J41" i="1"/>
  <c r="L40" i="1"/>
  <c r="M39" i="1"/>
  <c r="I40" i="1" l="1"/>
  <c r="P39" i="1"/>
  <c r="O39" i="1"/>
  <c r="N39" i="1"/>
  <c r="J42" i="1"/>
  <c r="M40" i="1"/>
  <c r="L41" i="1"/>
  <c r="N40" i="1"/>
  <c r="P40" i="1" l="1"/>
  <c r="I41" i="1"/>
  <c r="O40" i="1"/>
  <c r="J43" i="1"/>
  <c r="N41" i="1"/>
  <c r="M41" i="1"/>
  <c r="L42" i="1"/>
  <c r="P41" i="1" l="1"/>
  <c r="I42" i="1"/>
  <c r="O41" i="1"/>
  <c r="L43" i="1"/>
  <c r="M42" i="1"/>
  <c r="J44" i="1"/>
  <c r="P42" i="1" l="1"/>
  <c r="O42" i="1"/>
  <c r="I43" i="1"/>
  <c r="N42" i="1"/>
  <c r="J45" i="1"/>
  <c r="L44" i="1"/>
  <c r="N43" i="1"/>
  <c r="M43" i="1"/>
  <c r="I44" i="1" l="1"/>
  <c r="O43" i="1"/>
  <c r="P43" i="1"/>
  <c r="J46" i="1"/>
  <c r="M44" i="1"/>
  <c r="L45" i="1"/>
  <c r="N44" i="1"/>
  <c r="P44" i="1" l="1"/>
  <c r="I45" i="1"/>
  <c r="O44" i="1"/>
  <c r="J47" i="1"/>
  <c r="N45" i="1"/>
  <c r="M45" i="1"/>
  <c r="L46" i="1"/>
  <c r="P45" i="1" l="1"/>
  <c r="I46" i="1"/>
  <c r="O45" i="1"/>
  <c r="L47" i="1"/>
  <c r="M46" i="1"/>
  <c r="J48" i="1"/>
  <c r="P46" i="1" l="1"/>
  <c r="O46" i="1"/>
  <c r="I47" i="1"/>
  <c r="N46" i="1"/>
  <c r="J49" i="1"/>
  <c r="L48" i="1"/>
  <c r="N47" i="1"/>
  <c r="M47" i="1"/>
  <c r="I48" i="1" l="1"/>
  <c r="O47" i="1"/>
  <c r="P47" i="1"/>
  <c r="J50" i="1"/>
  <c r="M48" i="1"/>
  <c r="L49" i="1"/>
  <c r="N48" i="1"/>
  <c r="P48" i="1" l="1"/>
  <c r="I49" i="1"/>
  <c r="O48" i="1"/>
  <c r="J51" i="1"/>
  <c r="M49" i="1"/>
  <c r="L50" i="1"/>
  <c r="P49" i="1" l="1"/>
  <c r="I50" i="1"/>
  <c r="O49" i="1"/>
  <c r="N49" i="1"/>
  <c r="L51" i="1"/>
  <c r="N50" i="1"/>
  <c r="M50" i="1"/>
  <c r="J52" i="1"/>
  <c r="P50" i="1" l="1"/>
  <c r="O50" i="1"/>
  <c r="I51" i="1"/>
  <c r="J53" i="1"/>
  <c r="L52" i="1"/>
  <c r="N51" i="1"/>
  <c r="M51" i="1"/>
  <c r="P51" i="1" l="1"/>
  <c r="I52" i="1"/>
  <c r="O51" i="1"/>
  <c r="J54" i="1"/>
  <c r="M52" i="1"/>
  <c r="L53" i="1"/>
  <c r="N52" i="1"/>
  <c r="P52" i="1" l="1"/>
  <c r="I53" i="1"/>
  <c r="O52" i="1"/>
  <c r="J55" i="1"/>
  <c r="M53" i="1"/>
  <c r="L54" i="1"/>
  <c r="P53" i="1" l="1"/>
  <c r="O53" i="1"/>
  <c r="I54" i="1"/>
  <c r="N53" i="1"/>
  <c r="L55" i="1"/>
  <c r="M54" i="1"/>
  <c r="J56" i="1"/>
  <c r="P54" i="1" l="1"/>
  <c r="O54" i="1"/>
  <c r="I55" i="1"/>
  <c r="N54" i="1"/>
  <c r="J57" i="1"/>
  <c r="L56" i="1"/>
  <c r="N55" i="1"/>
  <c r="M55" i="1"/>
  <c r="O55" i="1" l="1"/>
  <c r="P55" i="1"/>
  <c r="I56" i="1"/>
  <c r="J58" i="1"/>
  <c r="M56" i="1"/>
  <c r="L57" i="1"/>
  <c r="I57" i="1" l="1"/>
  <c r="P56" i="1"/>
  <c r="O56" i="1"/>
  <c r="N56" i="1"/>
  <c r="J59" i="1"/>
  <c r="N57" i="1"/>
  <c r="M57" i="1"/>
  <c r="L58" i="1"/>
  <c r="P57" i="1" l="1"/>
  <c r="O57" i="1"/>
  <c r="I58" i="1"/>
  <c r="L59" i="1"/>
  <c r="M58" i="1"/>
  <c r="J60" i="1"/>
  <c r="P58" i="1" l="1"/>
  <c r="I59" i="1"/>
  <c r="O58" i="1"/>
  <c r="N58" i="1"/>
  <c r="J61" i="1"/>
  <c r="L60" i="1"/>
  <c r="N59" i="1"/>
  <c r="M59" i="1"/>
  <c r="I60" i="1" l="1"/>
  <c r="O59" i="1"/>
  <c r="P59" i="1"/>
  <c r="J62" i="1"/>
  <c r="M60" i="1"/>
  <c r="L61" i="1"/>
  <c r="N60" i="1"/>
  <c r="P60" i="1" l="1"/>
  <c r="I61" i="1"/>
  <c r="O60" i="1"/>
  <c r="J63" i="1"/>
  <c r="N61" i="1"/>
  <c r="M61" i="1"/>
  <c r="L62" i="1"/>
  <c r="P61" i="1" l="1"/>
  <c r="O61" i="1"/>
  <c r="I62" i="1"/>
  <c r="L63" i="1"/>
  <c r="M62" i="1"/>
  <c r="J64" i="1"/>
  <c r="P62" i="1" l="1"/>
  <c r="O62" i="1"/>
  <c r="I63" i="1"/>
  <c r="N62" i="1"/>
  <c r="J65" i="1"/>
  <c r="L64" i="1"/>
  <c r="N63" i="1"/>
  <c r="M63" i="1"/>
  <c r="I64" i="1" l="1"/>
  <c r="P63" i="1"/>
  <c r="O63" i="1"/>
  <c r="J66" i="1"/>
  <c r="M64" i="1"/>
  <c r="L65" i="1"/>
  <c r="N64" i="1"/>
  <c r="P64" i="1" l="1"/>
  <c r="I65" i="1"/>
  <c r="O64" i="1"/>
  <c r="J67" i="1"/>
  <c r="N65" i="1"/>
  <c r="M65" i="1"/>
  <c r="L66" i="1"/>
  <c r="P65" i="1" l="1"/>
  <c r="I66" i="1"/>
  <c r="O65" i="1"/>
  <c r="L67" i="1"/>
  <c r="M66" i="1"/>
  <c r="J68" i="1"/>
  <c r="P66" i="1" l="1"/>
  <c r="O66" i="1"/>
  <c r="I67" i="1"/>
  <c r="N66" i="1"/>
  <c r="J69" i="1"/>
  <c r="L68" i="1"/>
  <c r="N67" i="1"/>
  <c r="M67" i="1"/>
  <c r="I68" i="1" l="1"/>
  <c r="O67" i="1"/>
  <c r="P67" i="1"/>
  <c r="J70" i="1"/>
  <c r="M68" i="1"/>
  <c r="L69" i="1"/>
  <c r="N68" i="1"/>
  <c r="I69" i="1" l="1"/>
  <c r="P68" i="1"/>
  <c r="O68" i="1"/>
  <c r="J71" i="1"/>
  <c r="N69" i="1"/>
  <c r="M69" i="1"/>
  <c r="L70" i="1"/>
  <c r="P69" i="1" l="1"/>
  <c r="I70" i="1"/>
  <c r="O69" i="1"/>
  <c r="L71" i="1"/>
  <c r="M70" i="1"/>
  <c r="J72" i="1"/>
  <c r="P70" i="1" l="1"/>
  <c r="O70" i="1"/>
  <c r="I71" i="1"/>
  <c r="N70" i="1"/>
  <c r="J73" i="1"/>
  <c r="L72" i="1"/>
  <c r="N71" i="1"/>
  <c r="M71" i="1"/>
  <c r="I72" i="1" l="1"/>
  <c r="O71" i="1"/>
  <c r="P71" i="1"/>
  <c r="J74" i="1"/>
  <c r="M72" i="1"/>
  <c r="L73" i="1"/>
  <c r="N72" i="1"/>
  <c r="P72" i="1" l="1"/>
  <c r="I73" i="1"/>
  <c r="O72" i="1"/>
  <c r="J75" i="1"/>
  <c r="M73" i="1"/>
  <c r="L74" i="1"/>
  <c r="P73" i="1" l="1"/>
  <c r="O73" i="1"/>
  <c r="I74" i="1"/>
  <c r="N73" i="1"/>
  <c r="L75" i="1"/>
  <c r="M74" i="1"/>
  <c r="J76" i="1"/>
  <c r="P74" i="1" l="1"/>
  <c r="O74" i="1"/>
  <c r="I75" i="1"/>
  <c r="N74" i="1"/>
  <c r="J77" i="1"/>
  <c r="L76" i="1"/>
  <c r="N75" i="1"/>
  <c r="M75" i="1"/>
  <c r="I76" i="1" l="1"/>
  <c r="O75" i="1"/>
  <c r="P75" i="1"/>
  <c r="J78" i="1"/>
  <c r="M76" i="1"/>
  <c r="L77" i="1"/>
  <c r="N76" i="1"/>
  <c r="P76" i="1" l="1"/>
  <c r="I77" i="1"/>
  <c r="O76" i="1"/>
  <c r="J79" i="1"/>
  <c r="N77" i="1"/>
  <c r="M77" i="1"/>
  <c r="L78" i="1"/>
  <c r="P77" i="1" l="1"/>
  <c r="I78" i="1"/>
  <c r="O77" i="1"/>
  <c r="L79" i="1"/>
  <c r="M78" i="1"/>
  <c r="J80" i="1"/>
  <c r="P78" i="1" l="1"/>
  <c r="O78" i="1"/>
  <c r="I79" i="1"/>
  <c r="N78" i="1"/>
  <c r="J81" i="1"/>
  <c r="L80" i="1"/>
  <c r="N79" i="1"/>
  <c r="M79" i="1"/>
  <c r="I80" i="1" l="1"/>
  <c r="O79" i="1"/>
  <c r="P79" i="1"/>
  <c r="J82" i="1"/>
  <c r="M80" i="1"/>
  <c r="L81" i="1"/>
  <c r="N80" i="1"/>
  <c r="I81" i="1" l="1"/>
  <c r="P80" i="1"/>
  <c r="O80" i="1"/>
  <c r="J83" i="1"/>
  <c r="N81" i="1"/>
  <c r="M81" i="1"/>
  <c r="L82" i="1"/>
  <c r="P81" i="1" l="1"/>
  <c r="I82" i="1"/>
  <c r="O81" i="1"/>
  <c r="L83" i="1"/>
  <c r="M82" i="1"/>
  <c r="J84" i="1"/>
  <c r="P82" i="1" l="1"/>
  <c r="O82" i="1"/>
  <c r="I83" i="1"/>
  <c r="N82" i="1"/>
  <c r="J85" i="1"/>
  <c r="L84" i="1"/>
  <c r="N83" i="1"/>
  <c r="M83" i="1"/>
  <c r="I84" i="1" l="1"/>
  <c r="O83" i="1"/>
  <c r="P83" i="1"/>
  <c r="J86" i="1"/>
  <c r="M84" i="1"/>
  <c r="L85" i="1"/>
  <c r="N84" i="1"/>
  <c r="P84" i="1" l="1"/>
  <c r="I85" i="1"/>
  <c r="O84" i="1"/>
  <c r="J87" i="1"/>
  <c r="N85" i="1"/>
  <c r="M85" i="1"/>
  <c r="L86" i="1"/>
  <c r="P85" i="1" l="1"/>
  <c r="I86" i="1"/>
  <c r="O85" i="1"/>
  <c r="L87" i="1"/>
  <c r="M86" i="1"/>
  <c r="J88" i="1"/>
  <c r="P86" i="1" l="1"/>
  <c r="O86" i="1"/>
  <c r="I87" i="1"/>
  <c r="N86" i="1"/>
  <c r="J89" i="1"/>
  <c r="L88" i="1"/>
  <c r="N87" i="1"/>
  <c r="M87" i="1"/>
  <c r="I88" i="1" l="1"/>
  <c r="N88" i="1" s="1"/>
  <c r="O87" i="1"/>
  <c r="P87" i="1"/>
  <c r="J90" i="1"/>
  <c r="M88" i="1"/>
  <c r="L89" i="1"/>
  <c r="P88" i="1" l="1"/>
  <c r="I89" i="1"/>
  <c r="O88" i="1"/>
  <c r="J91" i="1"/>
  <c r="N89" i="1"/>
  <c r="M89" i="1"/>
  <c r="L90" i="1"/>
  <c r="P89" i="1" l="1"/>
  <c r="I90" i="1"/>
  <c r="O89" i="1"/>
  <c r="N90" i="1"/>
  <c r="M90" i="1"/>
  <c r="L91" i="1"/>
  <c r="J92" i="1"/>
  <c r="P90" i="1" l="1"/>
  <c r="O90" i="1"/>
  <c r="I91" i="1"/>
  <c r="L92" i="1"/>
  <c r="N91" i="1"/>
  <c r="M91" i="1"/>
  <c r="J93" i="1"/>
  <c r="O91" i="1" l="1"/>
  <c r="I92" i="1"/>
  <c r="P91" i="1"/>
  <c r="J94" i="1"/>
  <c r="L93" i="1"/>
  <c r="M92" i="1"/>
  <c r="N92" i="1"/>
  <c r="O92" i="1" l="1"/>
  <c r="P92" i="1"/>
  <c r="I93" i="1"/>
  <c r="M93" i="1"/>
  <c r="L94" i="1"/>
  <c r="J95" i="1"/>
  <c r="O93" i="1" l="1"/>
  <c r="P93" i="1"/>
  <c r="I94" i="1"/>
  <c r="N93" i="1"/>
  <c r="J96" i="1"/>
  <c r="N94" i="1"/>
  <c r="M94" i="1"/>
  <c r="L95" i="1"/>
  <c r="P94" i="1" l="1"/>
  <c r="I95" i="1"/>
  <c r="O94" i="1"/>
  <c r="L96" i="1"/>
  <c r="M95" i="1"/>
  <c r="J97" i="1"/>
  <c r="P95" i="1" l="1"/>
  <c r="O95" i="1"/>
  <c r="I96" i="1"/>
  <c r="N95" i="1"/>
  <c r="J98" i="1"/>
  <c r="L97" i="1"/>
  <c r="N96" i="1"/>
  <c r="M96" i="1"/>
  <c r="I97" i="1" l="1"/>
  <c r="P96" i="1"/>
  <c r="O96" i="1"/>
  <c r="J99" i="1"/>
  <c r="M97" i="1"/>
  <c r="L98" i="1"/>
  <c r="N97" i="1"/>
  <c r="P97" i="1" l="1"/>
  <c r="I98" i="1"/>
  <c r="O97" i="1"/>
  <c r="J100" i="1"/>
  <c r="N98" i="1"/>
  <c r="M98" i="1"/>
  <c r="L99" i="1"/>
  <c r="P98" i="1" l="1"/>
  <c r="O98" i="1"/>
  <c r="I99" i="1"/>
  <c r="L100" i="1"/>
  <c r="M99" i="1"/>
  <c r="J101" i="1"/>
  <c r="P99" i="1" l="1"/>
  <c r="O99" i="1"/>
  <c r="I100" i="1"/>
  <c r="N99" i="1"/>
  <c r="J102" i="1"/>
  <c r="L101" i="1"/>
  <c r="M100" i="1"/>
  <c r="I101" i="1" l="1"/>
  <c r="P100" i="1"/>
  <c r="O100" i="1"/>
  <c r="N100" i="1"/>
  <c r="J103" i="1"/>
  <c r="M101" i="1"/>
  <c r="N101" i="1"/>
  <c r="L102" i="1"/>
  <c r="O101" i="1" l="1"/>
  <c r="P101" i="1"/>
  <c r="I102" i="1"/>
  <c r="J104" i="1"/>
  <c r="M102" i="1"/>
  <c r="L103" i="1"/>
  <c r="O102" i="1" l="1"/>
  <c r="P102" i="1"/>
  <c r="I103" i="1"/>
  <c r="N102" i="1"/>
  <c r="L104" i="1"/>
  <c r="M103" i="1"/>
  <c r="J105" i="1"/>
  <c r="P103" i="1" l="1"/>
  <c r="O103" i="1"/>
  <c r="I104" i="1"/>
  <c r="N103" i="1"/>
  <c r="J106" i="1"/>
  <c r="L105" i="1"/>
  <c r="N104" i="1"/>
  <c r="M104" i="1"/>
  <c r="O104" i="1" l="1"/>
  <c r="I105" i="1"/>
  <c r="P104" i="1"/>
  <c r="J107" i="1"/>
  <c r="M105" i="1"/>
  <c r="L106" i="1"/>
  <c r="N105" i="1"/>
  <c r="P105" i="1" l="1"/>
  <c r="I106" i="1"/>
  <c r="O105" i="1"/>
  <c r="J108" i="1"/>
  <c r="N106" i="1"/>
  <c r="M106" i="1"/>
  <c r="L107" i="1"/>
  <c r="P106" i="1" l="1"/>
  <c r="I107" i="1"/>
  <c r="O106" i="1"/>
  <c r="L108" i="1"/>
  <c r="M107" i="1"/>
  <c r="J109" i="1"/>
  <c r="P107" i="1" l="1"/>
  <c r="O107" i="1"/>
  <c r="I108" i="1"/>
  <c r="N107" i="1"/>
  <c r="J110" i="1"/>
  <c r="L109" i="1"/>
  <c r="M108" i="1"/>
  <c r="I109" i="1" l="1"/>
  <c r="O108" i="1"/>
  <c r="P108" i="1"/>
  <c r="N108" i="1"/>
  <c r="J111" i="1"/>
  <c r="M109" i="1"/>
  <c r="N109" i="1"/>
  <c r="L110" i="1"/>
  <c r="P109" i="1" l="1"/>
  <c r="I110" i="1"/>
  <c r="O109" i="1"/>
  <c r="J112" i="1"/>
  <c r="M110" i="1"/>
  <c r="L111" i="1"/>
  <c r="P110" i="1" l="1"/>
  <c r="I111" i="1"/>
  <c r="O110" i="1"/>
  <c r="N110" i="1"/>
  <c r="L112" i="1"/>
  <c r="N111" i="1"/>
  <c r="M111" i="1"/>
  <c r="J113" i="1"/>
  <c r="P111" i="1" l="1"/>
  <c r="O111" i="1"/>
  <c r="I112" i="1"/>
  <c r="J114" i="1"/>
  <c r="L113" i="1"/>
  <c r="N112" i="1"/>
  <c r="M112" i="1"/>
  <c r="I113" i="1" l="1"/>
  <c r="O112" i="1"/>
  <c r="P112" i="1"/>
  <c r="J115" i="1"/>
  <c r="M113" i="1"/>
  <c r="L114" i="1"/>
  <c r="N113" i="1"/>
  <c r="P113" i="1" l="1"/>
  <c r="I114" i="1"/>
  <c r="O113" i="1"/>
  <c r="J116" i="1"/>
  <c r="M114" i="1"/>
  <c r="L115" i="1"/>
  <c r="P114" i="1" l="1"/>
  <c r="O114" i="1"/>
  <c r="I115" i="1"/>
  <c r="N114" i="1"/>
  <c r="L116" i="1"/>
  <c r="M115" i="1"/>
  <c r="J117" i="1"/>
  <c r="P115" i="1" l="1"/>
  <c r="O115" i="1"/>
  <c r="I116" i="1"/>
  <c r="N115" i="1"/>
  <c r="J118" i="1"/>
  <c r="L117" i="1"/>
  <c r="M116" i="1"/>
  <c r="O116" i="1" l="1"/>
  <c r="P116" i="1"/>
  <c r="I117" i="1"/>
  <c r="N116" i="1"/>
  <c r="J119" i="1"/>
  <c r="M117" i="1"/>
  <c r="L118" i="1"/>
  <c r="P117" i="1" l="1"/>
  <c r="I118" i="1"/>
  <c r="O117" i="1"/>
  <c r="N117" i="1"/>
  <c r="J120" i="1"/>
  <c r="N118" i="1"/>
  <c r="M118" i="1"/>
  <c r="L119" i="1"/>
  <c r="I119" i="1" l="1"/>
  <c r="O118" i="1"/>
  <c r="P118" i="1"/>
  <c r="L120" i="1"/>
  <c r="N119" i="1"/>
  <c r="M119" i="1"/>
  <c r="J121" i="1"/>
  <c r="P119" i="1" l="1"/>
  <c r="O119" i="1"/>
  <c r="I120" i="1"/>
  <c r="J122" i="1"/>
  <c r="L121" i="1"/>
  <c r="N120" i="1"/>
  <c r="M120" i="1"/>
  <c r="I121" i="1" l="1"/>
  <c r="O120" i="1"/>
  <c r="P120" i="1"/>
  <c r="J123" i="1"/>
  <c r="M121" i="1"/>
  <c r="L122" i="1"/>
  <c r="N121" i="1"/>
  <c r="P121" i="1" l="1"/>
  <c r="I122" i="1"/>
  <c r="O121" i="1"/>
  <c r="J124" i="1"/>
  <c r="N122" i="1"/>
  <c r="M122" i="1"/>
  <c r="L123" i="1"/>
  <c r="P122" i="1" l="1"/>
  <c r="I123" i="1"/>
  <c r="O122" i="1"/>
  <c r="L124" i="1"/>
  <c r="M123" i="1"/>
  <c r="J125" i="1"/>
  <c r="P123" i="1" l="1"/>
  <c r="O123" i="1"/>
  <c r="I124" i="1"/>
  <c r="N123" i="1"/>
  <c r="J126" i="1"/>
  <c r="L125" i="1"/>
  <c r="M124" i="1"/>
  <c r="I125" i="1" l="1"/>
  <c r="O124" i="1"/>
  <c r="P124" i="1"/>
  <c r="N124" i="1"/>
  <c r="J127" i="1"/>
  <c r="M125" i="1"/>
  <c r="N125" i="1"/>
  <c r="L126" i="1"/>
  <c r="P125" i="1" l="1"/>
  <c r="I126" i="1"/>
  <c r="O125" i="1"/>
  <c r="J128" i="1"/>
  <c r="M126" i="1"/>
  <c r="L127" i="1"/>
  <c r="P126" i="1" l="1"/>
  <c r="O126" i="1"/>
  <c r="I127" i="1"/>
  <c r="N126" i="1"/>
  <c r="L128" i="1"/>
  <c r="M127" i="1"/>
  <c r="J129" i="1"/>
  <c r="P127" i="1" l="1"/>
  <c r="O127" i="1"/>
  <c r="I128" i="1"/>
  <c r="N127" i="1"/>
  <c r="J130" i="1"/>
  <c r="M128" i="1"/>
  <c r="L129" i="1"/>
  <c r="I129" i="1" l="1"/>
  <c r="O128" i="1"/>
  <c r="P128" i="1"/>
  <c r="N128" i="1"/>
  <c r="J131" i="1"/>
  <c r="M129" i="1"/>
  <c r="N129" i="1"/>
  <c r="L130" i="1"/>
  <c r="I130" i="1" l="1"/>
  <c r="O129" i="1"/>
  <c r="P129" i="1"/>
  <c r="J132" i="1"/>
  <c r="N130" i="1"/>
  <c r="L131" i="1"/>
  <c r="M130" i="1"/>
  <c r="P130" i="1" l="1"/>
  <c r="I131" i="1"/>
  <c r="O130" i="1"/>
  <c r="J133" i="1"/>
  <c r="L132" i="1"/>
  <c r="M131" i="1"/>
  <c r="N131" i="1"/>
  <c r="P131" i="1" l="1"/>
  <c r="O131" i="1"/>
  <c r="I132" i="1"/>
  <c r="N132" i="1"/>
  <c r="M132" i="1"/>
  <c r="L133" i="1"/>
  <c r="J134" i="1"/>
  <c r="O132" i="1" l="1"/>
  <c r="I133" i="1"/>
  <c r="P132" i="1"/>
  <c r="M133" i="1"/>
  <c r="N133" i="1"/>
  <c r="L134" i="1"/>
  <c r="J135" i="1"/>
  <c r="I134" i="1" l="1"/>
  <c r="O133" i="1"/>
  <c r="P133" i="1"/>
  <c r="N134" i="1"/>
  <c r="L135" i="1"/>
  <c r="M134" i="1"/>
  <c r="J136" i="1"/>
  <c r="I135" i="1" l="1"/>
  <c r="P134" i="1"/>
  <c r="O134" i="1"/>
  <c r="L136" i="1"/>
  <c r="N135" i="1"/>
  <c r="M135" i="1"/>
  <c r="J137" i="1"/>
  <c r="O135" i="1" l="1"/>
  <c r="I136" i="1"/>
  <c r="P135" i="1"/>
  <c r="N136" i="1"/>
  <c r="M136" i="1"/>
  <c r="L137" i="1"/>
  <c r="J138" i="1"/>
  <c r="P136" i="1" l="1"/>
  <c r="I137" i="1"/>
  <c r="O136" i="1"/>
  <c r="M137" i="1"/>
  <c r="N137" i="1"/>
  <c r="L138" i="1"/>
  <c r="J139" i="1"/>
  <c r="O137" i="1" l="1"/>
  <c r="I138" i="1"/>
  <c r="P137" i="1"/>
  <c r="N138" i="1"/>
  <c r="M138" i="1"/>
  <c r="L139" i="1"/>
  <c r="J140" i="1"/>
  <c r="O138" i="1" l="1"/>
  <c r="P138" i="1"/>
  <c r="I139" i="1"/>
  <c r="J141" i="1"/>
  <c r="L140" i="1"/>
  <c r="M139" i="1"/>
  <c r="P139" i="1" l="1"/>
  <c r="I140" i="1"/>
  <c r="O139" i="1"/>
  <c r="N139" i="1"/>
  <c r="M140" i="1"/>
  <c r="L141" i="1"/>
  <c r="J142" i="1"/>
  <c r="O140" i="1" l="1"/>
  <c r="P140" i="1"/>
  <c r="I141" i="1"/>
  <c r="N140" i="1"/>
  <c r="J143" i="1"/>
  <c r="M141" i="1"/>
  <c r="N141" i="1"/>
  <c r="L142" i="1"/>
  <c r="O141" i="1" l="1"/>
  <c r="P141" i="1"/>
  <c r="I142" i="1"/>
  <c r="N142" i="1"/>
  <c r="L143" i="1"/>
  <c r="M142" i="1"/>
  <c r="J144" i="1"/>
  <c r="P142" i="1" l="1"/>
  <c r="I143" i="1"/>
  <c r="O142" i="1"/>
  <c r="L144" i="1"/>
  <c r="M143" i="1"/>
  <c r="J145" i="1"/>
  <c r="O143" i="1" l="1"/>
  <c r="I144" i="1"/>
  <c r="P143" i="1"/>
  <c r="N143" i="1"/>
  <c r="M144" i="1"/>
  <c r="L145" i="1"/>
  <c r="N144" i="1"/>
  <c r="J146" i="1"/>
  <c r="P144" i="1" l="1"/>
  <c r="I145" i="1"/>
  <c r="O144" i="1"/>
  <c r="M145" i="1"/>
  <c r="N145" i="1"/>
  <c r="L146" i="1"/>
  <c r="J147" i="1"/>
  <c r="P145" i="1" l="1"/>
  <c r="I146" i="1"/>
  <c r="O145" i="1"/>
  <c r="N146" i="1"/>
  <c r="L147" i="1"/>
  <c r="M146" i="1"/>
  <c r="J148" i="1"/>
  <c r="O146" i="1" l="1"/>
  <c r="P146" i="1"/>
  <c r="I147" i="1"/>
  <c r="J149" i="1"/>
  <c r="L148" i="1"/>
  <c r="M147" i="1"/>
  <c r="I148" i="1" l="1"/>
  <c r="P147" i="1"/>
  <c r="O147" i="1"/>
  <c r="N147" i="1"/>
  <c r="N148" i="1"/>
  <c r="M148" i="1"/>
  <c r="L149" i="1"/>
  <c r="J150" i="1"/>
  <c r="O148" i="1" l="1"/>
  <c r="I149" i="1"/>
  <c r="P148" i="1"/>
  <c r="J151" i="1"/>
  <c r="M149" i="1"/>
  <c r="N149" i="1"/>
  <c r="L150" i="1"/>
  <c r="O149" i="1" l="1"/>
  <c r="I150" i="1"/>
  <c r="P149" i="1"/>
  <c r="N150" i="1"/>
  <c r="L151" i="1"/>
  <c r="M150" i="1"/>
  <c r="J152" i="1"/>
  <c r="P150" i="1" l="1"/>
  <c r="O150" i="1"/>
  <c r="I151" i="1"/>
  <c r="L152" i="1"/>
  <c r="M151" i="1"/>
  <c r="J153" i="1"/>
  <c r="O151" i="1" l="1"/>
  <c r="I152" i="1"/>
  <c r="P151" i="1"/>
  <c r="N151" i="1"/>
  <c r="M152" i="1"/>
  <c r="L153" i="1"/>
  <c r="J154" i="1"/>
  <c r="P152" i="1" l="1"/>
  <c r="I153" i="1"/>
  <c r="O152" i="1"/>
  <c r="N152" i="1"/>
  <c r="M153" i="1"/>
  <c r="N153" i="1"/>
  <c r="L154" i="1"/>
  <c r="J155" i="1"/>
  <c r="P153" i="1" l="1"/>
  <c r="O153" i="1"/>
  <c r="I154" i="1"/>
  <c r="N154" i="1"/>
  <c r="M154" i="1"/>
  <c r="L155" i="1"/>
  <c r="J156" i="1"/>
  <c r="I155" i="1" l="1"/>
  <c r="O154" i="1"/>
  <c r="P154" i="1"/>
  <c r="J157" i="1"/>
  <c r="L156" i="1"/>
  <c r="M155" i="1"/>
  <c r="P155" i="1" l="1"/>
  <c r="O155" i="1"/>
  <c r="I156" i="1"/>
  <c r="N155" i="1"/>
  <c r="M156" i="1"/>
  <c r="L157" i="1"/>
  <c r="J158" i="1"/>
  <c r="I157" i="1" l="1"/>
  <c r="O156" i="1"/>
  <c r="P156" i="1"/>
  <c r="N156" i="1"/>
  <c r="J159" i="1"/>
  <c r="N157" i="1"/>
  <c r="M157" i="1"/>
  <c r="L158" i="1"/>
  <c r="I158" i="1" l="1"/>
  <c r="P157" i="1"/>
  <c r="O157" i="1"/>
  <c r="L159" i="1"/>
  <c r="N158" i="1"/>
  <c r="M158" i="1"/>
  <c r="J160" i="1"/>
  <c r="O158" i="1" l="1"/>
  <c r="P158" i="1"/>
  <c r="I159" i="1"/>
  <c r="J161" i="1"/>
  <c r="L160" i="1"/>
  <c r="M159" i="1"/>
  <c r="O159" i="1" l="1"/>
  <c r="P159" i="1"/>
  <c r="I160" i="1"/>
  <c r="N160" i="1" s="1"/>
  <c r="N159" i="1"/>
  <c r="M160" i="1"/>
  <c r="L161" i="1"/>
  <c r="J162" i="1"/>
  <c r="O160" i="1" l="1"/>
  <c r="I161" i="1"/>
  <c r="P160" i="1"/>
  <c r="N161" i="1"/>
  <c r="M161" i="1"/>
  <c r="L162" i="1"/>
  <c r="J163" i="1"/>
  <c r="O161" i="1" l="1"/>
  <c r="P161" i="1"/>
  <c r="I162" i="1"/>
  <c r="L163" i="1"/>
  <c r="N162" i="1"/>
  <c r="M162" i="1"/>
  <c r="J164" i="1"/>
  <c r="O162" i="1" l="1"/>
  <c r="P162" i="1"/>
  <c r="I163" i="1"/>
  <c r="J165" i="1"/>
  <c r="L164" i="1"/>
  <c r="M163" i="1"/>
  <c r="O163" i="1" l="1"/>
  <c r="P163" i="1"/>
  <c r="I164" i="1"/>
  <c r="N164" i="1" s="1"/>
  <c r="N163" i="1"/>
  <c r="M164" i="1"/>
  <c r="L165" i="1"/>
  <c r="J166" i="1"/>
  <c r="I165" i="1" l="1"/>
  <c r="P164" i="1"/>
  <c r="O164" i="1"/>
  <c r="J167" i="1"/>
  <c r="N165" i="1"/>
  <c r="M165" i="1"/>
  <c r="L166" i="1"/>
  <c r="O165" i="1" l="1"/>
  <c r="P165" i="1"/>
  <c r="I166" i="1"/>
  <c r="L167" i="1"/>
  <c r="M166" i="1"/>
  <c r="J168" i="1"/>
  <c r="P166" i="1" l="1"/>
  <c r="O166" i="1"/>
  <c r="I167" i="1"/>
  <c r="N166" i="1"/>
  <c r="J169" i="1"/>
  <c r="L168" i="1"/>
  <c r="N167" i="1"/>
  <c r="M167" i="1"/>
  <c r="I168" i="1" l="1"/>
  <c r="O167" i="1"/>
  <c r="P167" i="1"/>
  <c r="J170" i="1"/>
  <c r="M168" i="1"/>
  <c r="L169" i="1"/>
  <c r="N168" i="1"/>
  <c r="I169" i="1" l="1"/>
  <c r="P168" i="1"/>
  <c r="O168" i="1"/>
  <c r="J171" i="1"/>
  <c r="N169" i="1"/>
  <c r="M169" i="1"/>
  <c r="L170" i="1"/>
  <c r="P169" i="1" l="1"/>
  <c r="I170" i="1"/>
  <c r="O169" i="1"/>
  <c r="L171" i="1"/>
  <c r="M170" i="1"/>
  <c r="J172" i="1"/>
  <c r="P170" i="1" l="1"/>
  <c r="O170" i="1"/>
  <c r="I171" i="1"/>
  <c r="N170" i="1"/>
  <c r="J173" i="1"/>
  <c r="L172" i="1"/>
  <c r="N171" i="1"/>
  <c r="M171" i="1"/>
  <c r="I172" i="1" l="1"/>
  <c r="P171" i="1"/>
  <c r="O171" i="1"/>
  <c r="J174" i="1"/>
  <c r="J175" i="1" s="1"/>
  <c r="M172" i="1"/>
  <c r="L173" i="1"/>
  <c r="N172" i="1"/>
  <c r="J176" i="1" l="1"/>
  <c r="P172" i="1"/>
  <c r="I173" i="1"/>
  <c r="N173" i="1" s="1"/>
  <c r="O172" i="1"/>
  <c r="L174" i="1"/>
  <c r="L175" i="1" s="1"/>
  <c r="M173" i="1"/>
  <c r="M175" i="1" l="1"/>
  <c r="L176" i="1"/>
  <c r="P173" i="1"/>
  <c r="O173" i="1"/>
  <c r="I174" i="1"/>
  <c r="J177" i="1"/>
  <c r="M174" i="1"/>
  <c r="M176" i="1" l="1"/>
  <c r="L177" i="1"/>
  <c r="J178" i="1"/>
  <c r="I175" i="1"/>
  <c r="O174" i="1"/>
  <c r="P174" i="1"/>
  <c r="N174" i="1"/>
  <c r="J179" i="1" l="1"/>
  <c r="O175" i="1"/>
  <c r="I176" i="1"/>
  <c r="P175" i="1"/>
  <c r="N175" i="1"/>
  <c r="L178" i="1"/>
  <c r="M177" i="1"/>
  <c r="I177" i="1" l="1"/>
  <c r="O176" i="1"/>
  <c r="P176" i="1"/>
  <c r="N176" i="1"/>
  <c r="L179" i="1"/>
  <c r="M178" i="1"/>
  <c r="J180" i="1"/>
  <c r="M179" i="1" l="1"/>
  <c r="L180" i="1"/>
  <c r="J181" i="1"/>
  <c r="I178" i="1"/>
  <c r="O177" i="1"/>
  <c r="P177" i="1"/>
  <c r="N177" i="1"/>
  <c r="J182" i="1" l="1"/>
  <c r="M180" i="1"/>
  <c r="L181" i="1"/>
  <c r="I179" i="1"/>
  <c r="O178" i="1"/>
  <c r="P178" i="1"/>
  <c r="N178" i="1"/>
  <c r="I180" i="1" l="1"/>
  <c r="O179" i="1"/>
  <c r="P179" i="1"/>
  <c r="N179" i="1"/>
  <c r="J183" i="1"/>
  <c r="L182" i="1"/>
  <c r="M181" i="1"/>
  <c r="M182" i="1" l="1"/>
  <c r="L183" i="1"/>
  <c r="J184" i="1"/>
  <c r="I181" i="1"/>
  <c r="O180" i="1"/>
  <c r="P180" i="1"/>
  <c r="N180" i="1"/>
  <c r="M183" i="1" l="1"/>
  <c r="L184" i="1"/>
  <c r="I182" i="1"/>
  <c r="O181" i="1"/>
  <c r="P181" i="1"/>
  <c r="N181" i="1"/>
  <c r="J185" i="1"/>
  <c r="I183" i="1" l="1"/>
  <c r="O182" i="1"/>
  <c r="P182" i="1"/>
  <c r="N182" i="1"/>
  <c r="J186" i="1"/>
  <c r="L185" i="1"/>
  <c r="M184" i="1"/>
  <c r="M185" i="1" l="1"/>
  <c r="L186" i="1"/>
  <c r="J187" i="1"/>
  <c r="I184" i="1"/>
  <c r="O183" i="1"/>
  <c r="P183" i="1"/>
  <c r="N183" i="1"/>
  <c r="I185" i="1" l="1"/>
  <c r="O184" i="1"/>
  <c r="P184" i="1"/>
  <c r="N184" i="1"/>
  <c r="L187" i="1"/>
  <c r="M186" i="1"/>
  <c r="J188" i="1"/>
  <c r="J189" i="1" l="1"/>
  <c r="L188" i="1"/>
  <c r="M187" i="1"/>
  <c r="I186" i="1"/>
  <c r="O185" i="1"/>
  <c r="P185" i="1"/>
  <c r="N185" i="1"/>
  <c r="I187" i="1" l="1"/>
  <c r="O186" i="1"/>
  <c r="P186" i="1"/>
  <c r="N186" i="1"/>
  <c r="M188" i="1"/>
  <c r="L189" i="1"/>
  <c r="J190" i="1"/>
  <c r="J191" i="1" l="1"/>
  <c r="M189" i="1"/>
  <c r="L190" i="1"/>
  <c r="I188" i="1"/>
  <c r="O187" i="1"/>
  <c r="P187" i="1"/>
  <c r="N187" i="1"/>
  <c r="L191" i="1" l="1"/>
  <c r="M190" i="1"/>
  <c r="O188" i="1"/>
  <c r="I189" i="1"/>
  <c r="P188" i="1"/>
  <c r="N188" i="1"/>
  <c r="J192" i="1"/>
  <c r="J193" i="1" l="1"/>
  <c r="O189" i="1"/>
  <c r="I190" i="1"/>
  <c r="P189" i="1"/>
  <c r="N189" i="1"/>
  <c r="M191" i="1"/>
  <c r="L192" i="1"/>
  <c r="O190" i="1" l="1"/>
  <c r="I191" i="1"/>
  <c r="P190" i="1"/>
  <c r="N190" i="1"/>
  <c r="M192" i="1"/>
  <c r="L193" i="1"/>
  <c r="J194" i="1"/>
  <c r="O191" i="1" l="1"/>
  <c r="I192" i="1"/>
  <c r="P191" i="1"/>
  <c r="N191" i="1"/>
  <c r="J195" i="1"/>
  <c r="L194" i="1"/>
  <c r="M193" i="1"/>
  <c r="M194" i="1" l="1"/>
  <c r="L195" i="1"/>
  <c r="I193" i="1"/>
  <c r="O192" i="1"/>
  <c r="P192" i="1"/>
  <c r="N192" i="1"/>
  <c r="J196" i="1"/>
  <c r="O193" i="1" l="1"/>
  <c r="I194" i="1"/>
  <c r="P193" i="1"/>
  <c r="N193" i="1"/>
  <c r="L196" i="1"/>
  <c r="M195" i="1"/>
  <c r="J197" i="1"/>
  <c r="O194" i="1" l="1"/>
  <c r="I195" i="1"/>
  <c r="P194" i="1"/>
  <c r="N194" i="1"/>
  <c r="L197" i="1"/>
  <c r="M196" i="1"/>
  <c r="M197" i="1" l="1"/>
  <c r="O195" i="1"/>
  <c r="I196" i="1"/>
  <c r="P195" i="1"/>
  <c r="N195" i="1"/>
  <c r="I197" i="1" l="1"/>
  <c r="I198" i="1" s="1"/>
  <c r="O196" i="1"/>
  <c r="P196" i="1"/>
  <c r="N196" i="1"/>
  <c r="O198" i="1" l="1"/>
  <c r="I199" i="1"/>
  <c r="P198" i="1"/>
  <c r="N198" i="1"/>
  <c r="O197" i="1"/>
  <c r="P197" i="1"/>
  <c r="N197" i="1"/>
  <c r="O199" i="1" l="1"/>
  <c r="I200" i="1"/>
  <c r="P199" i="1"/>
  <c r="N199" i="1"/>
  <c r="I201" i="1" l="1"/>
  <c r="P200" i="1"/>
  <c r="O200" i="1"/>
  <c r="N200" i="1"/>
  <c r="I202" i="1" l="1"/>
  <c r="O201" i="1"/>
  <c r="P201" i="1"/>
  <c r="N201" i="1"/>
  <c r="I203" i="1" l="1"/>
  <c r="O202" i="1"/>
  <c r="P202" i="1"/>
  <c r="N202" i="1"/>
  <c r="O203" i="1" l="1"/>
  <c r="I204" i="1"/>
  <c r="P203" i="1"/>
  <c r="N203" i="1"/>
  <c r="I205" i="1" l="1"/>
  <c r="P204" i="1"/>
  <c r="O204" i="1"/>
  <c r="N204" i="1"/>
  <c r="I206" i="1" l="1"/>
  <c r="P205" i="1"/>
  <c r="O205" i="1"/>
  <c r="N205" i="1"/>
  <c r="I207" i="1" l="1"/>
  <c r="O206" i="1"/>
  <c r="P206" i="1"/>
  <c r="N206" i="1"/>
  <c r="I208" i="1" l="1"/>
  <c r="O207" i="1"/>
  <c r="P207" i="1"/>
  <c r="N207" i="1"/>
  <c r="O208" i="1" l="1"/>
  <c r="I209" i="1"/>
  <c r="P208" i="1"/>
  <c r="N208" i="1"/>
  <c r="I210" i="1" l="1"/>
  <c r="P209" i="1"/>
  <c r="O209" i="1"/>
  <c r="N209" i="1"/>
  <c r="P210" i="1" l="1"/>
  <c r="O210" i="1"/>
  <c r="N210" i="1"/>
</calcChain>
</file>

<file path=xl/sharedStrings.xml><?xml version="1.0" encoding="utf-8"?>
<sst xmlns="http://schemas.openxmlformats.org/spreadsheetml/2006/main" count="23" uniqueCount="22">
  <si>
    <t>max</t>
  </si>
  <si>
    <t>mpg</t>
  </si>
  <si>
    <t>miles/week</t>
  </si>
  <si>
    <t>weekly cost</t>
  </si>
  <si>
    <t>miles/month</t>
  </si>
  <si>
    <t>montly cost</t>
  </si>
  <si>
    <t>days</t>
  </si>
  <si>
    <t>date</t>
  </si>
  <si>
    <t>gallons</t>
  </si>
  <si>
    <t>price</t>
  </si>
  <si>
    <t>total</t>
  </si>
  <si>
    <t>miles</t>
  </si>
  <si>
    <t>$ per mile</t>
  </si>
  <si>
    <t>total miles</t>
  </si>
  <si>
    <t>total gallons</t>
  </si>
  <si>
    <t>gallons/mile</t>
  </si>
  <si>
    <t>total cost</t>
  </si>
  <si>
    <t>avg $ per gallon</t>
  </si>
  <si>
    <t>avg $ per mile</t>
  </si>
  <si>
    <t>avg mpg</t>
  </si>
  <si>
    <t>gallons/100miles</t>
  </si>
  <si>
    <t>miles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</si>
</sst>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"/>
    <numFmt numFmtId="165" formatCode="#,##0.00\ ;&quot; (&quot;#,##0.00\);&quot; -&quot;#\ ;@\ "/>
    <numFmt numFmtId="166" formatCode="#,##0\ ;&quot; (&quot;#,##0\);&quot; -&quot;#\ ;@\ "/>
    <numFmt numFmtId="167" formatCode="0.0"/>
    <numFmt numFmtId="170" formatCode="yyyy\-mm\-dd"/>
  </numFmts>
  <fonts count="4" x14ac:knownFonts="1">
    <font>
      <sz val="10"/>
      <name val="Arial"/>
      <family val="2"/>
    </font>
    <font>
      <b/>
      <sz val="12"/>
      <name val="Arial"/>
      <family val="2"/>
    </font>
    <font>
      <b/>
      <i/>
      <u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5" fontId="3" fillId="0" borderId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166" fontId="0" fillId="0" borderId="0" xfId="1" applyNumberFormat="1" applyFont="1" applyFill="1" applyBorder="1" applyAlignment="1" applyProtection="1"/>
    <xf numFmtId="165" fontId="0" fillId="0" borderId="0" xfId="0" applyNumberFormat="1"/>
    <xf numFmtId="167" fontId="0" fillId="0" borderId="0" xfId="0" applyNumberFormat="1"/>
    <xf numFmtId="165" fontId="1" fillId="0" borderId="0" xfId="0" applyNumberFormat="1" applyFont="1"/>
    <xf numFmtId="0" fontId="1" fillId="0" borderId="0" xfId="0" applyFont="1"/>
    <xf numFmtId="14" fontId="0" fillId="0" borderId="0" xfId="0" applyNumberFormat="1"/>
    <xf numFmtId="1" fontId="0" fillId="0" borderId="0" xfId="1" applyNumberFormat="1" applyFont="1" applyFill="1" applyBorder="1" applyAlignment="1" applyProtection="1"/>
    <xf numFmtId="170" fontId="0" fillId="0" borderId="0" xfId="0" applyNumberFormat="1"/>
  </cellXfs>
  <cellStyles count="3">
    <cellStyle name="Comma" xfId="1" builtinId="3"/>
    <cellStyle name="Normal" xfId="0" builtinId="0"/>
    <cellStyle name="Result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6.3083094933816544E-2"/>
          <c:y val="8.493267339132779E-2"/>
          <c:w val="0.90642290498593348"/>
          <c:h val="0.81311186080828801"/>
        </c:manualLayout>
      </c:layout>
      <c:lineChart>
        <c:grouping val="standard"/>
        <c:varyColors val="0"/>
        <c:ser>
          <c:idx val="0"/>
          <c:order val="0"/>
          <c:tx>
            <c:strRef>
              <c:f>Sheet1!$G$6</c:f>
              <c:strCache>
                <c:ptCount val="1"/>
                <c:pt idx="0">
                  <c:v>mpg</c:v>
                </c:pt>
              </c:strCache>
            </c:strRef>
          </c:tx>
          <c:spPr>
            <a:ln w="19050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Sheet1!$B$7:$B$227</c:f>
              <c:numCache>
                <c:formatCode>yyyy\-mm\-dd</c:formatCode>
                <c:ptCount val="221"/>
                <c:pt idx="0">
                  <c:v>38431</c:v>
                </c:pt>
                <c:pt idx="1">
                  <c:v>38437</c:v>
                </c:pt>
                <c:pt idx="2">
                  <c:v>38448</c:v>
                </c:pt>
                <c:pt idx="3">
                  <c:v>38456</c:v>
                </c:pt>
                <c:pt idx="4">
                  <c:v>38459</c:v>
                </c:pt>
                <c:pt idx="5">
                  <c:v>38467</c:v>
                </c:pt>
                <c:pt idx="6">
                  <c:v>38475</c:v>
                </c:pt>
                <c:pt idx="7">
                  <c:v>38485</c:v>
                </c:pt>
                <c:pt idx="8">
                  <c:v>38497</c:v>
                </c:pt>
                <c:pt idx="9">
                  <c:v>38511</c:v>
                </c:pt>
                <c:pt idx="10">
                  <c:v>38523</c:v>
                </c:pt>
                <c:pt idx="11">
                  <c:v>38539</c:v>
                </c:pt>
                <c:pt idx="12">
                  <c:v>38562</c:v>
                </c:pt>
                <c:pt idx="13">
                  <c:v>38576</c:v>
                </c:pt>
                <c:pt idx="14">
                  <c:v>38594</c:v>
                </c:pt>
                <c:pt idx="15">
                  <c:v>38612</c:v>
                </c:pt>
                <c:pt idx="16">
                  <c:v>38633</c:v>
                </c:pt>
                <c:pt idx="17">
                  <c:v>38647</c:v>
                </c:pt>
                <c:pt idx="18">
                  <c:v>38668</c:v>
                </c:pt>
                <c:pt idx="19">
                  <c:v>38682</c:v>
                </c:pt>
                <c:pt idx="20">
                  <c:v>38697</c:v>
                </c:pt>
                <c:pt idx="21">
                  <c:v>38728</c:v>
                </c:pt>
                <c:pt idx="22">
                  <c:v>38746</c:v>
                </c:pt>
                <c:pt idx="23">
                  <c:v>38765</c:v>
                </c:pt>
                <c:pt idx="24">
                  <c:v>38812</c:v>
                </c:pt>
                <c:pt idx="25">
                  <c:v>38840</c:v>
                </c:pt>
                <c:pt idx="26">
                  <c:v>38864</c:v>
                </c:pt>
                <c:pt idx="27">
                  <c:v>38879</c:v>
                </c:pt>
                <c:pt idx="28">
                  <c:v>38899</c:v>
                </c:pt>
                <c:pt idx="29">
                  <c:v>38913</c:v>
                </c:pt>
                <c:pt idx="30">
                  <c:v>38940</c:v>
                </c:pt>
                <c:pt idx="31">
                  <c:v>38965</c:v>
                </c:pt>
                <c:pt idx="32">
                  <c:v>38982</c:v>
                </c:pt>
                <c:pt idx="33">
                  <c:v>39003</c:v>
                </c:pt>
                <c:pt idx="34">
                  <c:v>39035</c:v>
                </c:pt>
                <c:pt idx="35">
                  <c:v>39058</c:v>
                </c:pt>
                <c:pt idx="36">
                  <c:v>39074</c:v>
                </c:pt>
                <c:pt idx="37">
                  <c:v>39090</c:v>
                </c:pt>
                <c:pt idx="38">
                  <c:v>39110</c:v>
                </c:pt>
                <c:pt idx="39">
                  <c:v>39130</c:v>
                </c:pt>
                <c:pt idx="40">
                  <c:v>39148</c:v>
                </c:pt>
                <c:pt idx="41">
                  <c:v>39173</c:v>
                </c:pt>
                <c:pt idx="42">
                  <c:v>39224</c:v>
                </c:pt>
                <c:pt idx="43">
                  <c:v>39247</c:v>
                </c:pt>
                <c:pt idx="44">
                  <c:v>39277</c:v>
                </c:pt>
                <c:pt idx="45">
                  <c:v>39308</c:v>
                </c:pt>
                <c:pt idx="46">
                  <c:v>39331</c:v>
                </c:pt>
                <c:pt idx="47">
                  <c:v>39365</c:v>
                </c:pt>
                <c:pt idx="48">
                  <c:v>39395</c:v>
                </c:pt>
                <c:pt idx="49">
                  <c:v>39420</c:v>
                </c:pt>
                <c:pt idx="50">
                  <c:v>39454</c:v>
                </c:pt>
                <c:pt idx="51">
                  <c:v>39485</c:v>
                </c:pt>
                <c:pt idx="52">
                  <c:v>39525</c:v>
                </c:pt>
                <c:pt idx="53">
                  <c:v>39553</c:v>
                </c:pt>
                <c:pt idx="54">
                  <c:v>39577</c:v>
                </c:pt>
                <c:pt idx="55">
                  <c:v>39597</c:v>
                </c:pt>
                <c:pt idx="56">
                  <c:v>39653</c:v>
                </c:pt>
                <c:pt idx="57">
                  <c:v>39688</c:v>
                </c:pt>
                <c:pt idx="58">
                  <c:v>39706</c:v>
                </c:pt>
                <c:pt idx="59">
                  <c:v>39727</c:v>
                </c:pt>
                <c:pt idx="60">
                  <c:v>39745</c:v>
                </c:pt>
                <c:pt idx="61">
                  <c:v>39768</c:v>
                </c:pt>
                <c:pt idx="62">
                  <c:v>39792</c:v>
                </c:pt>
                <c:pt idx="63">
                  <c:v>39822</c:v>
                </c:pt>
                <c:pt idx="64">
                  <c:v>39848</c:v>
                </c:pt>
                <c:pt idx="65">
                  <c:v>39872</c:v>
                </c:pt>
                <c:pt idx="66">
                  <c:v>39890</c:v>
                </c:pt>
                <c:pt idx="67">
                  <c:v>39907</c:v>
                </c:pt>
                <c:pt idx="68">
                  <c:v>39932</c:v>
                </c:pt>
                <c:pt idx="69">
                  <c:v>39952</c:v>
                </c:pt>
                <c:pt idx="70">
                  <c:v>39968</c:v>
                </c:pt>
                <c:pt idx="71">
                  <c:v>39983</c:v>
                </c:pt>
                <c:pt idx="72">
                  <c:v>39998</c:v>
                </c:pt>
                <c:pt idx="73">
                  <c:v>40011</c:v>
                </c:pt>
                <c:pt idx="74">
                  <c:v>40024</c:v>
                </c:pt>
                <c:pt idx="75">
                  <c:v>40037</c:v>
                </c:pt>
                <c:pt idx="76">
                  <c:v>40064</c:v>
                </c:pt>
                <c:pt idx="77">
                  <c:v>40078</c:v>
                </c:pt>
                <c:pt idx="78">
                  <c:v>40093</c:v>
                </c:pt>
                <c:pt idx="79">
                  <c:v>40107</c:v>
                </c:pt>
                <c:pt idx="80">
                  <c:v>40121</c:v>
                </c:pt>
                <c:pt idx="81">
                  <c:v>40144</c:v>
                </c:pt>
                <c:pt idx="82">
                  <c:v>40152</c:v>
                </c:pt>
                <c:pt idx="83">
                  <c:v>40168</c:v>
                </c:pt>
                <c:pt idx="84">
                  <c:v>40205</c:v>
                </c:pt>
                <c:pt idx="85">
                  <c:v>40214</c:v>
                </c:pt>
                <c:pt idx="86">
                  <c:v>40237</c:v>
                </c:pt>
                <c:pt idx="87">
                  <c:v>40255</c:v>
                </c:pt>
                <c:pt idx="88">
                  <c:v>40297</c:v>
                </c:pt>
                <c:pt idx="89">
                  <c:v>40317</c:v>
                </c:pt>
                <c:pt idx="90">
                  <c:v>40338</c:v>
                </c:pt>
                <c:pt idx="91">
                  <c:v>40359</c:v>
                </c:pt>
                <c:pt idx="92">
                  <c:v>40376</c:v>
                </c:pt>
                <c:pt idx="93">
                  <c:v>40401</c:v>
                </c:pt>
                <c:pt idx="94">
                  <c:v>40422</c:v>
                </c:pt>
                <c:pt idx="95">
                  <c:v>40441</c:v>
                </c:pt>
                <c:pt idx="96">
                  <c:v>40465</c:v>
                </c:pt>
                <c:pt idx="97">
                  <c:v>40485</c:v>
                </c:pt>
                <c:pt idx="98">
                  <c:v>40505</c:v>
                </c:pt>
                <c:pt idx="99">
                  <c:v>40528</c:v>
                </c:pt>
                <c:pt idx="100">
                  <c:v>40557</c:v>
                </c:pt>
                <c:pt idx="101">
                  <c:v>40589</c:v>
                </c:pt>
                <c:pt idx="102">
                  <c:v>40602</c:v>
                </c:pt>
                <c:pt idx="103">
                  <c:v>40630</c:v>
                </c:pt>
                <c:pt idx="104">
                  <c:v>40653</c:v>
                </c:pt>
                <c:pt idx="105">
                  <c:v>40681</c:v>
                </c:pt>
                <c:pt idx="106">
                  <c:v>40695</c:v>
                </c:pt>
                <c:pt idx="107">
                  <c:v>40721</c:v>
                </c:pt>
                <c:pt idx="108">
                  <c:v>40743</c:v>
                </c:pt>
                <c:pt idx="109">
                  <c:v>40768</c:v>
                </c:pt>
                <c:pt idx="110">
                  <c:v>40789</c:v>
                </c:pt>
                <c:pt idx="111">
                  <c:v>40802</c:v>
                </c:pt>
                <c:pt idx="112">
                  <c:v>40821</c:v>
                </c:pt>
                <c:pt idx="113">
                  <c:v>40841</c:v>
                </c:pt>
                <c:pt idx="114">
                  <c:v>40863</c:v>
                </c:pt>
                <c:pt idx="115">
                  <c:v>40896</c:v>
                </c:pt>
                <c:pt idx="116">
                  <c:v>40940</c:v>
                </c:pt>
                <c:pt idx="117">
                  <c:v>40972</c:v>
                </c:pt>
                <c:pt idx="118">
                  <c:v>40995</c:v>
                </c:pt>
                <c:pt idx="119">
                  <c:v>41016</c:v>
                </c:pt>
                <c:pt idx="120">
                  <c:v>41038</c:v>
                </c:pt>
                <c:pt idx="121">
                  <c:v>41060</c:v>
                </c:pt>
                <c:pt idx="122">
                  <c:v>41082</c:v>
                </c:pt>
                <c:pt idx="123">
                  <c:v>41103</c:v>
                </c:pt>
                <c:pt idx="124">
                  <c:v>41121</c:v>
                </c:pt>
                <c:pt idx="125">
                  <c:v>41131</c:v>
                </c:pt>
                <c:pt idx="126">
                  <c:v>41134</c:v>
                </c:pt>
                <c:pt idx="127">
                  <c:v>41145</c:v>
                </c:pt>
                <c:pt idx="128">
                  <c:v>41152</c:v>
                </c:pt>
                <c:pt idx="129">
                  <c:v>41155</c:v>
                </c:pt>
                <c:pt idx="130">
                  <c:v>41173</c:v>
                </c:pt>
                <c:pt idx="131">
                  <c:v>41196</c:v>
                </c:pt>
                <c:pt idx="132">
                  <c:v>41219</c:v>
                </c:pt>
                <c:pt idx="133">
                  <c:v>41242</c:v>
                </c:pt>
                <c:pt idx="134">
                  <c:v>41260</c:v>
                </c:pt>
                <c:pt idx="135">
                  <c:v>41286</c:v>
                </c:pt>
                <c:pt idx="136">
                  <c:v>41311</c:v>
                </c:pt>
                <c:pt idx="137">
                  <c:v>41334</c:v>
                </c:pt>
                <c:pt idx="138">
                  <c:v>41356</c:v>
                </c:pt>
                <c:pt idx="139">
                  <c:v>41376</c:v>
                </c:pt>
                <c:pt idx="140">
                  <c:v>41396</c:v>
                </c:pt>
                <c:pt idx="141">
                  <c:v>41417</c:v>
                </c:pt>
                <c:pt idx="142">
                  <c:v>41456</c:v>
                </c:pt>
                <c:pt idx="143">
                  <c:v>41468</c:v>
                </c:pt>
                <c:pt idx="144">
                  <c:v>41491</c:v>
                </c:pt>
                <c:pt idx="145">
                  <c:v>41512</c:v>
                </c:pt>
                <c:pt idx="146">
                  <c:v>41519</c:v>
                </c:pt>
                <c:pt idx="147">
                  <c:v>41521</c:v>
                </c:pt>
                <c:pt idx="148">
                  <c:v>41542</c:v>
                </c:pt>
                <c:pt idx="149">
                  <c:v>41565</c:v>
                </c:pt>
                <c:pt idx="150">
                  <c:v>41588</c:v>
                </c:pt>
                <c:pt idx="151">
                  <c:v>41605</c:v>
                </c:pt>
                <c:pt idx="152">
                  <c:v>41626</c:v>
                </c:pt>
                <c:pt idx="153">
                  <c:v>41668</c:v>
                </c:pt>
                <c:pt idx="154">
                  <c:v>41690</c:v>
                </c:pt>
                <c:pt idx="155">
                  <c:v>41710</c:v>
                </c:pt>
                <c:pt idx="156">
                  <c:v>41729</c:v>
                </c:pt>
                <c:pt idx="157">
                  <c:v>41745</c:v>
                </c:pt>
                <c:pt idx="158">
                  <c:v>41761</c:v>
                </c:pt>
                <c:pt idx="159">
                  <c:v>41775</c:v>
                </c:pt>
                <c:pt idx="160">
                  <c:v>41789</c:v>
                </c:pt>
                <c:pt idx="161">
                  <c:v>41806</c:v>
                </c:pt>
                <c:pt idx="162">
                  <c:v>41821</c:v>
                </c:pt>
                <c:pt idx="163">
                  <c:v>41837</c:v>
                </c:pt>
                <c:pt idx="164">
                  <c:v>41853</c:v>
                </c:pt>
                <c:pt idx="165">
                  <c:v>41864</c:v>
                </c:pt>
                <c:pt idx="166">
                  <c:v>41879</c:v>
                </c:pt>
                <c:pt idx="167">
                  <c:v>41900</c:v>
                </c:pt>
                <c:pt idx="168">
                  <c:v>41914</c:v>
                </c:pt>
                <c:pt idx="169">
                  <c:v>41928</c:v>
                </c:pt>
                <c:pt idx="170">
                  <c:v>41944</c:v>
                </c:pt>
                <c:pt idx="171">
                  <c:v>41961</c:v>
                </c:pt>
                <c:pt idx="172">
                  <c:v>41970</c:v>
                </c:pt>
                <c:pt idx="173">
                  <c:v>41977</c:v>
                </c:pt>
                <c:pt idx="174">
                  <c:v>41995</c:v>
                </c:pt>
                <c:pt idx="175">
                  <c:v>42033</c:v>
                </c:pt>
                <c:pt idx="176">
                  <c:v>42052</c:v>
                </c:pt>
                <c:pt idx="177">
                  <c:v>42070</c:v>
                </c:pt>
                <c:pt idx="178">
                  <c:v>42087</c:v>
                </c:pt>
                <c:pt idx="179">
                  <c:v>42103</c:v>
                </c:pt>
                <c:pt idx="180">
                  <c:v>42118</c:v>
                </c:pt>
                <c:pt idx="181">
                  <c:v>42136</c:v>
                </c:pt>
                <c:pt idx="182">
                  <c:v>42152</c:v>
                </c:pt>
                <c:pt idx="183">
                  <c:v>42167</c:v>
                </c:pt>
                <c:pt idx="184">
                  <c:v>42181</c:v>
                </c:pt>
                <c:pt idx="185">
                  <c:v>42199</c:v>
                </c:pt>
                <c:pt idx="186">
                  <c:v>42215</c:v>
                </c:pt>
                <c:pt idx="187">
                  <c:v>42244</c:v>
                </c:pt>
                <c:pt idx="188">
                  <c:v>42261</c:v>
                </c:pt>
                <c:pt idx="189">
                  <c:v>42277</c:v>
                </c:pt>
                <c:pt idx="190">
                  <c:v>42292</c:v>
                </c:pt>
                <c:pt idx="191">
                  <c:v>42305</c:v>
                </c:pt>
                <c:pt idx="192">
                  <c:v>42321</c:v>
                </c:pt>
                <c:pt idx="193">
                  <c:v>42340</c:v>
                </c:pt>
                <c:pt idx="194">
                  <c:v>42380</c:v>
                </c:pt>
                <c:pt idx="195">
                  <c:v>42391</c:v>
                </c:pt>
                <c:pt idx="196">
                  <c:v>42403</c:v>
                </c:pt>
                <c:pt idx="197">
                  <c:v>42418</c:v>
                </c:pt>
                <c:pt idx="198">
                  <c:v>42433</c:v>
                </c:pt>
                <c:pt idx="199">
                  <c:v>42453</c:v>
                </c:pt>
                <c:pt idx="200">
                  <c:v>42478</c:v>
                </c:pt>
                <c:pt idx="201">
                  <c:v>42494</c:v>
                </c:pt>
                <c:pt idx="202">
                  <c:v>42509</c:v>
                </c:pt>
                <c:pt idx="203">
                  <c:v>42523</c:v>
                </c:pt>
                <c:pt idx="204">
                  <c:v>42536</c:v>
                </c:pt>
                <c:pt idx="205">
                  <c:v>42550</c:v>
                </c:pt>
                <c:pt idx="206">
                  <c:v>42565</c:v>
                </c:pt>
                <c:pt idx="207">
                  <c:v>42579</c:v>
                </c:pt>
                <c:pt idx="208">
                  <c:v>42593</c:v>
                </c:pt>
                <c:pt idx="209">
                  <c:v>42607</c:v>
                </c:pt>
                <c:pt idx="210">
                  <c:v>42620</c:v>
                </c:pt>
                <c:pt idx="211">
                  <c:v>42639</c:v>
                </c:pt>
                <c:pt idx="212">
                  <c:v>42653</c:v>
                </c:pt>
                <c:pt idx="213">
                  <c:v>42679</c:v>
                </c:pt>
                <c:pt idx="214">
                  <c:v>42709</c:v>
                </c:pt>
                <c:pt idx="215">
                  <c:v>42759</c:v>
                </c:pt>
                <c:pt idx="216">
                  <c:v>42782</c:v>
                </c:pt>
                <c:pt idx="217">
                  <c:v>42804</c:v>
                </c:pt>
                <c:pt idx="218">
                  <c:v>42844</c:v>
                </c:pt>
                <c:pt idx="219">
                  <c:v>42871</c:v>
                </c:pt>
                <c:pt idx="220">
                  <c:v>42894</c:v>
                </c:pt>
              </c:numCache>
            </c:numRef>
          </c:cat>
          <c:val>
            <c:numRef>
              <c:f>Sheet1!$G$7:$G$227</c:f>
              <c:numCache>
                <c:formatCode>0.00</c:formatCode>
                <c:ptCount val="221"/>
                <c:pt idx="0">
                  <c:v>23.762761302868256</c:v>
                </c:pt>
                <c:pt idx="1">
                  <c:v>26.111413536563237</c:v>
                </c:pt>
                <c:pt idx="2">
                  <c:v>24.769711822868253</c:v>
                </c:pt>
                <c:pt idx="3">
                  <c:v>21.467349154645571</c:v>
                </c:pt>
                <c:pt idx="4">
                  <c:v>27.067404868617629</c:v>
                </c:pt>
                <c:pt idx="5">
                  <c:v>25.399748848890745</c:v>
                </c:pt>
                <c:pt idx="6">
                  <c:v>23.51662006834421</c:v>
                </c:pt>
                <c:pt idx="7">
                  <c:v>22.280376841935741</c:v>
                </c:pt>
                <c:pt idx="8">
                  <c:v>20.944461876372767</c:v>
                </c:pt>
                <c:pt idx="9">
                  <c:v>20.041322314049587</c:v>
                </c:pt>
                <c:pt idx="10">
                  <c:v>18.580012650221381</c:v>
                </c:pt>
                <c:pt idx="11">
                  <c:v>20.993931441692634</c:v>
                </c:pt>
                <c:pt idx="12">
                  <c:v>19.808206256877849</c:v>
                </c:pt>
                <c:pt idx="13">
                  <c:v>19.513921661160925</c:v>
                </c:pt>
                <c:pt idx="14">
                  <c:v>19.197319077635044</c:v>
                </c:pt>
                <c:pt idx="15">
                  <c:v>19.749165241469175</c:v>
                </c:pt>
                <c:pt idx="16">
                  <c:v>18.329272007310387</c:v>
                </c:pt>
                <c:pt idx="17">
                  <c:v>21.565806178586545</c:v>
                </c:pt>
                <c:pt idx="18">
                  <c:v>19.30952380952381</c:v>
                </c:pt>
                <c:pt idx="19">
                  <c:v>21.265275584005323</c:v>
                </c:pt>
                <c:pt idx="20">
                  <c:v>20.596727622714148</c:v>
                </c:pt>
                <c:pt idx="21">
                  <c:v>21.431540443927176</c:v>
                </c:pt>
                <c:pt idx="22">
                  <c:v>21.319713320701872</c:v>
                </c:pt>
                <c:pt idx="23">
                  <c:v>19.912623591630261</c:v>
                </c:pt>
                <c:pt idx="24">
                  <c:v>20.434067225573926</c:v>
                </c:pt>
                <c:pt idx="25">
                  <c:v>15.749572022499388</c:v>
                </c:pt>
                <c:pt idx="26">
                  <c:v>21.910212842067608</c:v>
                </c:pt>
                <c:pt idx="27">
                  <c:v>21.049147774284297</c:v>
                </c:pt>
                <c:pt idx="28">
                  <c:v>21.48447153801796</c:v>
                </c:pt>
                <c:pt idx="29">
                  <c:v>19.058242371125807</c:v>
                </c:pt>
                <c:pt idx="30">
                  <c:v>20.267048164043871</c:v>
                </c:pt>
                <c:pt idx="31">
                  <c:v>18.534834393865232</c:v>
                </c:pt>
                <c:pt idx="32">
                  <c:v>19.166666666666668</c:v>
                </c:pt>
                <c:pt idx="33">
                  <c:v>20.18664873045233</c:v>
                </c:pt>
                <c:pt idx="34">
                  <c:v>19.299069076116716</c:v>
                </c:pt>
                <c:pt idx="35">
                  <c:v>20.081070125658691</c:v>
                </c:pt>
                <c:pt idx="36">
                  <c:v>18.46743920352538</c:v>
                </c:pt>
                <c:pt idx="37">
                  <c:v>19.171417711896616</c:v>
                </c:pt>
                <c:pt idx="38">
                  <c:v>19.638388893373154</c:v>
                </c:pt>
                <c:pt idx="39">
                  <c:v>20.016899028305872</c:v>
                </c:pt>
                <c:pt idx="40">
                  <c:v>18.159528005516819</c:v>
                </c:pt>
                <c:pt idx="41">
                  <c:v>20.545588596706807</c:v>
                </c:pt>
                <c:pt idx="42">
                  <c:v>17.956388254742976</c:v>
                </c:pt>
                <c:pt idx="43">
                  <c:v>20.064620355411954</c:v>
                </c:pt>
                <c:pt idx="44">
                  <c:v>19.121720710444841</c:v>
                </c:pt>
                <c:pt idx="45">
                  <c:v>19.984514130855597</c:v>
                </c:pt>
                <c:pt idx="46">
                  <c:v>18.129567287954675</c:v>
                </c:pt>
                <c:pt idx="47">
                  <c:v>19.242217038050036</c:v>
                </c:pt>
                <c:pt idx="48">
                  <c:v>18.975926633549864</c:v>
                </c:pt>
                <c:pt idx="49">
                  <c:v>18.267655091689427</c:v>
                </c:pt>
                <c:pt idx="50">
                  <c:v>18.418115133152607</c:v>
                </c:pt>
                <c:pt idx="51">
                  <c:v>18.696024274488448</c:v>
                </c:pt>
                <c:pt idx="52">
                  <c:v>19.415019762845848</c:v>
                </c:pt>
                <c:pt idx="53">
                  <c:v>19.100114323044259</c:v>
                </c:pt>
                <c:pt idx="54">
                  <c:v>19.178998411504054</c:v>
                </c:pt>
                <c:pt idx="55">
                  <c:v>19.417475728155342</c:v>
                </c:pt>
                <c:pt idx="56">
                  <c:v>17.550582464745556</c:v>
                </c:pt>
                <c:pt idx="57">
                  <c:v>19.647049299765239</c:v>
                </c:pt>
                <c:pt idx="58">
                  <c:v>19.235951494016007</c:v>
                </c:pt>
                <c:pt idx="59">
                  <c:v>19.993624990039049</c:v>
                </c:pt>
                <c:pt idx="60">
                  <c:v>19.875424688561722</c:v>
                </c:pt>
                <c:pt idx="61">
                  <c:v>19.509553647404658</c:v>
                </c:pt>
                <c:pt idx="62">
                  <c:v>21.861799633378496</c:v>
                </c:pt>
                <c:pt idx="63">
                  <c:v>18.15910983271516</c:v>
                </c:pt>
                <c:pt idx="64">
                  <c:v>17.784028754492891</c:v>
                </c:pt>
                <c:pt idx="65">
                  <c:v>21.050521251002404</c:v>
                </c:pt>
                <c:pt idx="66">
                  <c:v>21.125759848425044</c:v>
                </c:pt>
                <c:pt idx="67">
                  <c:v>18.653008179802768</c:v>
                </c:pt>
                <c:pt idx="68">
                  <c:v>18.426255436931594</c:v>
                </c:pt>
                <c:pt idx="69">
                  <c:v>18.495969816498025</c:v>
                </c:pt>
                <c:pt idx="70">
                  <c:v>20.823742190069058</c:v>
                </c:pt>
                <c:pt idx="71">
                  <c:v>19.115029244723235</c:v>
                </c:pt>
                <c:pt idx="72">
                  <c:v>20.758165779225937</c:v>
                </c:pt>
                <c:pt idx="73">
                  <c:v>19.669694467382328</c:v>
                </c:pt>
                <c:pt idx="74">
                  <c:v>20.232371794871796</c:v>
                </c:pt>
                <c:pt idx="75">
                  <c:v>21.198156682027648</c:v>
                </c:pt>
                <c:pt idx="76">
                  <c:v>21.806804849432929</c:v>
                </c:pt>
                <c:pt idx="77">
                  <c:v>21.357395056885053</c:v>
                </c:pt>
                <c:pt idx="78">
                  <c:v>20.024171009895007</c:v>
                </c:pt>
                <c:pt idx="79">
                  <c:v>22.547318611987379</c:v>
                </c:pt>
                <c:pt idx="80">
                  <c:v>19.742489270386265</c:v>
                </c:pt>
                <c:pt idx="81">
                  <c:v>25.134478570189138</c:v>
                </c:pt>
                <c:pt idx="82">
                  <c:v>20.32234899864358</c:v>
                </c:pt>
                <c:pt idx="83">
                  <c:v>21.419763959837944</c:v>
                </c:pt>
                <c:pt idx="84">
                  <c:v>22.186202005875796</c:v>
                </c:pt>
                <c:pt idx="85">
                  <c:v>17.464745079807841</c:v>
                </c:pt>
                <c:pt idx="86">
                  <c:v>23.013245033112582</c:v>
                </c:pt>
                <c:pt idx="87">
                  <c:v>17.973354864755752</c:v>
                </c:pt>
                <c:pt idx="88">
                  <c:v>18.958600770218229</c:v>
                </c:pt>
                <c:pt idx="89">
                  <c:v>19.865463215258856</c:v>
                </c:pt>
                <c:pt idx="90">
                  <c:v>16.419162681433004</c:v>
                </c:pt>
                <c:pt idx="91">
                  <c:v>17.755610972568579</c:v>
                </c:pt>
                <c:pt idx="92">
                  <c:v>18.501640539555233</c:v>
                </c:pt>
                <c:pt idx="93">
                  <c:v>19.295979331503311</c:v>
                </c:pt>
                <c:pt idx="94">
                  <c:v>19.63385959019147</c:v>
                </c:pt>
                <c:pt idx="95">
                  <c:v>18.73268988669744</c:v>
                </c:pt>
                <c:pt idx="96">
                  <c:v>18.527013251783892</c:v>
                </c:pt>
                <c:pt idx="97">
                  <c:v>17.985314743008001</c:v>
                </c:pt>
                <c:pt idx="98">
                  <c:v>17.953144266337855</c:v>
                </c:pt>
                <c:pt idx="99">
                  <c:v>18.84394056514644</c:v>
                </c:pt>
                <c:pt idx="100">
                  <c:v>16.048971433330557</c:v>
                </c:pt>
                <c:pt idx="101">
                  <c:v>17.316809448556931</c:v>
                </c:pt>
                <c:pt idx="102">
                  <c:v>15.62604620020087</c:v>
                </c:pt>
                <c:pt idx="103">
                  <c:v>16.891233766233764</c:v>
                </c:pt>
                <c:pt idx="104">
                  <c:v>17.208172835370959</c:v>
                </c:pt>
                <c:pt idx="105">
                  <c:v>19.24233802129908</c:v>
                </c:pt>
                <c:pt idx="106">
                  <c:v>15.830500041462809</c:v>
                </c:pt>
                <c:pt idx="107">
                  <c:v>16.144653596813246</c:v>
                </c:pt>
                <c:pt idx="108">
                  <c:v>16.527245719646626</c:v>
                </c:pt>
                <c:pt idx="109">
                  <c:v>14.685372056772501</c:v>
                </c:pt>
                <c:pt idx="110">
                  <c:v>26.022082960310357</c:v>
                </c:pt>
                <c:pt idx="111">
                  <c:v>19.600388286685003</c:v>
                </c:pt>
                <c:pt idx="112">
                  <c:v>18.685423621045938</c:v>
                </c:pt>
                <c:pt idx="113">
                  <c:v>20.710343172546196</c:v>
                </c:pt>
                <c:pt idx="114">
                  <c:v>17.158270251457406</c:v>
                </c:pt>
                <c:pt idx="115">
                  <c:v>16.652571692165758</c:v>
                </c:pt>
                <c:pt idx="116">
                  <c:v>16.553230820939419</c:v>
                </c:pt>
                <c:pt idx="117">
                  <c:v>16.942895294949334</c:v>
                </c:pt>
                <c:pt idx="118">
                  <c:v>12.648975051644683</c:v>
                </c:pt>
                <c:pt idx="119">
                  <c:v>21.50418388950499</c:v>
                </c:pt>
                <c:pt idx="120">
                  <c:v>17.801833122629581</c:v>
                </c:pt>
                <c:pt idx="121">
                  <c:v>15.102422307033258</c:v>
                </c:pt>
                <c:pt idx="122">
                  <c:v>16.921046118307068</c:v>
                </c:pt>
                <c:pt idx="123">
                  <c:v>15.492957746478872</c:v>
                </c:pt>
                <c:pt idx="124">
                  <c:v>16.005749556100451</c:v>
                </c:pt>
                <c:pt idx="125">
                  <c:v>15.659679408138102</c:v>
                </c:pt>
                <c:pt idx="126">
                  <c:v>51.008898358190251</c:v>
                </c:pt>
                <c:pt idx="127">
                  <c:v>16.575633439538766</c:v>
                </c:pt>
                <c:pt idx="128">
                  <c:v>24.57176609568813</c:v>
                </c:pt>
                <c:pt idx="129">
                  <c:v>36.201561809341385</c:v>
                </c:pt>
                <c:pt idx="130">
                  <c:v>16.458978004516183</c:v>
                </c:pt>
                <c:pt idx="131">
                  <c:v>15.709056183351901</c:v>
                </c:pt>
                <c:pt idx="132">
                  <c:v>21.751896256422803</c:v>
                </c:pt>
                <c:pt idx="133">
                  <c:v>17.496467459064082</c:v>
                </c:pt>
                <c:pt idx="134">
                  <c:v>19.302325581395348</c:v>
                </c:pt>
                <c:pt idx="135">
                  <c:v>16.409409822534048</c:v>
                </c:pt>
                <c:pt idx="136">
                  <c:v>16.391074008669126</c:v>
                </c:pt>
                <c:pt idx="137">
                  <c:v>15.437980608492142</c:v>
                </c:pt>
                <c:pt idx="138">
                  <c:v>18.536311954519977</c:v>
                </c:pt>
                <c:pt idx="139">
                  <c:v>14.787489975942261</c:v>
                </c:pt>
                <c:pt idx="140">
                  <c:v>15.821619812583668</c:v>
                </c:pt>
                <c:pt idx="141">
                  <c:v>14.934709515990304</c:v>
                </c:pt>
                <c:pt idx="142">
                  <c:v>20.759760246233597</c:v>
                </c:pt>
                <c:pt idx="143">
                  <c:v>14.311970592935912</c:v>
                </c:pt>
                <c:pt idx="144">
                  <c:v>15.764955867930697</c:v>
                </c:pt>
                <c:pt idx="145">
                  <c:v>16.202677178286937</c:v>
                </c:pt>
                <c:pt idx="146">
                  <c:v>37.025534851621799</c:v>
                </c:pt>
                <c:pt idx="147">
                  <c:v>19.397175959449676</c:v>
                </c:pt>
                <c:pt idx="148">
                  <c:v>15.552099533437014</c:v>
                </c:pt>
                <c:pt idx="149">
                  <c:v>16.076719164197723</c:v>
                </c:pt>
                <c:pt idx="150">
                  <c:v>34.596219251759862</c:v>
                </c:pt>
                <c:pt idx="151">
                  <c:v>17.466290373157729</c:v>
                </c:pt>
                <c:pt idx="152">
                  <c:v>19.906556372549019</c:v>
                </c:pt>
                <c:pt idx="153">
                  <c:v>17.60083393472857</c:v>
                </c:pt>
                <c:pt idx="154">
                  <c:v>17.679515671698979</c:v>
                </c:pt>
                <c:pt idx="155">
                  <c:v>18.046451404062477</c:v>
                </c:pt>
                <c:pt idx="156">
                  <c:v>18.495196577056589</c:v>
                </c:pt>
                <c:pt idx="157">
                  <c:v>17.373578988631909</c:v>
                </c:pt>
                <c:pt idx="158">
                  <c:v>20.140764383337427</c:v>
                </c:pt>
                <c:pt idx="159">
                  <c:v>18.984838497033618</c:v>
                </c:pt>
                <c:pt idx="160">
                  <c:v>17.830009496676166</c:v>
                </c:pt>
                <c:pt idx="161">
                  <c:v>18.002868983104879</c:v>
                </c:pt>
                <c:pt idx="162">
                  <c:v>17.416137076663183</c:v>
                </c:pt>
                <c:pt idx="163">
                  <c:v>16.29080843442156</c:v>
                </c:pt>
                <c:pt idx="164">
                  <c:v>23.315237738674654</c:v>
                </c:pt>
                <c:pt idx="165">
                  <c:v>18.256909062837732</c:v>
                </c:pt>
                <c:pt idx="166">
                  <c:v>17.279491439716825</c:v>
                </c:pt>
                <c:pt idx="167">
                  <c:v>18.500159897665498</c:v>
                </c:pt>
                <c:pt idx="168">
                  <c:v>17.860516372795971</c:v>
                </c:pt>
                <c:pt idx="169">
                  <c:v>18.910975326784747</c:v>
                </c:pt>
                <c:pt idx="170">
                  <c:v>19.78767964179967</c:v>
                </c:pt>
                <c:pt idx="171">
                  <c:v>11.265332472562944</c:v>
                </c:pt>
                <c:pt idx="172">
                  <c:v>39.743085594442263</c:v>
                </c:pt>
                <c:pt idx="173">
                  <c:v>17.893808148861083</c:v>
                </c:pt>
                <c:pt idx="174">
                  <c:v>18.982149639194837</c:v>
                </c:pt>
                <c:pt idx="175">
                  <c:v>17.523224453101587</c:v>
                </c:pt>
                <c:pt idx="176">
                  <c:v>18.984082397003746</c:v>
                </c:pt>
                <c:pt idx="177">
                  <c:v>21.551209316213793</c:v>
                </c:pt>
                <c:pt idx="178">
                  <c:v>17.652139772281117</c:v>
                </c:pt>
                <c:pt idx="179">
                  <c:v>18.382895060211354</c:v>
                </c:pt>
                <c:pt idx="180">
                  <c:v>17.373503283120897</c:v>
                </c:pt>
                <c:pt idx="181">
                  <c:v>18.428931610463284</c:v>
                </c:pt>
                <c:pt idx="182">
                  <c:v>17.902482412872967</c:v>
                </c:pt>
                <c:pt idx="183">
                  <c:v>17.225078785868302</c:v>
                </c:pt>
                <c:pt idx="184">
                  <c:v>19.025304592314903</c:v>
                </c:pt>
                <c:pt idx="185">
                  <c:v>16.853932584269664</c:v>
                </c:pt>
                <c:pt idx="186">
                  <c:v>18.004805700555142</c:v>
                </c:pt>
                <c:pt idx="187">
                  <c:v>17.551798047154083</c:v>
                </c:pt>
                <c:pt idx="188">
                  <c:v>19.13517194416071</c:v>
                </c:pt>
                <c:pt idx="189">
                  <c:v>16.511430990685859</c:v>
                </c:pt>
                <c:pt idx="190">
                  <c:v>17.410301655323082</c:v>
                </c:pt>
                <c:pt idx="191">
                  <c:v>19.095640858815877</c:v>
                </c:pt>
                <c:pt idx="192">
                  <c:v>17.578243694925554</c:v>
                </c:pt>
                <c:pt idx="193">
                  <c:v>17.792863909062206</c:v>
                </c:pt>
                <c:pt idx="194">
                  <c:v>19.355362507104005</c:v>
                </c:pt>
                <c:pt idx="195">
                  <c:v>19.014199445079157</c:v>
                </c:pt>
                <c:pt idx="196">
                  <c:v>17.811890838206629</c:v>
                </c:pt>
                <c:pt idx="197">
                  <c:v>17.621288333603761</c:v>
                </c:pt>
                <c:pt idx="198">
                  <c:v>17.720090293453726</c:v>
                </c:pt>
                <c:pt idx="199">
                  <c:v>17.9406400265296</c:v>
                </c:pt>
                <c:pt idx="200">
                  <c:v>18.382235048901716</c:v>
                </c:pt>
                <c:pt idx="201">
                  <c:v>16.503648501785438</c:v>
                </c:pt>
                <c:pt idx="202">
                  <c:v>19.32465765076125</c:v>
                </c:pt>
                <c:pt idx="203">
                  <c:v>18.55235976481805</c:v>
                </c:pt>
                <c:pt idx="204">
                  <c:v>16.891891891891891</c:v>
                </c:pt>
                <c:pt idx="205">
                  <c:v>16.513157894736842</c:v>
                </c:pt>
                <c:pt idx="206">
                  <c:v>19.691848125147395</c:v>
                </c:pt>
                <c:pt idx="207">
                  <c:v>17.16865125690715</c:v>
                </c:pt>
                <c:pt idx="208">
                  <c:v>16.281990893389857</c:v>
                </c:pt>
                <c:pt idx="209">
                  <c:v>17.682976471546038</c:v>
                </c:pt>
                <c:pt idx="210">
                  <c:v>16.607801585432856</c:v>
                </c:pt>
                <c:pt idx="211">
                  <c:v>18.306010928961747</c:v>
                </c:pt>
                <c:pt idx="212">
                  <c:v>17.475950526797984</c:v>
                </c:pt>
                <c:pt idx="213">
                  <c:v>17.348866498740552</c:v>
                </c:pt>
                <c:pt idx="214">
                  <c:v>16.589671671341364</c:v>
                </c:pt>
                <c:pt idx="215">
                  <c:v>18.21595524561269</c:v>
                </c:pt>
                <c:pt idx="216">
                  <c:v>17.404580152671755</c:v>
                </c:pt>
                <c:pt idx="217">
                  <c:v>16.708418735291886</c:v>
                </c:pt>
                <c:pt idx="218">
                  <c:v>18.228668188176396</c:v>
                </c:pt>
                <c:pt idx="219">
                  <c:v>15.325547912334025</c:v>
                </c:pt>
                <c:pt idx="220">
                  <c:v>18.010622887493966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490-42CB-B513-C6CC293F8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770112"/>
        <c:axId val="88010752"/>
      </c:lineChart>
      <c:dateAx>
        <c:axId val="757701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crossAx val="88010752"/>
        <c:crosses val="autoZero"/>
        <c:auto val="1"/>
        <c:lblOffset val="100"/>
        <c:baseTimeUnit val="days"/>
      </c:dateAx>
      <c:valAx>
        <c:axId val="88010752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757701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8964519787352092"/>
          <c:y val="0.54724162911288965"/>
          <c:w val="0.18717356022910317"/>
          <c:h val="7.299996535209112E-2"/>
        </c:manualLayout>
      </c:layout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5.5659004214863486E-2"/>
          <c:y val="8.493267339132779E-2"/>
          <c:w val="0.91540698867627257"/>
          <c:h val="0.84950537726010233"/>
        </c:manualLayout>
      </c:layout>
      <c:lineChart>
        <c:grouping val="standard"/>
        <c:varyColors val="0"/>
        <c:ser>
          <c:idx val="0"/>
          <c:order val="0"/>
          <c:tx>
            <c:strRef>
              <c:f>Sheet1!$H$6</c:f>
              <c:strCache>
                <c:ptCount val="1"/>
                <c:pt idx="0">
                  <c:v>$ per mile</c:v>
                </c:pt>
              </c:strCache>
            </c:strRef>
          </c:tx>
          <c:spPr>
            <a:ln w="19050"/>
          </c:spPr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Sheet1!$B$7:$B$227</c:f>
              <c:numCache>
                <c:formatCode>yyyy\-mm\-dd</c:formatCode>
                <c:ptCount val="221"/>
                <c:pt idx="0">
                  <c:v>38431</c:v>
                </c:pt>
                <c:pt idx="1">
                  <c:v>38437</c:v>
                </c:pt>
                <c:pt idx="2">
                  <c:v>38448</c:v>
                </c:pt>
                <c:pt idx="3">
                  <c:v>38456</c:v>
                </c:pt>
                <c:pt idx="4">
                  <c:v>38459</c:v>
                </c:pt>
                <c:pt idx="5">
                  <c:v>38467</c:v>
                </c:pt>
                <c:pt idx="6">
                  <c:v>38475</c:v>
                </c:pt>
                <c:pt idx="7">
                  <c:v>38485</c:v>
                </c:pt>
                <c:pt idx="8">
                  <c:v>38497</c:v>
                </c:pt>
                <c:pt idx="9">
                  <c:v>38511</c:v>
                </c:pt>
                <c:pt idx="10">
                  <c:v>38523</c:v>
                </c:pt>
                <c:pt idx="11">
                  <c:v>38539</c:v>
                </c:pt>
                <c:pt idx="12">
                  <c:v>38562</c:v>
                </c:pt>
                <c:pt idx="13">
                  <c:v>38576</c:v>
                </c:pt>
                <c:pt idx="14">
                  <c:v>38594</c:v>
                </c:pt>
                <c:pt idx="15">
                  <c:v>38612</c:v>
                </c:pt>
                <c:pt idx="16">
                  <c:v>38633</c:v>
                </c:pt>
                <c:pt idx="17">
                  <c:v>38647</c:v>
                </c:pt>
                <c:pt idx="18">
                  <c:v>38668</c:v>
                </c:pt>
                <c:pt idx="19">
                  <c:v>38682</c:v>
                </c:pt>
                <c:pt idx="20">
                  <c:v>38697</c:v>
                </c:pt>
                <c:pt idx="21">
                  <c:v>38728</c:v>
                </c:pt>
                <c:pt idx="22">
                  <c:v>38746</c:v>
                </c:pt>
                <c:pt idx="23">
                  <c:v>38765</c:v>
                </c:pt>
                <c:pt idx="24">
                  <c:v>38812</c:v>
                </c:pt>
                <c:pt idx="25">
                  <c:v>38840</c:v>
                </c:pt>
                <c:pt idx="26">
                  <c:v>38864</c:v>
                </c:pt>
                <c:pt idx="27">
                  <c:v>38879</c:v>
                </c:pt>
                <c:pt idx="28">
                  <c:v>38899</c:v>
                </c:pt>
                <c:pt idx="29">
                  <c:v>38913</c:v>
                </c:pt>
                <c:pt idx="30">
                  <c:v>38940</c:v>
                </c:pt>
                <c:pt idx="31">
                  <c:v>38965</c:v>
                </c:pt>
                <c:pt idx="32">
                  <c:v>38982</c:v>
                </c:pt>
                <c:pt idx="33">
                  <c:v>39003</c:v>
                </c:pt>
                <c:pt idx="34">
                  <c:v>39035</c:v>
                </c:pt>
                <c:pt idx="35">
                  <c:v>39058</c:v>
                </c:pt>
                <c:pt idx="36">
                  <c:v>39074</c:v>
                </c:pt>
                <c:pt idx="37">
                  <c:v>39090</c:v>
                </c:pt>
                <c:pt idx="38">
                  <c:v>39110</c:v>
                </c:pt>
                <c:pt idx="39">
                  <c:v>39130</c:v>
                </c:pt>
                <c:pt idx="40">
                  <c:v>39148</c:v>
                </c:pt>
                <c:pt idx="41">
                  <c:v>39173</c:v>
                </c:pt>
                <c:pt idx="42">
                  <c:v>39224</c:v>
                </c:pt>
                <c:pt idx="43">
                  <c:v>39247</c:v>
                </c:pt>
                <c:pt idx="44">
                  <c:v>39277</c:v>
                </c:pt>
                <c:pt idx="45">
                  <c:v>39308</c:v>
                </c:pt>
                <c:pt idx="46">
                  <c:v>39331</c:v>
                </c:pt>
                <c:pt idx="47">
                  <c:v>39365</c:v>
                </c:pt>
                <c:pt idx="48">
                  <c:v>39395</c:v>
                </c:pt>
                <c:pt idx="49">
                  <c:v>39420</c:v>
                </c:pt>
                <c:pt idx="50">
                  <c:v>39454</c:v>
                </c:pt>
                <c:pt idx="51">
                  <c:v>39485</c:v>
                </c:pt>
                <c:pt idx="52">
                  <c:v>39525</c:v>
                </c:pt>
                <c:pt idx="53">
                  <c:v>39553</c:v>
                </c:pt>
                <c:pt idx="54">
                  <c:v>39577</c:v>
                </c:pt>
                <c:pt idx="55">
                  <c:v>39597</c:v>
                </c:pt>
                <c:pt idx="56">
                  <c:v>39653</c:v>
                </c:pt>
                <c:pt idx="57">
                  <c:v>39688</c:v>
                </c:pt>
                <c:pt idx="58">
                  <c:v>39706</c:v>
                </c:pt>
                <c:pt idx="59">
                  <c:v>39727</c:v>
                </c:pt>
                <c:pt idx="60">
                  <c:v>39745</c:v>
                </c:pt>
                <c:pt idx="61">
                  <c:v>39768</c:v>
                </c:pt>
                <c:pt idx="62">
                  <c:v>39792</c:v>
                </c:pt>
                <c:pt idx="63">
                  <c:v>39822</c:v>
                </c:pt>
                <c:pt idx="64">
                  <c:v>39848</c:v>
                </c:pt>
                <c:pt idx="65">
                  <c:v>39872</c:v>
                </c:pt>
                <c:pt idx="66">
                  <c:v>39890</c:v>
                </c:pt>
                <c:pt idx="67">
                  <c:v>39907</c:v>
                </c:pt>
                <c:pt idx="68">
                  <c:v>39932</c:v>
                </c:pt>
                <c:pt idx="69">
                  <c:v>39952</c:v>
                </c:pt>
                <c:pt idx="70">
                  <c:v>39968</c:v>
                </c:pt>
                <c:pt idx="71">
                  <c:v>39983</c:v>
                </c:pt>
                <c:pt idx="72">
                  <c:v>39998</c:v>
                </c:pt>
                <c:pt idx="73">
                  <c:v>40011</c:v>
                </c:pt>
                <c:pt idx="74">
                  <c:v>40024</c:v>
                </c:pt>
                <c:pt idx="75">
                  <c:v>40037</c:v>
                </c:pt>
                <c:pt idx="76">
                  <c:v>40064</c:v>
                </c:pt>
                <c:pt idx="77">
                  <c:v>40078</c:v>
                </c:pt>
                <c:pt idx="78">
                  <c:v>40093</c:v>
                </c:pt>
                <c:pt idx="79">
                  <c:v>40107</c:v>
                </c:pt>
                <c:pt idx="80">
                  <c:v>40121</c:v>
                </c:pt>
                <c:pt idx="81">
                  <c:v>40144</c:v>
                </c:pt>
                <c:pt idx="82">
                  <c:v>40152</c:v>
                </c:pt>
                <c:pt idx="83">
                  <c:v>40168</c:v>
                </c:pt>
                <c:pt idx="84">
                  <c:v>40205</c:v>
                </c:pt>
                <c:pt idx="85">
                  <c:v>40214</c:v>
                </c:pt>
                <c:pt idx="86">
                  <c:v>40237</c:v>
                </c:pt>
                <c:pt idx="87">
                  <c:v>40255</c:v>
                </c:pt>
                <c:pt idx="88">
                  <c:v>40297</c:v>
                </c:pt>
                <c:pt idx="89">
                  <c:v>40317</c:v>
                </c:pt>
                <c:pt idx="90">
                  <c:v>40338</c:v>
                </c:pt>
                <c:pt idx="91">
                  <c:v>40359</c:v>
                </c:pt>
                <c:pt idx="92">
                  <c:v>40376</c:v>
                </c:pt>
                <c:pt idx="93">
                  <c:v>40401</c:v>
                </c:pt>
                <c:pt idx="94">
                  <c:v>40422</c:v>
                </c:pt>
                <c:pt idx="95">
                  <c:v>40441</c:v>
                </c:pt>
                <c:pt idx="96">
                  <c:v>40465</c:v>
                </c:pt>
                <c:pt idx="97">
                  <c:v>40485</c:v>
                </c:pt>
                <c:pt idx="98">
                  <c:v>40505</c:v>
                </c:pt>
                <c:pt idx="99">
                  <c:v>40528</c:v>
                </c:pt>
                <c:pt idx="100">
                  <c:v>40557</c:v>
                </c:pt>
                <c:pt idx="101">
                  <c:v>40589</c:v>
                </c:pt>
                <c:pt idx="102">
                  <c:v>40602</c:v>
                </c:pt>
                <c:pt idx="103">
                  <c:v>40630</c:v>
                </c:pt>
                <c:pt idx="104">
                  <c:v>40653</c:v>
                </c:pt>
                <c:pt idx="105">
                  <c:v>40681</c:v>
                </c:pt>
                <c:pt idx="106">
                  <c:v>40695</c:v>
                </c:pt>
                <c:pt idx="107">
                  <c:v>40721</c:v>
                </c:pt>
                <c:pt idx="108">
                  <c:v>40743</c:v>
                </c:pt>
                <c:pt idx="109">
                  <c:v>40768</c:v>
                </c:pt>
                <c:pt idx="110">
                  <c:v>40789</c:v>
                </c:pt>
                <c:pt idx="111">
                  <c:v>40802</c:v>
                </c:pt>
                <c:pt idx="112">
                  <c:v>40821</c:v>
                </c:pt>
                <c:pt idx="113">
                  <c:v>40841</c:v>
                </c:pt>
                <c:pt idx="114">
                  <c:v>40863</c:v>
                </c:pt>
                <c:pt idx="115">
                  <c:v>40896</c:v>
                </c:pt>
                <c:pt idx="116">
                  <c:v>40940</c:v>
                </c:pt>
                <c:pt idx="117">
                  <c:v>40972</c:v>
                </c:pt>
                <c:pt idx="118">
                  <c:v>40995</c:v>
                </c:pt>
                <c:pt idx="119">
                  <c:v>41016</c:v>
                </c:pt>
                <c:pt idx="120">
                  <c:v>41038</c:v>
                </c:pt>
                <c:pt idx="121">
                  <c:v>41060</c:v>
                </c:pt>
                <c:pt idx="122">
                  <c:v>41082</c:v>
                </c:pt>
                <c:pt idx="123">
                  <c:v>41103</c:v>
                </c:pt>
                <c:pt idx="124">
                  <c:v>41121</c:v>
                </c:pt>
                <c:pt idx="125">
                  <c:v>41131</c:v>
                </c:pt>
                <c:pt idx="126">
                  <c:v>41134</c:v>
                </c:pt>
                <c:pt idx="127">
                  <c:v>41145</c:v>
                </c:pt>
                <c:pt idx="128">
                  <c:v>41152</c:v>
                </c:pt>
                <c:pt idx="129">
                  <c:v>41155</c:v>
                </c:pt>
                <c:pt idx="130">
                  <c:v>41173</c:v>
                </c:pt>
                <c:pt idx="131">
                  <c:v>41196</c:v>
                </c:pt>
                <c:pt idx="132">
                  <c:v>41219</c:v>
                </c:pt>
                <c:pt idx="133">
                  <c:v>41242</c:v>
                </c:pt>
                <c:pt idx="134">
                  <c:v>41260</c:v>
                </c:pt>
                <c:pt idx="135">
                  <c:v>41286</c:v>
                </c:pt>
                <c:pt idx="136">
                  <c:v>41311</c:v>
                </c:pt>
                <c:pt idx="137">
                  <c:v>41334</c:v>
                </c:pt>
                <c:pt idx="138">
                  <c:v>41356</c:v>
                </c:pt>
                <c:pt idx="139">
                  <c:v>41376</c:v>
                </c:pt>
                <c:pt idx="140">
                  <c:v>41396</c:v>
                </c:pt>
                <c:pt idx="141">
                  <c:v>41417</c:v>
                </c:pt>
                <c:pt idx="142">
                  <c:v>41456</c:v>
                </c:pt>
                <c:pt idx="143">
                  <c:v>41468</c:v>
                </c:pt>
                <c:pt idx="144">
                  <c:v>41491</c:v>
                </c:pt>
                <c:pt idx="145">
                  <c:v>41512</c:v>
                </c:pt>
                <c:pt idx="146">
                  <c:v>41519</c:v>
                </c:pt>
                <c:pt idx="147">
                  <c:v>41521</c:v>
                </c:pt>
                <c:pt idx="148">
                  <c:v>41542</c:v>
                </c:pt>
                <c:pt idx="149">
                  <c:v>41565</c:v>
                </c:pt>
                <c:pt idx="150">
                  <c:v>41588</c:v>
                </c:pt>
                <c:pt idx="151">
                  <c:v>41605</c:v>
                </c:pt>
                <c:pt idx="152">
                  <c:v>41626</c:v>
                </c:pt>
                <c:pt idx="153">
                  <c:v>41668</c:v>
                </c:pt>
                <c:pt idx="154">
                  <c:v>41690</c:v>
                </c:pt>
                <c:pt idx="155">
                  <c:v>41710</c:v>
                </c:pt>
                <c:pt idx="156">
                  <c:v>41729</c:v>
                </c:pt>
                <c:pt idx="157">
                  <c:v>41745</c:v>
                </c:pt>
                <c:pt idx="158">
                  <c:v>41761</c:v>
                </c:pt>
                <c:pt idx="159">
                  <c:v>41775</c:v>
                </c:pt>
                <c:pt idx="160">
                  <c:v>41789</c:v>
                </c:pt>
                <c:pt idx="161">
                  <c:v>41806</c:v>
                </c:pt>
                <c:pt idx="162">
                  <c:v>41821</c:v>
                </c:pt>
                <c:pt idx="163">
                  <c:v>41837</c:v>
                </c:pt>
                <c:pt idx="164">
                  <c:v>41853</c:v>
                </c:pt>
                <c:pt idx="165">
                  <c:v>41864</c:v>
                </c:pt>
                <c:pt idx="166">
                  <c:v>41879</c:v>
                </c:pt>
                <c:pt idx="167">
                  <c:v>41900</c:v>
                </c:pt>
                <c:pt idx="168">
                  <c:v>41914</c:v>
                </c:pt>
                <c:pt idx="169">
                  <c:v>41928</c:v>
                </c:pt>
                <c:pt idx="170">
                  <c:v>41944</c:v>
                </c:pt>
                <c:pt idx="171">
                  <c:v>41961</c:v>
                </c:pt>
                <c:pt idx="172">
                  <c:v>41970</c:v>
                </c:pt>
                <c:pt idx="173">
                  <c:v>41977</c:v>
                </c:pt>
                <c:pt idx="174">
                  <c:v>41995</c:v>
                </c:pt>
                <c:pt idx="175">
                  <c:v>42033</c:v>
                </c:pt>
                <c:pt idx="176">
                  <c:v>42052</c:v>
                </c:pt>
                <c:pt idx="177">
                  <c:v>42070</c:v>
                </c:pt>
                <c:pt idx="178">
                  <c:v>42087</c:v>
                </c:pt>
                <c:pt idx="179">
                  <c:v>42103</c:v>
                </c:pt>
                <c:pt idx="180">
                  <c:v>42118</c:v>
                </c:pt>
                <c:pt idx="181">
                  <c:v>42136</c:v>
                </c:pt>
                <c:pt idx="182">
                  <c:v>42152</c:v>
                </c:pt>
                <c:pt idx="183">
                  <c:v>42167</c:v>
                </c:pt>
                <c:pt idx="184">
                  <c:v>42181</c:v>
                </c:pt>
                <c:pt idx="185">
                  <c:v>42199</c:v>
                </c:pt>
                <c:pt idx="186">
                  <c:v>42215</c:v>
                </c:pt>
                <c:pt idx="187">
                  <c:v>42244</c:v>
                </c:pt>
                <c:pt idx="188">
                  <c:v>42261</c:v>
                </c:pt>
                <c:pt idx="189">
                  <c:v>42277</c:v>
                </c:pt>
                <c:pt idx="190">
                  <c:v>42292</c:v>
                </c:pt>
                <c:pt idx="191">
                  <c:v>42305</c:v>
                </c:pt>
                <c:pt idx="192">
                  <c:v>42321</c:v>
                </c:pt>
                <c:pt idx="193">
                  <c:v>42340</c:v>
                </c:pt>
                <c:pt idx="194">
                  <c:v>42380</c:v>
                </c:pt>
                <c:pt idx="195">
                  <c:v>42391</c:v>
                </c:pt>
                <c:pt idx="196">
                  <c:v>42403</c:v>
                </c:pt>
                <c:pt idx="197">
                  <c:v>42418</c:v>
                </c:pt>
                <c:pt idx="198">
                  <c:v>42433</c:v>
                </c:pt>
                <c:pt idx="199">
                  <c:v>42453</c:v>
                </c:pt>
                <c:pt idx="200">
                  <c:v>42478</c:v>
                </c:pt>
                <c:pt idx="201">
                  <c:v>42494</c:v>
                </c:pt>
                <c:pt idx="202">
                  <c:v>42509</c:v>
                </c:pt>
                <c:pt idx="203">
                  <c:v>42523</c:v>
                </c:pt>
                <c:pt idx="204">
                  <c:v>42536</c:v>
                </c:pt>
                <c:pt idx="205">
                  <c:v>42550</c:v>
                </c:pt>
                <c:pt idx="206">
                  <c:v>42565</c:v>
                </c:pt>
                <c:pt idx="207">
                  <c:v>42579</c:v>
                </c:pt>
                <c:pt idx="208">
                  <c:v>42593</c:v>
                </c:pt>
                <c:pt idx="209">
                  <c:v>42607</c:v>
                </c:pt>
                <c:pt idx="210">
                  <c:v>42620</c:v>
                </c:pt>
                <c:pt idx="211">
                  <c:v>42639</c:v>
                </c:pt>
                <c:pt idx="212">
                  <c:v>42653</c:v>
                </c:pt>
                <c:pt idx="213">
                  <c:v>42679</c:v>
                </c:pt>
                <c:pt idx="214">
                  <c:v>42709</c:v>
                </c:pt>
                <c:pt idx="215">
                  <c:v>42759</c:v>
                </c:pt>
                <c:pt idx="216">
                  <c:v>42782</c:v>
                </c:pt>
                <c:pt idx="217">
                  <c:v>42804</c:v>
                </c:pt>
                <c:pt idx="218">
                  <c:v>42844</c:v>
                </c:pt>
                <c:pt idx="219">
                  <c:v>42871</c:v>
                </c:pt>
                <c:pt idx="220">
                  <c:v>42894</c:v>
                </c:pt>
              </c:numCache>
            </c:numRef>
          </c:cat>
          <c:val>
            <c:numRef>
              <c:f>Sheet1!$H$7:$H$227</c:f>
              <c:numCache>
                <c:formatCode>0.00</c:formatCode>
                <c:ptCount val="221"/>
                <c:pt idx="0">
                  <c:v>9.8010495090016372E-2</c:v>
                </c:pt>
                <c:pt idx="1">
                  <c:v>9.2641480194579559E-2</c:v>
                </c:pt>
                <c:pt idx="2">
                  <c:v>0.10492653360627772</c:v>
                </c:pt>
                <c:pt idx="3">
                  <c:v>0.12293087427745666</c:v>
                </c:pt>
                <c:pt idx="4">
                  <c:v>0.10562519805194806</c:v>
                </c:pt>
                <c:pt idx="5">
                  <c:v>0.10547348384970337</c:v>
                </c:pt>
                <c:pt idx="6">
                  <c:v>0.11817174372523118</c:v>
                </c:pt>
                <c:pt idx="7">
                  <c:v>0.11216147813516444</c:v>
                </c:pt>
                <c:pt idx="8">
                  <c:v>0.11645083146067414</c:v>
                </c:pt>
                <c:pt idx="9">
                  <c:v>0.11670886597938145</c:v>
                </c:pt>
                <c:pt idx="10">
                  <c:v>0.12481154042553191</c:v>
                </c:pt>
                <c:pt idx="11">
                  <c:v>0.11808174218750002</c:v>
                </c:pt>
                <c:pt idx="12">
                  <c:v>0.12918888095238096</c:v>
                </c:pt>
                <c:pt idx="13">
                  <c:v>0.14036133010882706</c:v>
                </c:pt>
                <c:pt idx="14">
                  <c:v>0.14892704488778052</c:v>
                </c:pt>
                <c:pt idx="15">
                  <c:v>0.14982911752577321</c:v>
                </c:pt>
                <c:pt idx="16">
                  <c:v>0.16361806398005818</c:v>
                </c:pt>
                <c:pt idx="17">
                  <c:v>0.13257097723704864</c:v>
                </c:pt>
                <c:pt idx="18">
                  <c:v>0.14495437731196051</c:v>
                </c:pt>
                <c:pt idx="19">
                  <c:v>0.1128130218921032</c:v>
                </c:pt>
                <c:pt idx="20">
                  <c:v>0.104822476635514</c:v>
                </c:pt>
                <c:pt idx="21">
                  <c:v>0.11193782389449185</c:v>
                </c:pt>
                <c:pt idx="22">
                  <c:v>0.1190916576506955</c:v>
                </c:pt>
                <c:pt idx="23">
                  <c:v>0.12348950346420325</c:v>
                </c:pt>
                <c:pt idx="24">
                  <c:v>0.1369771357361963</c:v>
                </c:pt>
                <c:pt idx="25">
                  <c:v>0.21327563664596275</c:v>
                </c:pt>
                <c:pt idx="26">
                  <c:v>0.14691778775510203</c:v>
                </c:pt>
                <c:pt idx="27">
                  <c:v>0.14865209905660379</c:v>
                </c:pt>
                <c:pt idx="28">
                  <c:v>0.14424371549079754</c:v>
                </c:pt>
                <c:pt idx="29">
                  <c:v>0.16260681020066892</c:v>
                </c:pt>
                <c:pt idx="30">
                  <c:v>0.15290830588235296</c:v>
                </c:pt>
                <c:pt idx="31">
                  <c:v>0.15532914612676058</c:v>
                </c:pt>
                <c:pt idx="32">
                  <c:v>0.13768695652173915</c:v>
                </c:pt>
                <c:pt idx="33">
                  <c:v>0.12181318617242816</c:v>
                </c:pt>
                <c:pt idx="34">
                  <c:v>0.12430651398459668</c:v>
                </c:pt>
                <c:pt idx="35">
                  <c:v>0.12145767056923699</c:v>
                </c:pt>
                <c:pt idx="36">
                  <c:v>0.13910970393283251</c:v>
                </c:pt>
                <c:pt idx="37">
                  <c:v>0.13973927438540842</c:v>
                </c:pt>
                <c:pt idx="38">
                  <c:v>0.13794410604192356</c:v>
                </c:pt>
                <c:pt idx="39">
                  <c:v>0.1388326931194597</c:v>
                </c:pt>
                <c:pt idx="40">
                  <c:v>0.16735016455696206</c:v>
                </c:pt>
                <c:pt idx="41">
                  <c:v>0.16543697368421054</c:v>
                </c:pt>
                <c:pt idx="42">
                  <c:v>0.19151958351600176</c:v>
                </c:pt>
                <c:pt idx="43">
                  <c:v>0.16392037037037038</c:v>
                </c:pt>
                <c:pt idx="44">
                  <c:v>0.16729665956540266</c:v>
                </c:pt>
                <c:pt idx="45">
                  <c:v>0.14706387059279347</c:v>
                </c:pt>
                <c:pt idx="46">
                  <c:v>0.16100770380434784</c:v>
                </c:pt>
                <c:pt idx="47">
                  <c:v>0.1600127466555184</c:v>
                </c:pt>
                <c:pt idx="48">
                  <c:v>0.18228358840112766</c:v>
                </c:pt>
                <c:pt idx="49">
                  <c:v>0.18716140538231524</c:v>
                </c:pt>
                <c:pt idx="50">
                  <c:v>0.18346068398268398</c:v>
                </c:pt>
                <c:pt idx="51">
                  <c:v>0.16896640449438199</c:v>
                </c:pt>
                <c:pt idx="52">
                  <c:v>0.18846233713355048</c:v>
                </c:pt>
                <c:pt idx="53">
                  <c:v>0.2041349038050449</c:v>
                </c:pt>
                <c:pt idx="54">
                  <c:v>0.20538090235396686</c:v>
                </c:pt>
                <c:pt idx="55">
                  <c:v>0.21933850000000002</c:v>
                </c:pt>
                <c:pt idx="56">
                  <c:v>0.25064695196506553</c:v>
                </c:pt>
                <c:pt idx="57">
                  <c:v>0.20354201483312734</c:v>
                </c:pt>
                <c:pt idx="58">
                  <c:v>0.20165365883807171</c:v>
                </c:pt>
                <c:pt idx="59">
                  <c:v>0.18400865284974094</c:v>
                </c:pt>
                <c:pt idx="60">
                  <c:v>0.17000894586894588</c:v>
                </c:pt>
                <c:pt idx="61">
                  <c:v>0.12604081284694688</c:v>
                </c:pt>
                <c:pt idx="62">
                  <c:v>8.3204495078381333E-2</c:v>
                </c:pt>
                <c:pt idx="63">
                  <c:v>0.10787973739057942</c:v>
                </c:pt>
                <c:pt idx="64">
                  <c:v>0.12252566783831283</c:v>
                </c:pt>
                <c:pt idx="65">
                  <c:v>0.10731325714285715</c:v>
                </c:pt>
                <c:pt idx="66">
                  <c:v>0.10125079596412556</c:v>
                </c:pt>
                <c:pt idx="67">
                  <c:v>0.1243231106557377</c:v>
                </c:pt>
                <c:pt idx="68">
                  <c:v>0.12476761802575106</c:v>
                </c:pt>
                <c:pt idx="69">
                  <c:v>0.14051709782104777</c:v>
                </c:pt>
                <c:pt idx="70">
                  <c:v>0.13729520726411371</c:v>
                </c:pt>
                <c:pt idx="71">
                  <c:v>0.15898484700665189</c:v>
                </c:pt>
                <c:pt idx="72">
                  <c:v>0.14447326569678409</c:v>
                </c:pt>
                <c:pt idx="73">
                  <c:v>0.14738408900083963</c:v>
                </c:pt>
                <c:pt idx="74">
                  <c:v>0.1432852277227723</c:v>
                </c:pt>
                <c:pt idx="75">
                  <c:v>0.14619195652173916</c:v>
                </c:pt>
                <c:pt idx="76">
                  <c:v>0.14394589311334291</c:v>
                </c:pt>
                <c:pt idx="77">
                  <c:v>0.14978418442321823</c:v>
                </c:pt>
                <c:pt idx="78">
                  <c:v>0.15775933987174651</c:v>
                </c:pt>
                <c:pt idx="79">
                  <c:v>0.13478321091290663</c:v>
                </c:pt>
                <c:pt idx="80">
                  <c:v>0.15393195652173913</c:v>
                </c:pt>
                <c:pt idx="81">
                  <c:v>0.11772673110113913</c:v>
                </c:pt>
                <c:pt idx="82">
                  <c:v>0.14712866117000392</c:v>
                </c:pt>
                <c:pt idx="83">
                  <c:v>0.13534229440789472</c:v>
                </c:pt>
                <c:pt idx="84">
                  <c:v>0.13697702739726028</c:v>
                </c:pt>
                <c:pt idx="85">
                  <c:v>0.16599154392191662</c:v>
                </c:pt>
                <c:pt idx="86">
                  <c:v>0.13292345323741009</c:v>
                </c:pt>
                <c:pt idx="87">
                  <c:v>0.17464741689128482</c:v>
                </c:pt>
                <c:pt idx="88">
                  <c:v>0.16557129073212018</c:v>
                </c:pt>
                <c:pt idx="89">
                  <c:v>0.15901969995713672</c:v>
                </c:pt>
                <c:pt idx="90">
                  <c:v>0.19117905467552379</c:v>
                </c:pt>
                <c:pt idx="91">
                  <c:v>0.17904199438202248</c:v>
                </c:pt>
                <c:pt idx="92">
                  <c:v>0.17290358620689653</c:v>
                </c:pt>
                <c:pt idx="93">
                  <c:v>0.16889528870292886</c:v>
                </c:pt>
                <c:pt idx="94">
                  <c:v>0.15885822070145422</c:v>
                </c:pt>
                <c:pt idx="95">
                  <c:v>0.16329742383512547</c:v>
                </c:pt>
                <c:pt idx="96">
                  <c:v>0.17266679504814306</c:v>
                </c:pt>
                <c:pt idx="97">
                  <c:v>0.1756432981651376</c:v>
                </c:pt>
                <c:pt idx="98">
                  <c:v>0.18152809065934064</c:v>
                </c:pt>
                <c:pt idx="99">
                  <c:v>0.17825358705560621</c:v>
                </c:pt>
                <c:pt idx="100">
                  <c:v>0.21178927348209656</c:v>
                </c:pt>
                <c:pt idx="101">
                  <c:v>0.20148053314121037</c:v>
                </c:pt>
                <c:pt idx="102">
                  <c:v>0.24183980717728978</c:v>
                </c:pt>
                <c:pt idx="103">
                  <c:v>0.2426702546852475</c:v>
                </c:pt>
                <c:pt idx="104">
                  <c:v>0.24749867639902678</c:v>
                </c:pt>
                <c:pt idx="105">
                  <c:v>0.2265317237008872</c:v>
                </c:pt>
                <c:pt idx="106">
                  <c:v>0.2564037768465165</c:v>
                </c:pt>
                <c:pt idx="107">
                  <c:v>0.23531009675858736</c:v>
                </c:pt>
                <c:pt idx="108">
                  <c:v>0.23349323084200568</c:v>
                </c:pt>
                <c:pt idx="109">
                  <c:v>0.25869279888268154</c:v>
                </c:pt>
                <c:pt idx="110">
                  <c:v>0.15367716743119267</c:v>
                </c:pt>
                <c:pt idx="111">
                  <c:v>0.20402657036731325</c:v>
                </c:pt>
                <c:pt idx="112">
                  <c:v>0.20331356018715444</c:v>
                </c:pt>
                <c:pt idx="113">
                  <c:v>0.18826341830822713</c:v>
                </c:pt>
                <c:pt idx="114">
                  <c:v>0.22490612068965518</c:v>
                </c:pt>
                <c:pt idx="115">
                  <c:v>0.21612277469990768</c:v>
                </c:pt>
                <c:pt idx="116">
                  <c:v>0.22950202538071063</c:v>
                </c:pt>
                <c:pt idx="117">
                  <c:v>0.25963685210941123</c:v>
                </c:pt>
                <c:pt idx="118">
                  <c:v>0.34777521356783925</c:v>
                </c:pt>
                <c:pt idx="119">
                  <c:v>0.19898453352086262</c:v>
                </c:pt>
                <c:pt idx="120">
                  <c:v>0.24149198402130495</c:v>
                </c:pt>
                <c:pt idx="121">
                  <c:v>0.28995348633316143</c:v>
                </c:pt>
                <c:pt idx="122">
                  <c:v>0.23633290589956121</c:v>
                </c:pt>
                <c:pt idx="123">
                  <c:v>0.24391727272727273</c:v>
                </c:pt>
                <c:pt idx="124">
                  <c:v>0.24235041204437399</c:v>
                </c:pt>
                <c:pt idx="125">
                  <c:v>0.24898338582677168</c:v>
                </c:pt>
                <c:pt idx="126">
                  <c:v>8.2318970515970522E-2</c:v>
                </c:pt>
                <c:pt idx="127">
                  <c:v>0.25453024256292911</c:v>
                </c:pt>
                <c:pt idx="128">
                  <c:v>0.17373598557692307</c:v>
                </c:pt>
                <c:pt idx="129">
                  <c:v>0.11875178266178267</c:v>
                </c:pt>
                <c:pt idx="130">
                  <c:v>0.25754940548780486</c:v>
                </c:pt>
                <c:pt idx="131">
                  <c:v>0.30294627152988857</c:v>
                </c:pt>
                <c:pt idx="132">
                  <c:v>0.18384604049493813</c:v>
                </c:pt>
                <c:pt idx="133">
                  <c:v>0.21712954394299289</c:v>
                </c:pt>
                <c:pt idx="134">
                  <c:v>0.18956265060240965</c:v>
                </c:pt>
                <c:pt idx="135">
                  <c:v>0.22541944164989935</c:v>
                </c:pt>
                <c:pt idx="136">
                  <c:v>0.26227689520078357</c:v>
                </c:pt>
                <c:pt idx="137">
                  <c:v>0.27717355711965352</c:v>
                </c:pt>
                <c:pt idx="138">
                  <c:v>0.21897559827213825</c:v>
                </c:pt>
                <c:pt idx="139">
                  <c:v>0.27448877440347075</c:v>
                </c:pt>
                <c:pt idx="140">
                  <c:v>0.25275540983606559</c:v>
                </c:pt>
                <c:pt idx="141">
                  <c:v>0.27713963874345554</c:v>
                </c:pt>
                <c:pt idx="142">
                  <c:v>0.20033950058525166</c:v>
                </c:pt>
                <c:pt idx="143">
                  <c:v>0.28360874371859296</c:v>
                </c:pt>
                <c:pt idx="144">
                  <c:v>0.25239525142560909</c:v>
                </c:pt>
                <c:pt idx="145">
                  <c:v>0.24063924480486565</c:v>
                </c:pt>
                <c:pt idx="146">
                  <c:v>0.10206469711090402</c:v>
                </c:pt>
                <c:pt idx="147">
                  <c:v>0.20822618758749412</c:v>
                </c:pt>
                <c:pt idx="148">
                  <c:v>0.26099370000000005</c:v>
                </c:pt>
                <c:pt idx="149">
                  <c:v>0.24625671193016491</c:v>
                </c:pt>
                <c:pt idx="150">
                  <c:v>0.10518490397805214</c:v>
                </c:pt>
                <c:pt idx="151">
                  <c:v>0.2083441831238779</c:v>
                </c:pt>
                <c:pt idx="152">
                  <c:v>0.1828040938822624</c:v>
                </c:pt>
                <c:pt idx="153">
                  <c:v>0.21016049658314351</c:v>
                </c:pt>
                <c:pt idx="154">
                  <c:v>0.21488145210229734</c:v>
                </c:pt>
                <c:pt idx="155">
                  <c:v>0.2204865605381166</c:v>
                </c:pt>
                <c:pt idx="156">
                  <c:v>0.21946238760366654</c:v>
                </c:pt>
                <c:pt idx="157">
                  <c:v>0.24571793772563177</c:v>
                </c:pt>
                <c:pt idx="158">
                  <c:v>0.21543373019097931</c:v>
                </c:pt>
                <c:pt idx="159">
                  <c:v>0.22433690972222226</c:v>
                </c:pt>
                <c:pt idx="160">
                  <c:v>0.24111035952063914</c:v>
                </c:pt>
                <c:pt idx="161">
                  <c:v>0.23768433820274457</c:v>
                </c:pt>
                <c:pt idx="162">
                  <c:v>0.2445433210161663</c:v>
                </c:pt>
                <c:pt idx="163">
                  <c:v>0.25775270864567718</c:v>
                </c:pt>
                <c:pt idx="164">
                  <c:v>0.17151873143315938</c:v>
                </c:pt>
                <c:pt idx="165">
                  <c:v>0.21684941226215645</c:v>
                </c:pt>
                <c:pt idx="166">
                  <c:v>0.23027298076923078</c:v>
                </c:pt>
                <c:pt idx="167">
                  <c:v>0.21399815038893688</c:v>
                </c:pt>
                <c:pt idx="168">
                  <c:v>0.21830275892463641</c:v>
                </c:pt>
                <c:pt idx="169">
                  <c:v>0.20088863394683026</c:v>
                </c:pt>
                <c:pt idx="170">
                  <c:v>0.1839023102189781</c:v>
                </c:pt>
                <c:pt idx="171">
                  <c:v>0.29462068767908312</c:v>
                </c:pt>
                <c:pt idx="172">
                  <c:v>8.2001685356200518E-2</c:v>
                </c:pt>
                <c:pt idx="173">
                  <c:v>0.17877692514567459</c:v>
                </c:pt>
                <c:pt idx="174">
                  <c:v>0.14745432172869144</c:v>
                </c:pt>
                <c:pt idx="175">
                  <c:v>0.14831745190252246</c:v>
                </c:pt>
                <c:pt idx="176">
                  <c:v>0.15059985203452528</c:v>
                </c:pt>
                <c:pt idx="177">
                  <c:v>0.16514154485625218</c:v>
                </c:pt>
                <c:pt idx="178">
                  <c:v>0.19255455960854093</c:v>
                </c:pt>
                <c:pt idx="179">
                  <c:v>0.18490014705882354</c:v>
                </c:pt>
                <c:pt idx="180">
                  <c:v>0.20945689195197864</c:v>
                </c:pt>
                <c:pt idx="181">
                  <c:v>0.20831375801624624</c:v>
                </c:pt>
                <c:pt idx="182">
                  <c:v>0.2099708807588076</c:v>
                </c:pt>
                <c:pt idx="183">
                  <c:v>0.21822831969186324</c:v>
                </c:pt>
                <c:pt idx="184">
                  <c:v>0.19652773399014775</c:v>
                </c:pt>
                <c:pt idx="185">
                  <c:v>0.22896733333333333</c:v>
                </c:pt>
                <c:pt idx="186">
                  <c:v>0.20322352047860101</c:v>
                </c:pt>
                <c:pt idx="187">
                  <c:v>0.19137640434192671</c:v>
                </c:pt>
                <c:pt idx="188">
                  <c:v>0.16717905693950177</c:v>
                </c:pt>
                <c:pt idx="189">
                  <c:v>0.18526558974358975</c:v>
                </c:pt>
                <c:pt idx="190">
                  <c:v>0.16995684845559847</c:v>
                </c:pt>
                <c:pt idx="191">
                  <c:v>0.15181475298126065</c:v>
                </c:pt>
                <c:pt idx="192">
                  <c:v>0.16491977528089888</c:v>
                </c:pt>
                <c:pt idx="193">
                  <c:v>0.16068239574090504</c:v>
                </c:pt>
                <c:pt idx="194">
                  <c:v>0.14977761325503355</c:v>
                </c:pt>
                <c:pt idx="195">
                  <c:v>0.15036131330472102</c:v>
                </c:pt>
                <c:pt idx="196">
                  <c:v>0.15714221614227084</c:v>
                </c:pt>
                <c:pt idx="197">
                  <c:v>0.14181709944751383</c:v>
                </c:pt>
                <c:pt idx="198">
                  <c:v>0.14102636942675159</c:v>
                </c:pt>
                <c:pt idx="199">
                  <c:v>0.16158843807763398</c:v>
                </c:pt>
                <c:pt idx="200">
                  <c:v>0.15770661142607936</c:v>
                </c:pt>
                <c:pt idx="201">
                  <c:v>0.18171739416745064</c:v>
                </c:pt>
                <c:pt idx="202">
                  <c:v>0.15519033010563379</c:v>
                </c:pt>
                <c:pt idx="203">
                  <c:v>0.16165059528907924</c:v>
                </c:pt>
                <c:pt idx="204">
                  <c:v>0.1775408</c:v>
                </c:pt>
                <c:pt idx="205">
                  <c:v>0.18524621513944223</c:v>
                </c:pt>
                <c:pt idx="206">
                  <c:v>0.15737476646706586</c:v>
                </c:pt>
                <c:pt idx="207">
                  <c:v>0.18050340435176793</c:v>
                </c:pt>
                <c:pt idx="208">
                  <c:v>0.19033298939247831</c:v>
                </c:pt>
                <c:pt idx="209">
                  <c:v>0.17525330110497236</c:v>
                </c:pt>
                <c:pt idx="210">
                  <c:v>0.17816927693761817</c:v>
                </c:pt>
                <c:pt idx="211">
                  <c:v>0.16164089552238808</c:v>
                </c:pt>
                <c:pt idx="212">
                  <c:v>0.1693184010484928</c:v>
                </c:pt>
                <c:pt idx="213">
                  <c:v>0.1705586932849365</c:v>
                </c:pt>
                <c:pt idx="214">
                  <c:v>0.16871943311785181</c:v>
                </c:pt>
                <c:pt idx="215">
                  <c:v>0.14767273874631889</c:v>
                </c:pt>
                <c:pt idx="216">
                  <c:v>0.16030263157894736</c:v>
                </c:pt>
                <c:pt idx="217">
                  <c:v>0.1711711949114039</c:v>
                </c:pt>
                <c:pt idx="218">
                  <c:v>0.1640273424878837</c:v>
                </c:pt>
                <c:pt idx="219">
                  <c:v>0.19314154488517749</c:v>
                </c:pt>
                <c:pt idx="220">
                  <c:v>0.17434155495978551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6B-42F1-9467-526A78157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641152"/>
        <c:axId val="90642688"/>
      </c:lineChart>
      <c:dateAx>
        <c:axId val="906411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0642688"/>
        <c:crosses val="autoZero"/>
        <c:auto val="1"/>
        <c:lblOffset val="100"/>
        <c:baseTimeUnit val="days"/>
      </c:dateAx>
      <c:valAx>
        <c:axId val="906426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06411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9649005040403059"/>
          <c:y val="0.68449820768592362"/>
          <c:w val="0.22072055764041432"/>
          <c:h val="7.299996535209112E-2"/>
        </c:manualLayout>
      </c:layout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6.0742067787401897E-2"/>
          <c:y val="8.493267339132779E-2"/>
          <c:w val="0.9102306483621343"/>
          <c:h val="0.81004395198499146"/>
        </c:manualLayout>
      </c:layout>
      <c:lineChart>
        <c:grouping val="standard"/>
        <c:varyColors val="0"/>
        <c:ser>
          <c:idx val="0"/>
          <c:order val="0"/>
          <c:tx>
            <c:strRef>
              <c:f>Sheet1!$K$6</c:f>
              <c:strCache>
                <c:ptCount val="1"/>
                <c:pt idx="0">
                  <c:v>gallons/mile</c:v>
                </c:pt>
              </c:strCache>
            </c:strRef>
          </c:tx>
          <c:spPr>
            <a:ln w="25400"/>
          </c:spPr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Sheet1!$B$7:$B$196</c:f>
              <c:numCache>
                <c:formatCode>yyyy\-mm\-dd</c:formatCode>
                <c:ptCount val="190"/>
                <c:pt idx="0">
                  <c:v>38431</c:v>
                </c:pt>
                <c:pt idx="1">
                  <c:v>38437</c:v>
                </c:pt>
                <c:pt idx="2">
                  <c:v>38448</c:v>
                </c:pt>
                <c:pt idx="3">
                  <c:v>38456</c:v>
                </c:pt>
                <c:pt idx="4">
                  <c:v>38459</c:v>
                </c:pt>
                <c:pt idx="5">
                  <c:v>38467</c:v>
                </c:pt>
                <c:pt idx="6">
                  <c:v>38475</c:v>
                </c:pt>
                <c:pt idx="7">
                  <c:v>38485</c:v>
                </c:pt>
                <c:pt idx="8">
                  <c:v>38497</c:v>
                </c:pt>
                <c:pt idx="9">
                  <c:v>38511</c:v>
                </c:pt>
                <c:pt idx="10">
                  <c:v>38523</c:v>
                </c:pt>
                <c:pt idx="11">
                  <c:v>38539</c:v>
                </c:pt>
                <c:pt idx="12">
                  <c:v>38562</c:v>
                </c:pt>
                <c:pt idx="13">
                  <c:v>38576</c:v>
                </c:pt>
                <c:pt idx="14">
                  <c:v>38594</c:v>
                </c:pt>
                <c:pt idx="15">
                  <c:v>38612</c:v>
                </c:pt>
                <c:pt idx="16">
                  <c:v>38633</c:v>
                </c:pt>
                <c:pt idx="17">
                  <c:v>38647</c:v>
                </c:pt>
                <c:pt idx="18">
                  <c:v>38668</c:v>
                </c:pt>
                <c:pt idx="19">
                  <c:v>38682</c:v>
                </c:pt>
                <c:pt idx="20">
                  <c:v>38697</c:v>
                </c:pt>
                <c:pt idx="21">
                  <c:v>38728</c:v>
                </c:pt>
                <c:pt idx="22">
                  <c:v>38746</c:v>
                </c:pt>
                <c:pt idx="23">
                  <c:v>38765</c:v>
                </c:pt>
                <c:pt idx="24">
                  <c:v>38812</c:v>
                </c:pt>
                <c:pt idx="25">
                  <c:v>38840</c:v>
                </c:pt>
                <c:pt idx="26">
                  <c:v>38864</c:v>
                </c:pt>
                <c:pt idx="27">
                  <c:v>38879</c:v>
                </c:pt>
                <c:pt idx="28">
                  <c:v>38899</c:v>
                </c:pt>
                <c:pt idx="29">
                  <c:v>38913</c:v>
                </c:pt>
                <c:pt idx="30">
                  <c:v>38940</c:v>
                </c:pt>
                <c:pt idx="31">
                  <c:v>38965</c:v>
                </c:pt>
                <c:pt idx="32">
                  <c:v>38982</c:v>
                </c:pt>
                <c:pt idx="33">
                  <c:v>39003</c:v>
                </c:pt>
                <c:pt idx="34">
                  <c:v>39035</c:v>
                </c:pt>
                <c:pt idx="35">
                  <c:v>39058</c:v>
                </c:pt>
                <c:pt idx="36">
                  <c:v>39074</c:v>
                </c:pt>
                <c:pt idx="37">
                  <c:v>39090</c:v>
                </c:pt>
                <c:pt idx="38">
                  <c:v>39110</c:v>
                </c:pt>
                <c:pt idx="39">
                  <c:v>39130</c:v>
                </c:pt>
                <c:pt idx="40">
                  <c:v>39148</c:v>
                </c:pt>
                <c:pt idx="41">
                  <c:v>39173</c:v>
                </c:pt>
                <c:pt idx="42">
                  <c:v>39224</c:v>
                </c:pt>
                <c:pt idx="43">
                  <c:v>39247</c:v>
                </c:pt>
                <c:pt idx="44">
                  <c:v>39277</c:v>
                </c:pt>
                <c:pt idx="45">
                  <c:v>39308</c:v>
                </c:pt>
                <c:pt idx="46">
                  <c:v>39331</c:v>
                </c:pt>
                <c:pt idx="47">
                  <c:v>39365</c:v>
                </c:pt>
                <c:pt idx="48">
                  <c:v>39395</c:v>
                </c:pt>
                <c:pt idx="49">
                  <c:v>39420</c:v>
                </c:pt>
                <c:pt idx="50">
                  <c:v>39454</c:v>
                </c:pt>
                <c:pt idx="51">
                  <c:v>39485</c:v>
                </c:pt>
                <c:pt idx="52">
                  <c:v>39525</c:v>
                </c:pt>
                <c:pt idx="53">
                  <c:v>39553</c:v>
                </c:pt>
                <c:pt idx="54">
                  <c:v>39577</c:v>
                </c:pt>
                <c:pt idx="55">
                  <c:v>39597</c:v>
                </c:pt>
                <c:pt idx="56">
                  <c:v>39653</c:v>
                </c:pt>
                <c:pt idx="57">
                  <c:v>39688</c:v>
                </c:pt>
                <c:pt idx="58">
                  <c:v>39706</c:v>
                </c:pt>
                <c:pt idx="59">
                  <c:v>39727</c:v>
                </c:pt>
                <c:pt idx="60">
                  <c:v>39745</c:v>
                </c:pt>
                <c:pt idx="61">
                  <c:v>39768</c:v>
                </c:pt>
                <c:pt idx="62">
                  <c:v>39792</c:v>
                </c:pt>
                <c:pt idx="63">
                  <c:v>39822</c:v>
                </c:pt>
                <c:pt idx="64">
                  <c:v>39848</c:v>
                </c:pt>
                <c:pt idx="65">
                  <c:v>39872</c:v>
                </c:pt>
                <c:pt idx="66">
                  <c:v>39890</c:v>
                </c:pt>
                <c:pt idx="67">
                  <c:v>39907</c:v>
                </c:pt>
                <c:pt idx="68">
                  <c:v>39932</c:v>
                </c:pt>
                <c:pt idx="69">
                  <c:v>39952</c:v>
                </c:pt>
                <c:pt idx="70">
                  <c:v>39968</c:v>
                </c:pt>
                <c:pt idx="71">
                  <c:v>39983</c:v>
                </c:pt>
                <c:pt idx="72">
                  <c:v>39998</c:v>
                </c:pt>
                <c:pt idx="73">
                  <c:v>40011</c:v>
                </c:pt>
                <c:pt idx="74">
                  <c:v>40024</c:v>
                </c:pt>
                <c:pt idx="75">
                  <c:v>40037</c:v>
                </c:pt>
                <c:pt idx="76">
                  <c:v>40064</c:v>
                </c:pt>
                <c:pt idx="77">
                  <c:v>40078</c:v>
                </c:pt>
                <c:pt idx="78">
                  <c:v>40093</c:v>
                </c:pt>
                <c:pt idx="79">
                  <c:v>40107</c:v>
                </c:pt>
                <c:pt idx="80">
                  <c:v>40121</c:v>
                </c:pt>
                <c:pt idx="81">
                  <c:v>40144</c:v>
                </c:pt>
                <c:pt idx="82">
                  <c:v>40152</c:v>
                </c:pt>
                <c:pt idx="83">
                  <c:v>40168</c:v>
                </c:pt>
                <c:pt idx="84">
                  <c:v>40205</c:v>
                </c:pt>
                <c:pt idx="85">
                  <c:v>40214</c:v>
                </c:pt>
                <c:pt idx="86">
                  <c:v>40237</c:v>
                </c:pt>
                <c:pt idx="87">
                  <c:v>40255</c:v>
                </c:pt>
                <c:pt idx="88">
                  <c:v>40297</c:v>
                </c:pt>
                <c:pt idx="89">
                  <c:v>40317</c:v>
                </c:pt>
                <c:pt idx="90">
                  <c:v>40338</c:v>
                </c:pt>
                <c:pt idx="91">
                  <c:v>40359</c:v>
                </c:pt>
                <c:pt idx="92">
                  <c:v>40376</c:v>
                </c:pt>
                <c:pt idx="93">
                  <c:v>40401</c:v>
                </c:pt>
                <c:pt idx="94">
                  <c:v>40422</c:v>
                </c:pt>
                <c:pt idx="95">
                  <c:v>40441</c:v>
                </c:pt>
                <c:pt idx="96">
                  <c:v>40465</c:v>
                </c:pt>
                <c:pt idx="97">
                  <c:v>40485</c:v>
                </c:pt>
                <c:pt idx="98">
                  <c:v>40505</c:v>
                </c:pt>
                <c:pt idx="99">
                  <c:v>40528</c:v>
                </c:pt>
                <c:pt idx="100">
                  <c:v>40557</c:v>
                </c:pt>
                <c:pt idx="101">
                  <c:v>40589</c:v>
                </c:pt>
                <c:pt idx="102">
                  <c:v>40602</c:v>
                </c:pt>
                <c:pt idx="103">
                  <c:v>40630</c:v>
                </c:pt>
                <c:pt idx="104">
                  <c:v>40653</c:v>
                </c:pt>
                <c:pt idx="105">
                  <c:v>40681</c:v>
                </c:pt>
                <c:pt idx="106">
                  <c:v>40695</c:v>
                </c:pt>
                <c:pt idx="107">
                  <c:v>40721</c:v>
                </c:pt>
                <c:pt idx="108">
                  <c:v>40743</c:v>
                </c:pt>
                <c:pt idx="109">
                  <c:v>40768</c:v>
                </c:pt>
                <c:pt idx="110">
                  <c:v>40789</c:v>
                </c:pt>
                <c:pt idx="111">
                  <c:v>40802</c:v>
                </c:pt>
                <c:pt idx="112">
                  <c:v>40821</c:v>
                </c:pt>
                <c:pt idx="113">
                  <c:v>40841</c:v>
                </c:pt>
                <c:pt idx="114">
                  <c:v>40863</c:v>
                </c:pt>
                <c:pt idx="115">
                  <c:v>40896</c:v>
                </c:pt>
                <c:pt idx="116">
                  <c:v>40940</c:v>
                </c:pt>
                <c:pt idx="117">
                  <c:v>40972</c:v>
                </c:pt>
                <c:pt idx="118">
                  <c:v>40995</c:v>
                </c:pt>
                <c:pt idx="119">
                  <c:v>41016</c:v>
                </c:pt>
                <c:pt idx="120">
                  <c:v>41038</c:v>
                </c:pt>
                <c:pt idx="121">
                  <c:v>41060</c:v>
                </c:pt>
                <c:pt idx="122">
                  <c:v>41082</c:v>
                </c:pt>
                <c:pt idx="123">
                  <c:v>41103</c:v>
                </c:pt>
                <c:pt idx="124">
                  <c:v>41121</c:v>
                </c:pt>
                <c:pt idx="125">
                  <c:v>41131</c:v>
                </c:pt>
                <c:pt idx="126">
                  <c:v>41134</c:v>
                </c:pt>
                <c:pt idx="127">
                  <c:v>41145</c:v>
                </c:pt>
                <c:pt idx="128">
                  <c:v>41152</c:v>
                </c:pt>
                <c:pt idx="129">
                  <c:v>41155</c:v>
                </c:pt>
                <c:pt idx="130">
                  <c:v>41173</c:v>
                </c:pt>
                <c:pt idx="131">
                  <c:v>41196</c:v>
                </c:pt>
                <c:pt idx="132">
                  <c:v>41219</c:v>
                </c:pt>
                <c:pt idx="133">
                  <c:v>41242</c:v>
                </c:pt>
                <c:pt idx="134">
                  <c:v>41260</c:v>
                </c:pt>
                <c:pt idx="135">
                  <c:v>41286</c:v>
                </c:pt>
                <c:pt idx="136">
                  <c:v>41311</c:v>
                </c:pt>
                <c:pt idx="137">
                  <c:v>41334</c:v>
                </c:pt>
                <c:pt idx="138">
                  <c:v>41356</c:v>
                </c:pt>
                <c:pt idx="139">
                  <c:v>41376</c:v>
                </c:pt>
                <c:pt idx="140">
                  <c:v>41396</c:v>
                </c:pt>
                <c:pt idx="141">
                  <c:v>41417</c:v>
                </c:pt>
                <c:pt idx="142">
                  <c:v>41456</c:v>
                </c:pt>
                <c:pt idx="143">
                  <c:v>41468</c:v>
                </c:pt>
                <c:pt idx="144">
                  <c:v>41491</c:v>
                </c:pt>
                <c:pt idx="145">
                  <c:v>41512</c:v>
                </c:pt>
                <c:pt idx="146">
                  <c:v>41519</c:v>
                </c:pt>
                <c:pt idx="147">
                  <c:v>41521</c:v>
                </c:pt>
                <c:pt idx="148">
                  <c:v>41542</c:v>
                </c:pt>
                <c:pt idx="149">
                  <c:v>41565</c:v>
                </c:pt>
                <c:pt idx="150">
                  <c:v>41588</c:v>
                </c:pt>
                <c:pt idx="151">
                  <c:v>41605</c:v>
                </c:pt>
                <c:pt idx="152">
                  <c:v>41626</c:v>
                </c:pt>
                <c:pt idx="153">
                  <c:v>41668</c:v>
                </c:pt>
                <c:pt idx="154">
                  <c:v>41690</c:v>
                </c:pt>
                <c:pt idx="155">
                  <c:v>41710</c:v>
                </c:pt>
                <c:pt idx="156">
                  <c:v>41729</c:v>
                </c:pt>
                <c:pt idx="157">
                  <c:v>41745</c:v>
                </c:pt>
                <c:pt idx="158">
                  <c:v>41761</c:v>
                </c:pt>
                <c:pt idx="159">
                  <c:v>41775</c:v>
                </c:pt>
                <c:pt idx="160">
                  <c:v>41789</c:v>
                </c:pt>
                <c:pt idx="161">
                  <c:v>41806</c:v>
                </c:pt>
                <c:pt idx="162">
                  <c:v>41821</c:v>
                </c:pt>
                <c:pt idx="163">
                  <c:v>41837</c:v>
                </c:pt>
                <c:pt idx="164">
                  <c:v>41853</c:v>
                </c:pt>
                <c:pt idx="165">
                  <c:v>41864</c:v>
                </c:pt>
                <c:pt idx="166">
                  <c:v>41879</c:v>
                </c:pt>
                <c:pt idx="167">
                  <c:v>41900</c:v>
                </c:pt>
                <c:pt idx="168">
                  <c:v>41914</c:v>
                </c:pt>
                <c:pt idx="169">
                  <c:v>41928</c:v>
                </c:pt>
                <c:pt idx="170">
                  <c:v>41944</c:v>
                </c:pt>
                <c:pt idx="171">
                  <c:v>41961</c:v>
                </c:pt>
                <c:pt idx="172">
                  <c:v>41970</c:v>
                </c:pt>
                <c:pt idx="173">
                  <c:v>41977</c:v>
                </c:pt>
                <c:pt idx="174">
                  <c:v>41995</c:v>
                </c:pt>
                <c:pt idx="175">
                  <c:v>42033</c:v>
                </c:pt>
                <c:pt idx="176">
                  <c:v>42052</c:v>
                </c:pt>
                <c:pt idx="177">
                  <c:v>42070</c:v>
                </c:pt>
                <c:pt idx="178">
                  <c:v>42087</c:v>
                </c:pt>
                <c:pt idx="179">
                  <c:v>42103</c:v>
                </c:pt>
                <c:pt idx="180">
                  <c:v>42118</c:v>
                </c:pt>
                <c:pt idx="181">
                  <c:v>42136</c:v>
                </c:pt>
                <c:pt idx="182">
                  <c:v>42152</c:v>
                </c:pt>
                <c:pt idx="183">
                  <c:v>42167</c:v>
                </c:pt>
                <c:pt idx="184">
                  <c:v>42181</c:v>
                </c:pt>
                <c:pt idx="185">
                  <c:v>42199</c:v>
                </c:pt>
                <c:pt idx="186">
                  <c:v>42215</c:v>
                </c:pt>
                <c:pt idx="187">
                  <c:v>42244</c:v>
                </c:pt>
                <c:pt idx="188">
                  <c:v>42261</c:v>
                </c:pt>
                <c:pt idx="189">
                  <c:v>42277</c:v>
                </c:pt>
              </c:numCache>
            </c:numRef>
          </c:cat>
          <c:val>
            <c:numRef>
              <c:f>Sheet1!$K$7:$K$196</c:f>
              <c:numCache>
                <c:formatCode>0.000</c:formatCode>
                <c:ptCount val="190"/>
                <c:pt idx="0">
                  <c:v>4.2082651391162032E-2</c:v>
                </c:pt>
                <c:pt idx="1">
                  <c:v>3.8297428769979151E-2</c:v>
                </c:pt>
                <c:pt idx="2">
                  <c:v>4.0371886728079148E-2</c:v>
                </c:pt>
                <c:pt idx="3">
                  <c:v>4.6582369942196528E-2</c:v>
                </c:pt>
                <c:pt idx="4">
                  <c:v>3.694480519480519E-2</c:v>
                </c:pt>
                <c:pt idx="5">
                  <c:v>3.9370468029004617E-2</c:v>
                </c:pt>
                <c:pt idx="6">
                  <c:v>4.2523117569352703E-2</c:v>
                </c:pt>
                <c:pt idx="7">
                  <c:v>4.4882544271774488E-2</c:v>
                </c:pt>
                <c:pt idx="8">
                  <c:v>4.7745318352059925E-2</c:v>
                </c:pt>
                <c:pt idx="9">
                  <c:v>4.9896907216494847E-2</c:v>
                </c:pt>
                <c:pt idx="10">
                  <c:v>5.3821276595744677E-2</c:v>
                </c:pt>
                <c:pt idx="11">
                  <c:v>4.7632812500000003E-2</c:v>
                </c:pt>
                <c:pt idx="12">
                  <c:v>5.0484126984126985E-2</c:v>
                </c:pt>
                <c:pt idx="13">
                  <c:v>5.124546553808948E-2</c:v>
                </c:pt>
                <c:pt idx="14">
                  <c:v>5.2090606816292601E-2</c:v>
                </c:pt>
                <c:pt idx="15">
                  <c:v>5.0635051546391752E-2</c:v>
                </c:pt>
                <c:pt idx="16">
                  <c:v>5.4557540506855004E-2</c:v>
                </c:pt>
                <c:pt idx="17">
                  <c:v>4.6369701726844577E-2</c:v>
                </c:pt>
                <c:pt idx="18">
                  <c:v>5.1787916152897656E-2</c:v>
                </c:pt>
                <c:pt idx="19">
                  <c:v>4.7025019546520719E-2</c:v>
                </c:pt>
                <c:pt idx="20">
                  <c:v>4.8551401869158878E-2</c:v>
                </c:pt>
                <c:pt idx="21">
                  <c:v>4.6660201706749414E-2</c:v>
                </c:pt>
                <c:pt idx="22">
                  <c:v>4.6904945904173101E-2</c:v>
                </c:pt>
                <c:pt idx="23">
                  <c:v>5.0219399538106238E-2</c:v>
                </c:pt>
                <c:pt idx="24">
                  <c:v>4.8937883435582821E-2</c:v>
                </c:pt>
                <c:pt idx="25">
                  <c:v>6.3493788819875774E-2</c:v>
                </c:pt>
                <c:pt idx="26">
                  <c:v>4.5640816326530616E-2</c:v>
                </c:pt>
                <c:pt idx="27">
                  <c:v>4.7507861635220125E-2</c:v>
                </c:pt>
                <c:pt idx="28">
                  <c:v>4.6545245398773E-2</c:v>
                </c:pt>
                <c:pt idx="29">
                  <c:v>5.2470735785953182E-2</c:v>
                </c:pt>
                <c:pt idx="30">
                  <c:v>4.9341176470588236E-2</c:v>
                </c:pt>
                <c:pt idx="31">
                  <c:v>5.395246478873239E-2</c:v>
                </c:pt>
                <c:pt idx="32">
                  <c:v>5.2173913043478258E-2</c:v>
                </c:pt>
                <c:pt idx="33">
                  <c:v>4.9537692628071638E-2</c:v>
                </c:pt>
                <c:pt idx="34">
                  <c:v>5.1815970814754767E-2</c:v>
                </c:pt>
                <c:pt idx="35">
                  <c:v>4.9798142914816317E-2</c:v>
                </c:pt>
                <c:pt idx="36">
                  <c:v>5.4149359257622619E-2</c:v>
                </c:pt>
                <c:pt idx="37">
                  <c:v>5.2160983346550359E-2</c:v>
                </c:pt>
                <c:pt idx="38">
                  <c:v>5.0920674064940399E-2</c:v>
                </c:pt>
                <c:pt idx="39">
                  <c:v>4.9957788096243141E-2</c:v>
                </c:pt>
                <c:pt idx="40">
                  <c:v>5.5067510548523206E-2</c:v>
                </c:pt>
                <c:pt idx="41">
                  <c:v>4.8672248803827749E-2</c:v>
                </c:pt>
                <c:pt idx="42">
                  <c:v>5.5690486628671633E-2</c:v>
                </c:pt>
                <c:pt idx="43">
                  <c:v>4.9838969404186799E-2</c:v>
                </c:pt>
                <c:pt idx="44">
                  <c:v>5.2296548785683857E-2</c:v>
                </c:pt>
                <c:pt idx="45">
                  <c:v>5.0038744672607507E-2</c:v>
                </c:pt>
                <c:pt idx="46">
                  <c:v>5.5158514492753621E-2</c:v>
                </c:pt>
                <c:pt idx="47">
                  <c:v>5.1969063545150504E-2</c:v>
                </c:pt>
                <c:pt idx="48">
                  <c:v>5.2698348771647203E-2</c:v>
                </c:pt>
                <c:pt idx="49">
                  <c:v>5.4741563434429728E-2</c:v>
                </c:pt>
                <c:pt idx="50">
                  <c:v>5.4294372294372291E-2</c:v>
                </c:pt>
                <c:pt idx="51">
                  <c:v>5.3487307532251352E-2</c:v>
                </c:pt>
                <c:pt idx="52">
                  <c:v>5.1506514657980458E-2</c:v>
                </c:pt>
                <c:pt idx="53">
                  <c:v>5.2355707567336471E-2</c:v>
                </c:pt>
                <c:pt idx="54">
                  <c:v>5.2140366172624235E-2</c:v>
                </c:pt>
                <c:pt idx="55">
                  <c:v>5.1499999999999997E-2</c:v>
                </c:pt>
                <c:pt idx="56">
                  <c:v>5.6978165938864629E-2</c:v>
                </c:pt>
                <c:pt idx="57">
                  <c:v>5.0898228265348171E-2</c:v>
                </c:pt>
                <c:pt idx="58">
                  <c:v>5.1985990935311088E-2</c:v>
                </c:pt>
                <c:pt idx="59">
                  <c:v>5.0015942606616182E-2</c:v>
                </c:pt>
                <c:pt idx="60">
                  <c:v>5.0313390313390313E-2</c:v>
                </c:pt>
                <c:pt idx="61">
                  <c:v>5.125693893735131E-2</c:v>
                </c:pt>
                <c:pt idx="62">
                  <c:v>4.5741888443310244E-2</c:v>
                </c:pt>
                <c:pt idx="63">
                  <c:v>5.506877865777407E-2</c:v>
                </c:pt>
                <c:pt idx="64">
                  <c:v>5.6230228471001759E-2</c:v>
                </c:pt>
                <c:pt idx="65">
                  <c:v>4.7504761904761904E-2</c:v>
                </c:pt>
                <c:pt idx="66">
                  <c:v>4.7335575485799697E-2</c:v>
                </c:pt>
                <c:pt idx="67">
                  <c:v>5.3610655737704918E-2</c:v>
                </c:pt>
                <c:pt idx="68">
                  <c:v>5.4270386266094421E-2</c:v>
                </c:pt>
                <c:pt idx="69">
                  <c:v>5.4065832174316188E-2</c:v>
                </c:pt>
                <c:pt idx="70">
                  <c:v>4.802210817212791E-2</c:v>
                </c:pt>
                <c:pt idx="71">
                  <c:v>5.2314855875831491E-2</c:v>
                </c:pt>
                <c:pt idx="72">
                  <c:v>4.8173813169984689E-2</c:v>
                </c:pt>
                <c:pt idx="73">
                  <c:v>5.0839630562552474E-2</c:v>
                </c:pt>
                <c:pt idx="74">
                  <c:v>4.9425742574257428E-2</c:v>
                </c:pt>
                <c:pt idx="75">
                  <c:v>4.7173913043478261E-2</c:v>
                </c:pt>
                <c:pt idx="76">
                  <c:v>4.585724533715925E-2</c:v>
                </c:pt>
                <c:pt idx="77">
                  <c:v>4.6822189566495226E-2</c:v>
                </c:pt>
                <c:pt idx="78">
                  <c:v>4.9939645416823837E-2</c:v>
                </c:pt>
                <c:pt idx="79">
                  <c:v>4.4351171738370061E-2</c:v>
                </c:pt>
                <c:pt idx="80">
                  <c:v>5.0652173913043476E-2</c:v>
                </c:pt>
                <c:pt idx="81">
                  <c:v>3.9785985502243701E-2</c:v>
                </c:pt>
                <c:pt idx="82">
                  <c:v>4.9206910090302314E-2</c:v>
                </c:pt>
                <c:pt idx="83">
                  <c:v>4.6685855263157897E-2</c:v>
                </c:pt>
                <c:pt idx="84">
                  <c:v>4.5073059360730597E-2</c:v>
                </c:pt>
                <c:pt idx="85">
                  <c:v>5.7258207630878438E-2</c:v>
                </c:pt>
                <c:pt idx="86">
                  <c:v>4.345323741007194E-2</c:v>
                </c:pt>
                <c:pt idx="87">
                  <c:v>5.5637915543575923E-2</c:v>
                </c:pt>
                <c:pt idx="88">
                  <c:v>5.2746508675412612E-2</c:v>
                </c:pt>
                <c:pt idx="89">
                  <c:v>5.0338619802828971E-2</c:v>
                </c:pt>
                <c:pt idx="90">
                  <c:v>6.0904445579969345E-2</c:v>
                </c:pt>
                <c:pt idx="91">
                  <c:v>5.6320224719101121E-2</c:v>
                </c:pt>
                <c:pt idx="92">
                  <c:v>5.4049261083743839E-2</c:v>
                </c:pt>
                <c:pt idx="93">
                  <c:v>5.1824267782426776E-2</c:v>
                </c:pt>
                <c:pt idx="94">
                  <c:v>5.0932420872540629E-2</c:v>
                </c:pt>
                <c:pt idx="95">
                  <c:v>5.3382616487455195E-2</c:v>
                </c:pt>
                <c:pt idx="96">
                  <c:v>5.3975240715268227E-2</c:v>
                </c:pt>
                <c:pt idx="97">
                  <c:v>5.5600917431192665E-2</c:v>
                </c:pt>
                <c:pt idx="98">
                  <c:v>5.5700549450549447E-2</c:v>
                </c:pt>
                <c:pt idx="99">
                  <c:v>5.3067456700091158E-2</c:v>
                </c:pt>
                <c:pt idx="100">
                  <c:v>6.2309289050337315E-2</c:v>
                </c:pt>
                <c:pt idx="101">
                  <c:v>5.7747358309317966E-2</c:v>
                </c:pt>
                <c:pt idx="102">
                  <c:v>6.3995715050883778E-2</c:v>
                </c:pt>
                <c:pt idx="103">
                  <c:v>5.9202306583373381E-2</c:v>
                </c:pt>
                <c:pt idx="104">
                  <c:v>5.8111922141119224E-2</c:v>
                </c:pt>
                <c:pt idx="105">
                  <c:v>5.1968736797634141E-2</c:v>
                </c:pt>
                <c:pt idx="106">
                  <c:v>6.3169198533263485E-2</c:v>
                </c:pt>
                <c:pt idx="107">
                  <c:v>6.1940009675858741E-2</c:v>
                </c:pt>
                <c:pt idx="108">
                  <c:v>6.0506149479659412E-2</c:v>
                </c:pt>
                <c:pt idx="109">
                  <c:v>6.80949720670391E-2</c:v>
                </c:pt>
                <c:pt idx="110">
                  <c:v>3.8428899082568808E-2</c:v>
                </c:pt>
                <c:pt idx="111">
                  <c:v>5.1019397441188608E-2</c:v>
                </c:pt>
                <c:pt idx="112">
                  <c:v>5.3517652062951941E-2</c:v>
                </c:pt>
                <c:pt idx="113">
                  <c:v>4.8285052143684823E-2</c:v>
                </c:pt>
                <c:pt idx="114">
                  <c:v>5.8280933062880333E-2</c:v>
                </c:pt>
                <c:pt idx="115">
                  <c:v>6.0050784856879043E-2</c:v>
                </c:pt>
                <c:pt idx="116">
                  <c:v>6.0411167512690357E-2</c:v>
                </c:pt>
                <c:pt idx="117">
                  <c:v>5.9021789522484935E-2</c:v>
                </c:pt>
                <c:pt idx="118">
                  <c:v>7.9057788944723623E-2</c:v>
                </c:pt>
                <c:pt idx="119">
                  <c:v>4.650257852789498E-2</c:v>
                </c:pt>
                <c:pt idx="120">
                  <c:v>5.6173990235241902E-2</c:v>
                </c:pt>
                <c:pt idx="121">
                  <c:v>6.6214543579164523E-2</c:v>
                </c:pt>
                <c:pt idx="122">
                  <c:v>5.9098000975134082E-2</c:v>
                </c:pt>
                <c:pt idx="123">
                  <c:v>6.4545454545454545E-2</c:v>
                </c:pt>
                <c:pt idx="124">
                  <c:v>6.2477548864236655E-2</c:v>
                </c:pt>
                <c:pt idx="125">
                  <c:v>6.3858267716535425E-2</c:v>
                </c:pt>
                <c:pt idx="126">
                  <c:v>1.9604422604422606E-2</c:v>
                </c:pt>
                <c:pt idx="127">
                  <c:v>6.0329519450800916E-2</c:v>
                </c:pt>
                <c:pt idx="128">
                  <c:v>4.0697115384615387E-2</c:v>
                </c:pt>
                <c:pt idx="129">
                  <c:v>2.7623117623117623E-2</c:v>
                </c:pt>
                <c:pt idx="130">
                  <c:v>6.0757113821138214E-2</c:v>
                </c:pt>
                <c:pt idx="131">
                  <c:v>6.3657548125633234E-2</c:v>
                </c:pt>
                <c:pt idx="132">
                  <c:v>4.5973003374578179E-2</c:v>
                </c:pt>
                <c:pt idx="133">
                  <c:v>5.7154394299287412E-2</c:v>
                </c:pt>
                <c:pt idx="134">
                  <c:v>5.1807228915662654E-2</c:v>
                </c:pt>
                <c:pt idx="135">
                  <c:v>6.0940643863179073E-2</c:v>
                </c:pt>
                <c:pt idx="136">
                  <c:v>6.1008814887365335E-2</c:v>
                </c:pt>
                <c:pt idx="137">
                  <c:v>6.4775311315646997E-2</c:v>
                </c:pt>
                <c:pt idx="138">
                  <c:v>5.3948164146868254E-2</c:v>
                </c:pt>
                <c:pt idx="139">
                  <c:v>6.7624728850325375E-2</c:v>
                </c:pt>
                <c:pt idx="140">
                  <c:v>6.3204653622422002E-2</c:v>
                </c:pt>
                <c:pt idx="141">
                  <c:v>6.695811518324607E-2</c:v>
                </c:pt>
                <c:pt idx="142">
                  <c:v>4.8170113148653916E-2</c:v>
                </c:pt>
                <c:pt idx="143">
                  <c:v>6.9871580122836396E-2</c:v>
                </c:pt>
                <c:pt idx="144">
                  <c:v>6.3431829963711772E-2</c:v>
                </c:pt>
                <c:pt idx="145">
                  <c:v>6.1718195641155597E-2</c:v>
                </c:pt>
                <c:pt idx="146">
                  <c:v>2.7008387698042875E-2</c:v>
                </c:pt>
                <c:pt idx="147">
                  <c:v>5.1553896406906205E-2</c:v>
                </c:pt>
                <c:pt idx="148">
                  <c:v>6.4299999999999996E-2</c:v>
                </c:pt>
                <c:pt idx="149">
                  <c:v>6.220174587778856E-2</c:v>
                </c:pt>
                <c:pt idx="150">
                  <c:v>2.8904892546867858E-2</c:v>
                </c:pt>
                <c:pt idx="151">
                  <c:v>5.725314183123878E-2</c:v>
                </c:pt>
                <c:pt idx="152">
                  <c:v>5.0234705656021547E-2</c:v>
                </c:pt>
                <c:pt idx="153">
                  <c:v>5.6815489749430521E-2</c:v>
                </c:pt>
                <c:pt idx="154">
                  <c:v>5.6562635457303861E-2</c:v>
                </c:pt>
                <c:pt idx="155">
                  <c:v>5.5412556053811658E-2</c:v>
                </c:pt>
                <c:pt idx="156">
                  <c:v>5.4068092536010477E-2</c:v>
                </c:pt>
                <c:pt idx="157">
                  <c:v>5.7558664259927804E-2</c:v>
                </c:pt>
                <c:pt idx="158">
                  <c:v>4.9650548557496954E-2</c:v>
                </c:pt>
                <c:pt idx="159">
                  <c:v>5.2673611111111115E-2</c:v>
                </c:pt>
                <c:pt idx="160">
                  <c:v>5.6085219707057252E-2</c:v>
                </c:pt>
                <c:pt idx="161">
                  <c:v>5.5546702080566619E-2</c:v>
                </c:pt>
                <c:pt idx="162">
                  <c:v>5.741801385681293E-2</c:v>
                </c:pt>
                <c:pt idx="163">
                  <c:v>6.1384307846076958E-2</c:v>
                </c:pt>
                <c:pt idx="164">
                  <c:v>4.2890405459654758E-2</c:v>
                </c:pt>
                <c:pt idx="165">
                  <c:v>5.4773784355179704E-2</c:v>
                </c:pt>
                <c:pt idx="166">
                  <c:v>5.7872073578595321E-2</c:v>
                </c:pt>
                <c:pt idx="167">
                  <c:v>5.4053586862575623E-2</c:v>
                </c:pt>
                <c:pt idx="168">
                  <c:v>5.5989422653151169E-2</c:v>
                </c:pt>
                <c:pt idx="169">
                  <c:v>5.2879345603271982E-2</c:v>
                </c:pt>
                <c:pt idx="170">
                  <c:v>5.0536496350364959E-2</c:v>
                </c:pt>
                <c:pt idx="171">
                  <c:v>8.8767908309455593E-2</c:v>
                </c:pt>
                <c:pt idx="172">
                  <c:v>2.5161609498680737E-2</c:v>
                </c:pt>
                <c:pt idx="173">
                  <c:v>5.5885253249663827E-2</c:v>
                </c:pt>
                <c:pt idx="174">
                  <c:v>5.2681072428971583E-2</c:v>
                </c:pt>
                <c:pt idx="175">
                  <c:v>5.7067122702009407E-2</c:v>
                </c:pt>
                <c:pt idx="176">
                  <c:v>5.2675709001233049E-2</c:v>
                </c:pt>
                <c:pt idx="177">
                  <c:v>4.6401108417041918E-2</c:v>
                </c:pt>
                <c:pt idx="178">
                  <c:v>5.6650355871886118E-2</c:v>
                </c:pt>
                <c:pt idx="179">
                  <c:v>5.4398395721925133E-2</c:v>
                </c:pt>
                <c:pt idx="180">
                  <c:v>5.755891507336594E-2</c:v>
                </c:pt>
                <c:pt idx="181">
                  <c:v>5.4262505344164172E-2</c:v>
                </c:pt>
                <c:pt idx="182">
                  <c:v>5.5858175248419156E-2</c:v>
                </c:pt>
                <c:pt idx="183">
                  <c:v>5.8054886856042369E-2</c:v>
                </c:pt>
                <c:pt idx="184">
                  <c:v>5.2561576354679798E-2</c:v>
                </c:pt>
                <c:pt idx="185">
                  <c:v>5.9333333333333335E-2</c:v>
                </c:pt>
                <c:pt idx="186">
                  <c:v>5.5540727105384262E-2</c:v>
                </c:pt>
                <c:pt idx="187">
                  <c:v>5.6974219810040708E-2</c:v>
                </c:pt>
                <c:pt idx="188">
                  <c:v>5.2259786476868325E-2</c:v>
                </c:pt>
                <c:pt idx="189">
                  <c:v>6.0564102564102565E-2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A1-45A9-BAE8-A4A1014D2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684416"/>
        <c:axId val="90698496"/>
      </c:lineChart>
      <c:dateAx>
        <c:axId val="906844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0698496"/>
        <c:crosses val="autoZero"/>
        <c:auto val="0"/>
        <c:lblOffset val="100"/>
        <c:baseTimeUnit val="days"/>
      </c:dateAx>
      <c:valAx>
        <c:axId val="9069849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906844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4153506075555775"/>
          <c:y val="0.16978603803704656"/>
          <c:w val="0.16585342568922173"/>
          <c:h val="7.2999965352091092E-2"/>
        </c:manualLayout>
      </c:layout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8009878866038016E-2"/>
          <c:y val="8.5005169808319417E-2"/>
          <c:w val="0.94614273022422335"/>
          <c:h val="0.858314801558896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days</c:v>
                </c:pt>
              </c:strCache>
            </c:strRef>
          </c:tx>
          <c:invertIfNegative val="0"/>
          <c:trendline>
            <c:trendlineType val="linear"/>
            <c:dispRSqr val="0"/>
            <c:dispEq val="0"/>
          </c:trendline>
          <c:val>
            <c:numRef>
              <c:f>Sheet1!$A$7:$A$227</c:f>
              <c:numCache>
                <c:formatCode>0</c:formatCode>
                <c:ptCount val="221"/>
                <c:pt idx="0">
                  <c:v>0</c:v>
                </c:pt>
                <c:pt idx="1">
                  <c:v>6</c:v>
                </c:pt>
                <c:pt idx="2">
                  <c:v>11</c:v>
                </c:pt>
                <c:pt idx="3">
                  <c:v>8</c:v>
                </c:pt>
                <c:pt idx="4">
                  <c:v>3</c:v>
                </c:pt>
                <c:pt idx="5">
                  <c:v>8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12</c:v>
                </c:pt>
                <c:pt idx="11">
                  <c:v>16</c:v>
                </c:pt>
                <c:pt idx="12">
                  <c:v>23</c:v>
                </c:pt>
                <c:pt idx="13">
                  <c:v>14</c:v>
                </c:pt>
                <c:pt idx="14">
                  <c:v>18</c:v>
                </c:pt>
                <c:pt idx="15">
                  <c:v>18</c:v>
                </c:pt>
                <c:pt idx="16">
                  <c:v>21</c:v>
                </c:pt>
                <c:pt idx="17">
                  <c:v>14</c:v>
                </c:pt>
                <c:pt idx="18">
                  <c:v>21</c:v>
                </c:pt>
                <c:pt idx="19">
                  <c:v>14</c:v>
                </c:pt>
                <c:pt idx="20">
                  <c:v>15</c:v>
                </c:pt>
                <c:pt idx="21">
                  <c:v>31</c:v>
                </c:pt>
                <c:pt idx="22">
                  <c:v>18</c:v>
                </c:pt>
                <c:pt idx="23">
                  <c:v>19</c:v>
                </c:pt>
                <c:pt idx="24">
                  <c:v>47</c:v>
                </c:pt>
                <c:pt idx="25">
                  <c:v>28</c:v>
                </c:pt>
                <c:pt idx="26">
                  <c:v>24</c:v>
                </c:pt>
                <c:pt idx="27">
                  <c:v>15</c:v>
                </c:pt>
                <c:pt idx="28">
                  <c:v>20</c:v>
                </c:pt>
                <c:pt idx="29">
                  <c:v>14</c:v>
                </c:pt>
                <c:pt idx="30">
                  <c:v>27</c:v>
                </c:pt>
                <c:pt idx="31">
                  <c:v>25</c:v>
                </c:pt>
                <c:pt idx="32">
                  <c:v>17</c:v>
                </c:pt>
                <c:pt idx="33">
                  <c:v>21</c:v>
                </c:pt>
                <c:pt idx="34">
                  <c:v>32</c:v>
                </c:pt>
                <c:pt idx="35">
                  <c:v>23</c:v>
                </c:pt>
                <c:pt idx="36">
                  <c:v>16</c:v>
                </c:pt>
                <c:pt idx="37">
                  <c:v>16</c:v>
                </c:pt>
                <c:pt idx="38">
                  <c:v>20</c:v>
                </c:pt>
                <c:pt idx="39">
                  <c:v>20</c:v>
                </c:pt>
                <c:pt idx="40">
                  <c:v>18</c:v>
                </c:pt>
                <c:pt idx="41">
                  <c:v>25</c:v>
                </c:pt>
                <c:pt idx="42">
                  <c:v>51</c:v>
                </c:pt>
                <c:pt idx="43">
                  <c:v>23</c:v>
                </c:pt>
                <c:pt idx="44">
                  <c:v>30</c:v>
                </c:pt>
                <c:pt idx="45">
                  <c:v>31</c:v>
                </c:pt>
                <c:pt idx="46">
                  <c:v>23</c:v>
                </c:pt>
                <c:pt idx="47">
                  <c:v>34</c:v>
                </c:pt>
                <c:pt idx="48">
                  <c:v>30</c:v>
                </c:pt>
                <c:pt idx="49">
                  <c:v>25</c:v>
                </c:pt>
                <c:pt idx="50">
                  <c:v>34</c:v>
                </c:pt>
                <c:pt idx="51">
                  <c:v>31</c:v>
                </c:pt>
                <c:pt idx="52">
                  <c:v>40</c:v>
                </c:pt>
                <c:pt idx="53">
                  <c:v>28</c:v>
                </c:pt>
                <c:pt idx="54">
                  <c:v>24</c:v>
                </c:pt>
                <c:pt idx="55">
                  <c:v>20</c:v>
                </c:pt>
                <c:pt idx="56">
                  <c:v>56</c:v>
                </c:pt>
                <c:pt idx="57">
                  <c:v>35</c:v>
                </c:pt>
                <c:pt idx="58">
                  <c:v>18</c:v>
                </c:pt>
                <c:pt idx="59">
                  <c:v>21</c:v>
                </c:pt>
                <c:pt idx="60">
                  <c:v>18</c:v>
                </c:pt>
                <c:pt idx="61">
                  <c:v>23</c:v>
                </c:pt>
                <c:pt idx="62">
                  <c:v>24</c:v>
                </c:pt>
                <c:pt idx="63">
                  <c:v>30</c:v>
                </c:pt>
                <c:pt idx="64">
                  <c:v>26</c:v>
                </c:pt>
                <c:pt idx="65">
                  <c:v>24</c:v>
                </c:pt>
                <c:pt idx="66">
                  <c:v>18</c:v>
                </c:pt>
                <c:pt idx="67">
                  <c:v>17</c:v>
                </c:pt>
                <c:pt idx="68">
                  <c:v>25</c:v>
                </c:pt>
                <c:pt idx="69">
                  <c:v>20</c:v>
                </c:pt>
                <c:pt idx="70">
                  <c:v>16</c:v>
                </c:pt>
                <c:pt idx="71">
                  <c:v>15</c:v>
                </c:pt>
                <c:pt idx="72">
                  <c:v>15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27</c:v>
                </c:pt>
                <c:pt idx="77">
                  <c:v>14</c:v>
                </c:pt>
                <c:pt idx="78">
                  <c:v>15</c:v>
                </c:pt>
                <c:pt idx="79">
                  <c:v>14</c:v>
                </c:pt>
                <c:pt idx="80">
                  <c:v>14</c:v>
                </c:pt>
                <c:pt idx="81">
                  <c:v>23</c:v>
                </c:pt>
                <c:pt idx="82">
                  <c:v>8</c:v>
                </c:pt>
                <c:pt idx="83">
                  <c:v>16</c:v>
                </c:pt>
                <c:pt idx="84">
                  <c:v>37</c:v>
                </c:pt>
                <c:pt idx="85">
                  <c:v>9</c:v>
                </c:pt>
                <c:pt idx="86">
                  <c:v>23</c:v>
                </c:pt>
                <c:pt idx="87">
                  <c:v>18</c:v>
                </c:pt>
                <c:pt idx="88">
                  <c:v>42</c:v>
                </c:pt>
                <c:pt idx="89">
                  <c:v>20</c:v>
                </c:pt>
                <c:pt idx="90">
                  <c:v>21</c:v>
                </c:pt>
                <c:pt idx="91">
                  <c:v>21</c:v>
                </c:pt>
                <c:pt idx="92">
                  <c:v>17</c:v>
                </c:pt>
                <c:pt idx="93">
                  <c:v>25</c:v>
                </c:pt>
                <c:pt idx="94">
                  <c:v>21</c:v>
                </c:pt>
                <c:pt idx="95">
                  <c:v>19</c:v>
                </c:pt>
                <c:pt idx="96">
                  <c:v>24</c:v>
                </c:pt>
                <c:pt idx="97">
                  <c:v>20</c:v>
                </c:pt>
                <c:pt idx="98">
                  <c:v>20</c:v>
                </c:pt>
                <c:pt idx="99">
                  <c:v>23</c:v>
                </c:pt>
                <c:pt idx="100">
                  <c:v>29</c:v>
                </c:pt>
                <c:pt idx="101">
                  <c:v>32</c:v>
                </c:pt>
                <c:pt idx="102">
                  <c:v>13</c:v>
                </c:pt>
                <c:pt idx="103">
                  <c:v>28</c:v>
                </c:pt>
                <c:pt idx="104">
                  <c:v>23</c:v>
                </c:pt>
                <c:pt idx="105">
                  <c:v>28</c:v>
                </c:pt>
                <c:pt idx="106">
                  <c:v>14</c:v>
                </c:pt>
                <c:pt idx="107">
                  <c:v>26</c:v>
                </c:pt>
                <c:pt idx="108">
                  <c:v>22</c:v>
                </c:pt>
                <c:pt idx="109">
                  <c:v>25</c:v>
                </c:pt>
                <c:pt idx="110">
                  <c:v>21</c:v>
                </c:pt>
                <c:pt idx="111">
                  <c:v>13</c:v>
                </c:pt>
                <c:pt idx="112">
                  <c:v>19</c:v>
                </c:pt>
                <c:pt idx="113">
                  <c:v>20</c:v>
                </c:pt>
                <c:pt idx="114">
                  <c:v>22</c:v>
                </c:pt>
                <c:pt idx="115">
                  <c:v>33</c:v>
                </c:pt>
                <c:pt idx="116">
                  <c:v>44</c:v>
                </c:pt>
                <c:pt idx="117">
                  <c:v>32</c:v>
                </c:pt>
                <c:pt idx="118">
                  <c:v>23</c:v>
                </c:pt>
                <c:pt idx="119">
                  <c:v>21</c:v>
                </c:pt>
                <c:pt idx="120">
                  <c:v>22</c:v>
                </c:pt>
                <c:pt idx="121">
                  <c:v>22</c:v>
                </c:pt>
                <c:pt idx="122">
                  <c:v>22</c:v>
                </c:pt>
                <c:pt idx="123">
                  <c:v>21</c:v>
                </c:pt>
                <c:pt idx="124">
                  <c:v>18</c:v>
                </c:pt>
                <c:pt idx="125">
                  <c:v>10</c:v>
                </c:pt>
                <c:pt idx="126">
                  <c:v>3</c:v>
                </c:pt>
                <c:pt idx="127">
                  <c:v>11</c:v>
                </c:pt>
                <c:pt idx="128">
                  <c:v>7</c:v>
                </c:pt>
                <c:pt idx="129">
                  <c:v>3</c:v>
                </c:pt>
                <c:pt idx="130">
                  <c:v>18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18</c:v>
                </c:pt>
                <c:pt idx="135">
                  <c:v>26</c:v>
                </c:pt>
                <c:pt idx="136">
                  <c:v>25</c:v>
                </c:pt>
                <c:pt idx="137">
                  <c:v>23</c:v>
                </c:pt>
                <c:pt idx="138">
                  <c:v>22</c:v>
                </c:pt>
                <c:pt idx="139">
                  <c:v>20</c:v>
                </c:pt>
                <c:pt idx="140">
                  <c:v>20</c:v>
                </c:pt>
                <c:pt idx="141">
                  <c:v>21</c:v>
                </c:pt>
                <c:pt idx="142">
                  <c:v>39</c:v>
                </c:pt>
                <c:pt idx="143">
                  <c:v>12</c:v>
                </c:pt>
                <c:pt idx="144">
                  <c:v>23</c:v>
                </c:pt>
                <c:pt idx="145">
                  <c:v>21</c:v>
                </c:pt>
                <c:pt idx="146">
                  <c:v>7</c:v>
                </c:pt>
                <c:pt idx="147">
                  <c:v>2</c:v>
                </c:pt>
                <c:pt idx="148">
                  <c:v>21</c:v>
                </c:pt>
                <c:pt idx="149">
                  <c:v>23</c:v>
                </c:pt>
                <c:pt idx="150">
                  <c:v>23</c:v>
                </c:pt>
                <c:pt idx="151">
                  <c:v>17</c:v>
                </c:pt>
                <c:pt idx="152">
                  <c:v>21</c:v>
                </c:pt>
                <c:pt idx="153">
                  <c:v>42</c:v>
                </c:pt>
                <c:pt idx="154">
                  <c:v>22</c:v>
                </c:pt>
                <c:pt idx="155">
                  <c:v>20</c:v>
                </c:pt>
                <c:pt idx="156">
                  <c:v>19</c:v>
                </c:pt>
                <c:pt idx="157">
                  <c:v>16</c:v>
                </c:pt>
                <c:pt idx="158">
                  <c:v>16</c:v>
                </c:pt>
                <c:pt idx="159">
                  <c:v>14</c:v>
                </c:pt>
                <c:pt idx="160">
                  <c:v>14</c:v>
                </c:pt>
                <c:pt idx="161">
                  <c:v>17</c:v>
                </c:pt>
                <c:pt idx="162">
                  <c:v>15</c:v>
                </c:pt>
                <c:pt idx="163">
                  <c:v>16</c:v>
                </c:pt>
                <c:pt idx="164">
                  <c:v>16</c:v>
                </c:pt>
                <c:pt idx="165">
                  <c:v>11</c:v>
                </c:pt>
                <c:pt idx="166">
                  <c:v>15</c:v>
                </c:pt>
                <c:pt idx="167">
                  <c:v>21</c:v>
                </c:pt>
                <c:pt idx="168">
                  <c:v>14</c:v>
                </c:pt>
                <c:pt idx="169">
                  <c:v>14</c:v>
                </c:pt>
                <c:pt idx="170">
                  <c:v>16</c:v>
                </c:pt>
                <c:pt idx="171">
                  <c:v>17</c:v>
                </c:pt>
                <c:pt idx="172">
                  <c:v>9</c:v>
                </c:pt>
                <c:pt idx="173">
                  <c:v>7</c:v>
                </c:pt>
                <c:pt idx="174">
                  <c:v>18</c:v>
                </c:pt>
                <c:pt idx="175">
                  <c:v>38</c:v>
                </c:pt>
                <c:pt idx="176">
                  <c:v>19</c:v>
                </c:pt>
                <c:pt idx="177">
                  <c:v>18</c:v>
                </c:pt>
                <c:pt idx="178">
                  <c:v>17</c:v>
                </c:pt>
                <c:pt idx="179">
                  <c:v>16</c:v>
                </c:pt>
                <c:pt idx="180">
                  <c:v>15</c:v>
                </c:pt>
                <c:pt idx="181">
                  <c:v>18</c:v>
                </c:pt>
                <c:pt idx="182">
                  <c:v>16</c:v>
                </c:pt>
                <c:pt idx="183">
                  <c:v>15</c:v>
                </c:pt>
                <c:pt idx="184">
                  <c:v>14</c:v>
                </c:pt>
                <c:pt idx="185">
                  <c:v>18</c:v>
                </c:pt>
                <c:pt idx="186">
                  <c:v>16</c:v>
                </c:pt>
                <c:pt idx="187">
                  <c:v>29</c:v>
                </c:pt>
                <c:pt idx="188">
                  <c:v>17</c:v>
                </c:pt>
                <c:pt idx="189">
                  <c:v>16</c:v>
                </c:pt>
                <c:pt idx="190">
                  <c:v>15</c:v>
                </c:pt>
                <c:pt idx="191">
                  <c:v>13</c:v>
                </c:pt>
                <c:pt idx="192">
                  <c:v>16</c:v>
                </c:pt>
                <c:pt idx="193">
                  <c:v>19</c:v>
                </c:pt>
                <c:pt idx="194">
                  <c:v>40</c:v>
                </c:pt>
                <c:pt idx="195">
                  <c:v>11</c:v>
                </c:pt>
                <c:pt idx="196">
                  <c:v>12</c:v>
                </c:pt>
                <c:pt idx="197">
                  <c:v>15</c:v>
                </c:pt>
                <c:pt idx="198">
                  <c:v>15</c:v>
                </c:pt>
                <c:pt idx="199">
                  <c:v>20</c:v>
                </c:pt>
                <c:pt idx="200">
                  <c:v>25</c:v>
                </c:pt>
                <c:pt idx="201">
                  <c:v>16</c:v>
                </c:pt>
                <c:pt idx="202">
                  <c:v>15</c:v>
                </c:pt>
                <c:pt idx="203">
                  <c:v>14</c:v>
                </c:pt>
                <c:pt idx="204">
                  <c:v>13</c:v>
                </c:pt>
                <c:pt idx="205">
                  <c:v>14</c:v>
                </c:pt>
                <c:pt idx="206">
                  <c:v>15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13</c:v>
                </c:pt>
                <c:pt idx="211">
                  <c:v>19</c:v>
                </c:pt>
                <c:pt idx="212">
                  <c:v>14</c:v>
                </c:pt>
                <c:pt idx="213">
                  <c:v>26</c:v>
                </c:pt>
                <c:pt idx="214">
                  <c:v>30</c:v>
                </c:pt>
                <c:pt idx="215">
                  <c:v>50</c:v>
                </c:pt>
                <c:pt idx="216">
                  <c:v>23</c:v>
                </c:pt>
                <c:pt idx="217">
                  <c:v>22</c:v>
                </c:pt>
                <c:pt idx="218">
                  <c:v>40</c:v>
                </c:pt>
                <c:pt idx="219">
                  <c:v>27</c:v>
                </c:pt>
                <c:pt idx="22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67-4FA7-9629-F8AB1AAE2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47808"/>
        <c:axId val="89049344"/>
      </c:barChart>
      <c:catAx>
        <c:axId val="89047808"/>
        <c:scaling>
          <c:orientation val="minMax"/>
        </c:scaling>
        <c:delete val="0"/>
        <c:axPos val="b"/>
        <c:majorTickMark val="out"/>
        <c:minorTickMark val="none"/>
        <c:tickLblPos val="nextTo"/>
        <c:crossAx val="89049344"/>
        <c:crosses val="autoZero"/>
        <c:auto val="1"/>
        <c:lblAlgn val="ctr"/>
        <c:lblOffset val="100"/>
        <c:noMultiLvlLbl val="0"/>
      </c:catAx>
      <c:valAx>
        <c:axId val="8904934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890478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521927879034873"/>
          <c:y val="0.11899912510936135"/>
          <c:w val="0.11998072314980868"/>
          <c:h val="7.3062276306370799E-2"/>
        </c:manualLayout>
      </c:layout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Sheet1!$L$6</c:f>
              <c:strCache>
                <c:ptCount val="1"/>
                <c:pt idx="0">
                  <c:v>total cost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Sheet1!$B$7:$B$196</c:f>
              <c:numCache>
                <c:formatCode>yyyy\-mm\-dd</c:formatCode>
                <c:ptCount val="190"/>
                <c:pt idx="0">
                  <c:v>38431</c:v>
                </c:pt>
                <c:pt idx="1">
                  <c:v>38437</c:v>
                </c:pt>
                <c:pt idx="2">
                  <c:v>38448</c:v>
                </c:pt>
                <c:pt idx="3">
                  <c:v>38456</c:v>
                </c:pt>
                <c:pt idx="4">
                  <c:v>38459</c:v>
                </c:pt>
                <c:pt idx="5">
                  <c:v>38467</c:v>
                </c:pt>
                <c:pt idx="6">
                  <c:v>38475</c:v>
                </c:pt>
                <c:pt idx="7">
                  <c:v>38485</c:v>
                </c:pt>
                <c:pt idx="8">
                  <c:v>38497</c:v>
                </c:pt>
                <c:pt idx="9">
                  <c:v>38511</c:v>
                </c:pt>
                <c:pt idx="10">
                  <c:v>38523</c:v>
                </c:pt>
                <c:pt idx="11">
                  <c:v>38539</c:v>
                </c:pt>
                <c:pt idx="12">
                  <c:v>38562</c:v>
                </c:pt>
                <c:pt idx="13">
                  <c:v>38576</c:v>
                </c:pt>
                <c:pt idx="14">
                  <c:v>38594</c:v>
                </c:pt>
                <c:pt idx="15">
                  <c:v>38612</c:v>
                </c:pt>
                <c:pt idx="16">
                  <c:v>38633</c:v>
                </c:pt>
                <c:pt idx="17">
                  <c:v>38647</c:v>
                </c:pt>
                <c:pt idx="18">
                  <c:v>38668</c:v>
                </c:pt>
                <c:pt idx="19">
                  <c:v>38682</c:v>
                </c:pt>
                <c:pt idx="20">
                  <c:v>38697</c:v>
                </c:pt>
                <c:pt idx="21">
                  <c:v>38728</c:v>
                </c:pt>
                <c:pt idx="22">
                  <c:v>38746</c:v>
                </c:pt>
                <c:pt idx="23">
                  <c:v>38765</c:v>
                </c:pt>
                <c:pt idx="24">
                  <c:v>38812</c:v>
                </c:pt>
                <c:pt idx="25">
                  <c:v>38840</c:v>
                </c:pt>
                <c:pt idx="26">
                  <c:v>38864</c:v>
                </c:pt>
                <c:pt idx="27">
                  <c:v>38879</c:v>
                </c:pt>
                <c:pt idx="28">
                  <c:v>38899</c:v>
                </c:pt>
                <c:pt idx="29">
                  <c:v>38913</c:v>
                </c:pt>
                <c:pt idx="30">
                  <c:v>38940</c:v>
                </c:pt>
                <c:pt idx="31">
                  <c:v>38965</c:v>
                </c:pt>
                <c:pt idx="32">
                  <c:v>38982</c:v>
                </c:pt>
                <c:pt idx="33">
                  <c:v>39003</c:v>
                </c:pt>
                <c:pt idx="34">
                  <c:v>39035</c:v>
                </c:pt>
                <c:pt idx="35">
                  <c:v>39058</c:v>
                </c:pt>
                <c:pt idx="36">
                  <c:v>39074</c:v>
                </c:pt>
                <c:pt idx="37">
                  <c:v>39090</c:v>
                </c:pt>
                <c:pt idx="38">
                  <c:v>39110</c:v>
                </c:pt>
                <c:pt idx="39">
                  <c:v>39130</c:v>
                </c:pt>
                <c:pt idx="40">
                  <c:v>39148</c:v>
                </c:pt>
                <c:pt idx="41">
                  <c:v>39173</c:v>
                </c:pt>
                <c:pt idx="42">
                  <c:v>39224</c:v>
                </c:pt>
                <c:pt idx="43">
                  <c:v>39247</c:v>
                </c:pt>
                <c:pt idx="44">
                  <c:v>39277</c:v>
                </c:pt>
                <c:pt idx="45">
                  <c:v>39308</c:v>
                </c:pt>
                <c:pt idx="46">
                  <c:v>39331</c:v>
                </c:pt>
                <c:pt idx="47">
                  <c:v>39365</c:v>
                </c:pt>
                <c:pt idx="48">
                  <c:v>39395</c:v>
                </c:pt>
                <c:pt idx="49">
                  <c:v>39420</c:v>
                </c:pt>
                <c:pt idx="50">
                  <c:v>39454</c:v>
                </c:pt>
                <c:pt idx="51">
                  <c:v>39485</c:v>
                </c:pt>
                <c:pt idx="52">
                  <c:v>39525</c:v>
                </c:pt>
                <c:pt idx="53">
                  <c:v>39553</c:v>
                </c:pt>
                <c:pt idx="54">
                  <c:v>39577</c:v>
                </c:pt>
                <c:pt idx="55">
                  <c:v>39597</c:v>
                </c:pt>
                <c:pt idx="56">
                  <c:v>39653</c:v>
                </c:pt>
                <c:pt idx="57">
                  <c:v>39688</c:v>
                </c:pt>
                <c:pt idx="58">
                  <c:v>39706</c:v>
                </c:pt>
                <c:pt idx="59">
                  <c:v>39727</c:v>
                </c:pt>
                <c:pt idx="60">
                  <c:v>39745</c:v>
                </c:pt>
                <c:pt idx="61">
                  <c:v>39768</c:v>
                </c:pt>
                <c:pt idx="62">
                  <c:v>39792</c:v>
                </c:pt>
                <c:pt idx="63">
                  <c:v>39822</c:v>
                </c:pt>
                <c:pt idx="64">
                  <c:v>39848</c:v>
                </c:pt>
                <c:pt idx="65">
                  <c:v>39872</c:v>
                </c:pt>
                <c:pt idx="66">
                  <c:v>39890</c:v>
                </c:pt>
                <c:pt idx="67">
                  <c:v>39907</c:v>
                </c:pt>
                <c:pt idx="68">
                  <c:v>39932</c:v>
                </c:pt>
                <c:pt idx="69">
                  <c:v>39952</c:v>
                </c:pt>
                <c:pt idx="70">
                  <c:v>39968</c:v>
                </c:pt>
                <c:pt idx="71">
                  <c:v>39983</c:v>
                </c:pt>
                <c:pt idx="72">
                  <c:v>39998</c:v>
                </c:pt>
                <c:pt idx="73">
                  <c:v>40011</c:v>
                </c:pt>
                <c:pt idx="74">
                  <c:v>40024</c:v>
                </c:pt>
                <c:pt idx="75">
                  <c:v>40037</c:v>
                </c:pt>
                <c:pt idx="76">
                  <c:v>40064</c:v>
                </c:pt>
                <c:pt idx="77">
                  <c:v>40078</c:v>
                </c:pt>
                <c:pt idx="78">
                  <c:v>40093</c:v>
                </c:pt>
                <c:pt idx="79">
                  <c:v>40107</c:v>
                </c:pt>
                <c:pt idx="80">
                  <c:v>40121</c:v>
                </c:pt>
                <c:pt idx="81">
                  <c:v>40144</c:v>
                </c:pt>
                <c:pt idx="82">
                  <c:v>40152</c:v>
                </c:pt>
                <c:pt idx="83">
                  <c:v>40168</c:v>
                </c:pt>
                <c:pt idx="84">
                  <c:v>40205</c:v>
                </c:pt>
                <c:pt idx="85">
                  <c:v>40214</c:v>
                </c:pt>
                <c:pt idx="86">
                  <c:v>40237</c:v>
                </c:pt>
                <c:pt idx="87">
                  <c:v>40255</c:v>
                </c:pt>
                <c:pt idx="88">
                  <c:v>40297</c:v>
                </c:pt>
                <c:pt idx="89">
                  <c:v>40317</c:v>
                </c:pt>
                <c:pt idx="90">
                  <c:v>40338</c:v>
                </c:pt>
                <c:pt idx="91">
                  <c:v>40359</c:v>
                </c:pt>
                <c:pt idx="92">
                  <c:v>40376</c:v>
                </c:pt>
                <c:pt idx="93">
                  <c:v>40401</c:v>
                </c:pt>
                <c:pt idx="94">
                  <c:v>40422</c:v>
                </c:pt>
                <c:pt idx="95">
                  <c:v>40441</c:v>
                </c:pt>
                <c:pt idx="96">
                  <c:v>40465</c:v>
                </c:pt>
                <c:pt idx="97">
                  <c:v>40485</c:v>
                </c:pt>
                <c:pt idx="98">
                  <c:v>40505</c:v>
                </c:pt>
                <c:pt idx="99">
                  <c:v>40528</c:v>
                </c:pt>
                <c:pt idx="100">
                  <c:v>40557</c:v>
                </c:pt>
                <c:pt idx="101">
                  <c:v>40589</c:v>
                </c:pt>
                <c:pt idx="102">
                  <c:v>40602</c:v>
                </c:pt>
                <c:pt idx="103">
                  <c:v>40630</c:v>
                </c:pt>
                <c:pt idx="104">
                  <c:v>40653</c:v>
                </c:pt>
                <c:pt idx="105">
                  <c:v>40681</c:v>
                </c:pt>
                <c:pt idx="106">
                  <c:v>40695</c:v>
                </c:pt>
                <c:pt idx="107">
                  <c:v>40721</c:v>
                </c:pt>
                <c:pt idx="108">
                  <c:v>40743</c:v>
                </c:pt>
                <c:pt idx="109">
                  <c:v>40768</c:v>
                </c:pt>
                <c:pt idx="110">
                  <c:v>40789</c:v>
                </c:pt>
                <c:pt idx="111">
                  <c:v>40802</c:v>
                </c:pt>
                <c:pt idx="112">
                  <c:v>40821</c:v>
                </c:pt>
                <c:pt idx="113">
                  <c:v>40841</c:v>
                </c:pt>
                <c:pt idx="114">
                  <c:v>40863</c:v>
                </c:pt>
                <c:pt idx="115">
                  <c:v>40896</c:v>
                </c:pt>
                <c:pt idx="116">
                  <c:v>40940</c:v>
                </c:pt>
                <c:pt idx="117">
                  <c:v>40972</c:v>
                </c:pt>
                <c:pt idx="118">
                  <c:v>40995</c:v>
                </c:pt>
                <c:pt idx="119">
                  <c:v>41016</c:v>
                </c:pt>
                <c:pt idx="120">
                  <c:v>41038</c:v>
                </c:pt>
                <c:pt idx="121">
                  <c:v>41060</c:v>
                </c:pt>
                <c:pt idx="122">
                  <c:v>41082</c:v>
                </c:pt>
                <c:pt idx="123">
                  <c:v>41103</c:v>
                </c:pt>
                <c:pt idx="124">
                  <c:v>41121</c:v>
                </c:pt>
                <c:pt idx="125">
                  <c:v>41131</c:v>
                </c:pt>
                <c:pt idx="126">
                  <c:v>41134</c:v>
                </c:pt>
                <c:pt idx="127">
                  <c:v>41145</c:v>
                </c:pt>
                <c:pt idx="128">
                  <c:v>41152</c:v>
                </c:pt>
                <c:pt idx="129">
                  <c:v>41155</c:v>
                </c:pt>
                <c:pt idx="130">
                  <c:v>41173</c:v>
                </c:pt>
                <c:pt idx="131">
                  <c:v>41196</c:v>
                </c:pt>
                <c:pt idx="132">
                  <c:v>41219</c:v>
                </c:pt>
                <c:pt idx="133">
                  <c:v>41242</c:v>
                </c:pt>
                <c:pt idx="134">
                  <c:v>41260</c:v>
                </c:pt>
                <c:pt idx="135">
                  <c:v>41286</c:v>
                </c:pt>
                <c:pt idx="136">
                  <c:v>41311</c:v>
                </c:pt>
                <c:pt idx="137">
                  <c:v>41334</c:v>
                </c:pt>
                <c:pt idx="138">
                  <c:v>41356</c:v>
                </c:pt>
                <c:pt idx="139">
                  <c:v>41376</c:v>
                </c:pt>
                <c:pt idx="140">
                  <c:v>41396</c:v>
                </c:pt>
                <c:pt idx="141">
                  <c:v>41417</c:v>
                </c:pt>
                <c:pt idx="142">
                  <c:v>41456</c:v>
                </c:pt>
                <c:pt idx="143">
                  <c:v>41468</c:v>
                </c:pt>
                <c:pt idx="144">
                  <c:v>41491</c:v>
                </c:pt>
                <c:pt idx="145">
                  <c:v>41512</c:v>
                </c:pt>
                <c:pt idx="146">
                  <c:v>41519</c:v>
                </c:pt>
                <c:pt idx="147">
                  <c:v>41521</c:v>
                </c:pt>
                <c:pt idx="148">
                  <c:v>41542</c:v>
                </c:pt>
                <c:pt idx="149">
                  <c:v>41565</c:v>
                </c:pt>
                <c:pt idx="150">
                  <c:v>41588</c:v>
                </c:pt>
                <c:pt idx="151">
                  <c:v>41605</c:v>
                </c:pt>
                <c:pt idx="152">
                  <c:v>41626</c:v>
                </c:pt>
                <c:pt idx="153">
                  <c:v>41668</c:v>
                </c:pt>
                <c:pt idx="154">
                  <c:v>41690</c:v>
                </c:pt>
                <c:pt idx="155">
                  <c:v>41710</c:v>
                </c:pt>
                <c:pt idx="156">
                  <c:v>41729</c:v>
                </c:pt>
                <c:pt idx="157">
                  <c:v>41745</c:v>
                </c:pt>
                <c:pt idx="158">
                  <c:v>41761</c:v>
                </c:pt>
                <c:pt idx="159">
                  <c:v>41775</c:v>
                </c:pt>
                <c:pt idx="160">
                  <c:v>41789</c:v>
                </c:pt>
                <c:pt idx="161">
                  <c:v>41806</c:v>
                </c:pt>
                <c:pt idx="162">
                  <c:v>41821</c:v>
                </c:pt>
                <c:pt idx="163">
                  <c:v>41837</c:v>
                </c:pt>
                <c:pt idx="164">
                  <c:v>41853</c:v>
                </c:pt>
                <c:pt idx="165">
                  <c:v>41864</c:v>
                </c:pt>
                <c:pt idx="166">
                  <c:v>41879</c:v>
                </c:pt>
                <c:pt idx="167">
                  <c:v>41900</c:v>
                </c:pt>
                <c:pt idx="168">
                  <c:v>41914</c:v>
                </c:pt>
                <c:pt idx="169">
                  <c:v>41928</c:v>
                </c:pt>
                <c:pt idx="170">
                  <c:v>41944</c:v>
                </c:pt>
                <c:pt idx="171">
                  <c:v>41961</c:v>
                </c:pt>
                <c:pt idx="172">
                  <c:v>41970</c:v>
                </c:pt>
                <c:pt idx="173">
                  <c:v>41977</c:v>
                </c:pt>
                <c:pt idx="174">
                  <c:v>41995</c:v>
                </c:pt>
                <c:pt idx="175">
                  <c:v>42033</c:v>
                </c:pt>
                <c:pt idx="176">
                  <c:v>42052</c:v>
                </c:pt>
                <c:pt idx="177">
                  <c:v>42070</c:v>
                </c:pt>
                <c:pt idx="178">
                  <c:v>42087</c:v>
                </c:pt>
                <c:pt idx="179">
                  <c:v>42103</c:v>
                </c:pt>
                <c:pt idx="180">
                  <c:v>42118</c:v>
                </c:pt>
                <c:pt idx="181">
                  <c:v>42136</c:v>
                </c:pt>
                <c:pt idx="182">
                  <c:v>42152</c:v>
                </c:pt>
                <c:pt idx="183">
                  <c:v>42167</c:v>
                </c:pt>
                <c:pt idx="184">
                  <c:v>42181</c:v>
                </c:pt>
                <c:pt idx="185">
                  <c:v>42199</c:v>
                </c:pt>
                <c:pt idx="186">
                  <c:v>42215</c:v>
                </c:pt>
                <c:pt idx="187">
                  <c:v>42244</c:v>
                </c:pt>
                <c:pt idx="188">
                  <c:v>42261</c:v>
                </c:pt>
                <c:pt idx="189">
                  <c:v>42277</c:v>
                </c:pt>
              </c:numCache>
            </c:numRef>
          </c:cat>
          <c:val>
            <c:numRef>
              <c:f>Sheet1!$L$7:$L$196</c:f>
              <c:numCache>
                <c:formatCode>0.00</c:formatCode>
                <c:ptCount val="190"/>
                <c:pt idx="0">
                  <c:v>23.953765000000001</c:v>
                </c:pt>
                <c:pt idx="1">
                  <c:v>50.615983</c:v>
                </c:pt>
                <c:pt idx="2">
                  <c:v>81.369950000000003</c:v>
                </c:pt>
                <c:pt idx="3">
                  <c:v>115.39721600000001</c:v>
                </c:pt>
                <c:pt idx="4">
                  <c:v>147.929777</c:v>
                </c:pt>
                <c:pt idx="5">
                  <c:v>179.930432</c:v>
                </c:pt>
                <c:pt idx="6">
                  <c:v>215.71283599999998</c:v>
                </c:pt>
                <c:pt idx="7">
                  <c:v>246.74791699999997</c:v>
                </c:pt>
                <c:pt idx="8">
                  <c:v>277.84028899999998</c:v>
                </c:pt>
                <c:pt idx="9">
                  <c:v>308.406341</c:v>
                </c:pt>
                <c:pt idx="10">
                  <c:v>337.737053</c:v>
                </c:pt>
                <c:pt idx="11">
                  <c:v>367.965979</c:v>
                </c:pt>
                <c:pt idx="12">
                  <c:v>400.52157699999998</c:v>
                </c:pt>
                <c:pt idx="13">
                  <c:v>435.34522299999998</c:v>
                </c:pt>
                <c:pt idx="14">
                  <c:v>471.17706999999996</c:v>
                </c:pt>
                <c:pt idx="15">
                  <c:v>507.51063099999999</c:v>
                </c:pt>
                <c:pt idx="16">
                  <c:v>546.89349900000002</c:v>
                </c:pt>
                <c:pt idx="17">
                  <c:v>580.67258400000003</c:v>
                </c:pt>
                <c:pt idx="18">
                  <c:v>615.93998399999998</c:v>
                </c:pt>
                <c:pt idx="19">
                  <c:v>644.79755499999999</c:v>
                </c:pt>
                <c:pt idx="20">
                  <c:v>671.71596699999998</c:v>
                </c:pt>
                <c:pt idx="21">
                  <c:v>700.57353799999999</c:v>
                </c:pt>
                <c:pt idx="22">
                  <c:v>731.39445899999998</c:v>
                </c:pt>
                <c:pt idx="23">
                  <c:v>763.47703200000001</c:v>
                </c:pt>
                <c:pt idx="24">
                  <c:v>799.20066900000006</c:v>
                </c:pt>
                <c:pt idx="25">
                  <c:v>840.40552200000002</c:v>
                </c:pt>
                <c:pt idx="26">
                  <c:v>876.40038000000004</c:v>
                </c:pt>
                <c:pt idx="27">
                  <c:v>914.21747400000004</c:v>
                </c:pt>
                <c:pt idx="28">
                  <c:v>951.83623499999999</c:v>
                </c:pt>
                <c:pt idx="29">
                  <c:v>990.73178399999995</c:v>
                </c:pt>
                <c:pt idx="30">
                  <c:v>1029.7234019999999</c:v>
                </c:pt>
                <c:pt idx="31">
                  <c:v>1065.0141839999999</c:v>
                </c:pt>
                <c:pt idx="32">
                  <c:v>1096.6821839999998</c:v>
                </c:pt>
                <c:pt idx="33">
                  <c:v>1125.9295299999999</c:v>
                </c:pt>
                <c:pt idx="34">
                  <c:v>1156.5959469999998</c:v>
                </c:pt>
                <c:pt idx="35">
                  <c:v>1186.6810119999998</c:v>
                </c:pt>
                <c:pt idx="36">
                  <c:v>1218.1615379999998</c:v>
                </c:pt>
                <c:pt idx="37">
                  <c:v>1253.4037829999997</c:v>
                </c:pt>
                <c:pt idx="38">
                  <c:v>1286.9655839999998</c:v>
                </c:pt>
                <c:pt idx="39">
                  <c:v>1319.8550489999998</c:v>
                </c:pt>
                <c:pt idx="40">
                  <c:v>1359.5170379999997</c:v>
                </c:pt>
                <c:pt idx="41">
                  <c:v>1401.0086309999997</c:v>
                </c:pt>
                <c:pt idx="42">
                  <c:v>1444.6942479999998</c:v>
                </c:pt>
                <c:pt idx="43">
                  <c:v>1485.4120679999999</c:v>
                </c:pt>
                <c:pt idx="44">
                  <c:v>1524.6765939999998</c:v>
                </c:pt>
                <c:pt idx="45">
                  <c:v>1562.6337789999998</c:v>
                </c:pt>
                <c:pt idx="46">
                  <c:v>1598.1842799999997</c:v>
                </c:pt>
                <c:pt idx="47">
                  <c:v>1636.4593289999998</c:v>
                </c:pt>
                <c:pt idx="48">
                  <c:v>1681.7203439999998</c:v>
                </c:pt>
                <c:pt idx="49">
                  <c:v>1725.5348289999999</c:v>
                </c:pt>
                <c:pt idx="50">
                  <c:v>1767.9142469999999</c:v>
                </c:pt>
                <c:pt idx="51">
                  <c:v>1808.5168739999999</c:v>
                </c:pt>
                <c:pt idx="52">
                  <c:v>1854.803224</c:v>
                </c:pt>
                <c:pt idx="53">
                  <c:v>1902.5503779999999</c:v>
                </c:pt>
                <c:pt idx="54">
                  <c:v>1949.664757</c:v>
                </c:pt>
                <c:pt idx="55">
                  <c:v>2002.744674</c:v>
                </c:pt>
                <c:pt idx="56">
                  <c:v>2060.1428260000002</c:v>
                </c:pt>
                <c:pt idx="57">
                  <c:v>2109.5424730000004</c:v>
                </c:pt>
                <c:pt idx="58">
                  <c:v>2158.4838160000004</c:v>
                </c:pt>
                <c:pt idx="59">
                  <c:v>2204.6515870000003</c:v>
                </c:pt>
                <c:pt idx="60">
                  <c:v>2246.4227850000002</c:v>
                </c:pt>
                <c:pt idx="61">
                  <c:v>2278.210278</c:v>
                </c:pt>
                <c:pt idx="62">
                  <c:v>2301.0332710000002</c:v>
                </c:pt>
                <c:pt idx="63">
                  <c:v>2326.9136200000003</c:v>
                </c:pt>
                <c:pt idx="64">
                  <c:v>2354.8004620000002</c:v>
                </c:pt>
                <c:pt idx="65">
                  <c:v>2382.9701920000002</c:v>
                </c:pt>
                <c:pt idx="66">
                  <c:v>2410.0649050000002</c:v>
                </c:pt>
                <c:pt idx="67">
                  <c:v>2440.3997440000003</c:v>
                </c:pt>
                <c:pt idx="68">
                  <c:v>2469.4705990000002</c:v>
                </c:pt>
                <c:pt idx="69">
                  <c:v>2499.7801370000002</c:v>
                </c:pt>
                <c:pt idx="70">
                  <c:v>2534.5570130000001</c:v>
                </c:pt>
                <c:pt idx="71">
                  <c:v>2570.4080960000001</c:v>
                </c:pt>
                <c:pt idx="72">
                  <c:v>2608.1445130000002</c:v>
                </c:pt>
                <c:pt idx="73">
                  <c:v>2643.2514030000002</c:v>
                </c:pt>
                <c:pt idx="74">
                  <c:v>2679.4309230000003</c:v>
                </c:pt>
                <c:pt idx="75">
                  <c:v>2716.4174880000005</c:v>
                </c:pt>
                <c:pt idx="76">
                  <c:v>2756.5496030000004</c:v>
                </c:pt>
                <c:pt idx="77">
                  <c:v>2797.3208580000005</c:v>
                </c:pt>
                <c:pt idx="78">
                  <c:v>2839.1428590000005</c:v>
                </c:pt>
                <c:pt idx="79">
                  <c:v>2877.6773790000007</c:v>
                </c:pt>
                <c:pt idx="80">
                  <c:v>2916.6221640000008</c:v>
                </c:pt>
                <c:pt idx="81">
                  <c:v>2950.7275980000009</c:v>
                </c:pt>
                <c:pt idx="82">
                  <c:v>2988.2012680000007</c:v>
                </c:pt>
                <c:pt idx="83">
                  <c:v>3021.1165140000007</c:v>
                </c:pt>
                <c:pt idx="84">
                  <c:v>3051.1144830000007</c:v>
                </c:pt>
                <c:pt idx="85">
                  <c:v>3088.5289770000009</c:v>
                </c:pt>
                <c:pt idx="86">
                  <c:v>3123.6340610000007</c:v>
                </c:pt>
                <c:pt idx="87">
                  <c:v>3162.5105760000006</c:v>
                </c:pt>
                <c:pt idx="88">
                  <c:v>3201.6350720000005</c:v>
                </c:pt>
                <c:pt idx="89">
                  <c:v>3238.7343680000004</c:v>
                </c:pt>
                <c:pt idx="90">
                  <c:v>3276.1481090000002</c:v>
                </c:pt>
                <c:pt idx="91">
                  <c:v>3314.3914790000003</c:v>
                </c:pt>
                <c:pt idx="92">
                  <c:v>3349.4909070000003</c:v>
                </c:pt>
                <c:pt idx="93">
                  <c:v>3389.8568810000002</c:v>
                </c:pt>
                <c:pt idx="94">
                  <c:v>3426.9979330000001</c:v>
                </c:pt>
                <c:pt idx="95">
                  <c:v>3463.4459179999999</c:v>
                </c:pt>
                <c:pt idx="96">
                  <c:v>3501.104546</c:v>
                </c:pt>
                <c:pt idx="97">
                  <c:v>3539.394785</c:v>
                </c:pt>
                <c:pt idx="98">
                  <c:v>3579.04052</c:v>
                </c:pt>
                <c:pt idx="99">
                  <c:v>3618.1493570000002</c:v>
                </c:pt>
                <c:pt idx="100">
                  <c:v>3658.9611500000001</c:v>
                </c:pt>
                <c:pt idx="101">
                  <c:v>3700.9093969999999</c:v>
                </c:pt>
                <c:pt idx="102">
                  <c:v>3746.0608889999999</c:v>
                </c:pt>
                <c:pt idx="103">
                  <c:v>3796.5605689999998</c:v>
                </c:pt>
                <c:pt idx="104">
                  <c:v>3847.4215469999999</c:v>
                </c:pt>
                <c:pt idx="105">
                  <c:v>3901.0416059999998</c:v>
                </c:pt>
                <c:pt idx="106">
                  <c:v>3949.9890869999999</c:v>
                </c:pt>
                <c:pt idx="107">
                  <c:v>3998.627684</c:v>
                </c:pt>
                <c:pt idx="108">
                  <c:v>4047.9881530000002</c:v>
                </c:pt>
                <c:pt idx="109">
                  <c:v>4094.2941640000004</c:v>
                </c:pt>
                <c:pt idx="110">
                  <c:v>4134.4961110000004</c:v>
                </c:pt>
                <c:pt idx="111">
                  <c:v>4183.9317490000003</c:v>
                </c:pt>
                <c:pt idx="112">
                  <c:v>4231.730767</c:v>
                </c:pt>
                <c:pt idx="113">
                  <c:v>4280.4721659999996</c:v>
                </c:pt>
                <c:pt idx="114">
                  <c:v>4324.8236529999995</c:v>
                </c:pt>
                <c:pt idx="115">
                  <c:v>4371.6358459999992</c:v>
                </c:pt>
                <c:pt idx="116">
                  <c:v>4416.8477449999991</c:v>
                </c:pt>
                <c:pt idx="117">
                  <c:v>4472.8514139999988</c:v>
                </c:pt>
                <c:pt idx="118">
                  <c:v>4528.2172279999986</c:v>
                </c:pt>
                <c:pt idx="119">
                  <c:v>4570.6606289999991</c:v>
                </c:pt>
                <c:pt idx="120">
                  <c:v>4625.0687729999991</c:v>
                </c:pt>
                <c:pt idx="121">
                  <c:v>4681.2907539999987</c:v>
                </c:pt>
                <c:pt idx="122">
                  <c:v>4729.7626329999985</c:v>
                </c:pt>
                <c:pt idx="123">
                  <c:v>4777.2533259999982</c:v>
                </c:pt>
                <c:pt idx="124">
                  <c:v>4823.1302589999977</c:v>
                </c:pt>
                <c:pt idx="125">
                  <c:v>4864.2374159999981</c:v>
                </c:pt>
                <c:pt idx="126">
                  <c:v>4897.7412369999984</c:v>
                </c:pt>
                <c:pt idx="127">
                  <c:v>4953.3560949999983</c:v>
                </c:pt>
                <c:pt idx="128">
                  <c:v>4989.4931799999986</c:v>
                </c:pt>
                <c:pt idx="129">
                  <c:v>5018.6704929999987</c:v>
                </c:pt>
                <c:pt idx="130">
                  <c:v>5069.3562159999983</c:v>
                </c:pt>
                <c:pt idx="131">
                  <c:v>5129.1578099999979</c:v>
                </c:pt>
                <c:pt idx="132">
                  <c:v>5178.1895489999979</c:v>
                </c:pt>
                <c:pt idx="133">
                  <c:v>5223.895317999998</c:v>
                </c:pt>
                <c:pt idx="134">
                  <c:v>5269.5230479999982</c:v>
                </c:pt>
                <c:pt idx="135">
                  <c:v>5314.3364329999986</c:v>
                </c:pt>
                <c:pt idx="136">
                  <c:v>5367.8933749999987</c:v>
                </c:pt>
                <c:pt idx="137">
                  <c:v>5419.0873309999988</c:v>
                </c:pt>
                <c:pt idx="138">
                  <c:v>5469.7801819999986</c:v>
                </c:pt>
                <c:pt idx="139">
                  <c:v>5520.395911999999</c:v>
                </c:pt>
                <c:pt idx="140">
                  <c:v>5568.1919599999992</c:v>
                </c:pt>
                <c:pt idx="141">
                  <c:v>5621.125630999999</c:v>
                </c:pt>
                <c:pt idx="142">
                  <c:v>5672.4726449999989</c:v>
                </c:pt>
                <c:pt idx="143">
                  <c:v>5723.2669709999991</c:v>
                </c:pt>
                <c:pt idx="144">
                  <c:v>5771.9540149999993</c:v>
                </c:pt>
                <c:pt idx="145">
                  <c:v>5819.4321379999992</c:v>
                </c:pt>
                <c:pt idx="146">
                  <c:v>5852.2867639999995</c:v>
                </c:pt>
                <c:pt idx="147">
                  <c:v>5896.9096359999994</c:v>
                </c:pt>
                <c:pt idx="148">
                  <c:v>5946.4984389999991</c:v>
                </c:pt>
                <c:pt idx="149">
                  <c:v>5997.2765729999992</c:v>
                </c:pt>
                <c:pt idx="150">
                  <c:v>6043.2844499999992</c:v>
                </c:pt>
                <c:pt idx="151">
                  <c:v>6089.7035339999993</c:v>
                </c:pt>
                <c:pt idx="152">
                  <c:v>6137.2143179999994</c:v>
                </c:pt>
                <c:pt idx="153">
                  <c:v>6183.3445469999997</c:v>
                </c:pt>
                <c:pt idx="154">
                  <c:v>6232.9176979999993</c:v>
                </c:pt>
                <c:pt idx="155">
                  <c:v>6282.0862009999992</c:v>
                </c:pt>
                <c:pt idx="156">
                  <c:v>6332.3650339999995</c:v>
                </c:pt>
                <c:pt idx="157">
                  <c:v>6386.8161289999998</c:v>
                </c:pt>
                <c:pt idx="158">
                  <c:v>6439.8343699999996</c:v>
                </c:pt>
                <c:pt idx="159">
                  <c:v>6497.982497</c:v>
                </c:pt>
                <c:pt idx="160">
                  <c:v>6552.3046610000001</c:v>
                </c:pt>
                <c:pt idx="161">
                  <c:v>6605.9975530000002</c:v>
                </c:pt>
                <c:pt idx="162">
                  <c:v>6658.9411820000005</c:v>
                </c:pt>
                <c:pt idx="163">
                  <c:v>6710.5174990000005</c:v>
                </c:pt>
                <c:pt idx="164">
                  <c:v>6753.2428150000005</c:v>
                </c:pt>
                <c:pt idx="165">
                  <c:v>6804.5277010000009</c:v>
                </c:pt>
                <c:pt idx="166">
                  <c:v>6859.6089980000006</c:v>
                </c:pt>
                <c:pt idx="167">
                  <c:v>6909.1281700000009</c:v>
                </c:pt>
                <c:pt idx="168">
                  <c:v>6958.6610660000006</c:v>
                </c:pt>
                <c:pt idx="169">
                  <c:v>7007.7783370000006</c:v>
                </c:pt>
                <c:pt idx="170">
                  <c:v>7058.1675700000005</c:v>
                </c:pt>
                <c:pt idx="171">
                  <c:v>7099.2966180000003</c:v>
                </c:pt>
                <c:pt idx="172">
                  <c:v>7124.1595290000005</c:v>
                </c:pt>
                <c:pt idx="173">
                  <c:v>7164.0446610000008</c:v>
                </c:pt>
                <c:pt idx="174">
                  <c:v>7200.8934960000006</c:v>
                </c:pt>
                <c:pt idx="175">
                  <c:v>7235.5849480000006</c:v>
                </c:pt>
                <c:pt idx="176">
                  <c:v>7272.2258920000004</c:v>
                </c:pt>
                <c:pt idx="177">
                  <c:v>7319.9022560000003</c:v>
                </c:pt>
                <c:pt idx="178">
                  <c:v>7363.188521</c:v>
                </c:pt>
                <c:pt idx="179">
                  <c:v>7404.6801139999998</c:v>
                </c:pt>
                <c:pt idx="180">
                  <c:v>7451.7869689999998</c:v>
                </c:pt>
                <c:pt idx="181">
                  <c:v>7500.5115569999998</c:v>
                </c:pt>
                <c:pt idx="182">
                  <c:v>7546.9991099999997</c:v>
                </c:pt>
                <c:pt idx="183">
                  <c:v>7592.3251319999999</c:v>
                </c:pt>
                <c:pt idx="184">
                  <c:v>7636.2097750000003</c:v>
                </c:pt>
                <c:pt idx="185">
                  <c:v>7685.3232680000001</c:v>
                </c:pt>
                <c:pt idx="186">
                  <c:v>7729.4837390000002</c:v>
                </c:pt>
                <c:pt idx="187">
                  <c:v>7771.7970620000006</c:v>
                </c:pt>
                <c:pt idx="188">
                  <c:v>7809.3789140000008</c:v>
                </c:pt>
                <c:pt idx="189">
                  <c:v>7849.1183830000009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9-4956-958B-F0F9FA842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64352"/>
        <c:axId val="87015424"/>
      </c:lineChart>
      <c:dateAx>
        <c:axId val="913643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7015424"/>
        <c:crosses val="autoZero"/>
        <c:auto val="1"/>
        <c:lblOffset val="100"/>
        <c:baseTimeUnit val="days"/>
      </c:dateAx>
      <c:valAx>
        <c:axId val="870154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136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5"/>
  <sheetViews>
    <sheetView tabSelected="1" zoomScale="75" workbookViewId="0">
      <selection activeCell="T15" sqref="T15"/>
    </sheetView>
  </sheetViews>
  <sheetFormatPr defaultRowHeight="12.75" x14ac:dyDescent="0.2"/>
  <cols>
    <col min="1" max="1" width="9.28515625" customWidth="1"/>
    <col min="2" max="2" width="13.7109375" customWidth="1"/>
    <col min="3" max="3" width="9.85546875" bestFit="1" customWidth="1"/>
    <col min="5" max="5" width="9.5703125" customWidth="1"/>
    <col min="6" max="6" width="9.85546875" customWidth="1"/>
    <col min="9" max="9" width="9.5703125" customWidth="1"/>
    <col min="10" max="10" width="11" customWidth="1"/>
    <col min="11" max="11" width="10.85546875" customWidth="1"/>
    <col min="13" max="13" width="14" customWidth="1"/>
    <col min="14" max="14" width="12.5703125" customWidth="1"/>
    <col min="16" max="17" width="14.7109375" customWidth="1"/>
    <col min="18" max="18" width="10.42578125" customWidth="1"/>
    <col min="21" max="21" width="12.28515625" customWidth="1"/>
  </cols>
  <sheetData>
    <row r="1" spans="1:28" x14ac:dyDescent="0.2">
      <c r="A1" s="1">
        <f>MAX(A7:A196)</f>
        <v>56</v>
      </c>
      <c r="B1" t="s">
        <v>0</v>
      </c>
      <c r="C1" s="2">
        <f>MAX(C7:C196)</f>
        <v>13.847</v>
      </c>
      <c r="D1" s="2">
        <f>MAX(D7:D196)</f>
        <v>4.7590000000000003</v>
      </c>
      <c r="E1" s="2">
        <f>MAX(E7:E196)</f>
        <v>59.801594000000009</v>
      </c>
      <c r="F1" s="2">
        <f>MAX(F7:F196)</f>
        <v>437.4</v>
      </c>
      <c r="G1" s="2">
        <f>MAX(G7:G196)</f>
        <v>51.008898358190251</v>
      </c>
    </row>
    <row r="2" spans="1:28" x14ac:dyDescent="0.2">
      <c r="A2">
        <f>COUNT(A7:A196)</f>
        <v>190</v>
      </c>
      <c r="F2">
        <f>F3/7</f>
        <v>6403.3714285714314</v>
      </c>
      <c r="S2" t="s">
        <v>1</v>
      </c>
      <c r="U2" s="2" t="s">
        <v>2</v>
      </c>
      <c r="V2" t="s">
        <v>3</v>
      </c>
    </row>
    <row r="3" spans="1:28" x14ac:dyDescent="0.2">
      <c r="A3" s="1">
        <f>AVERAGE(A8:A196)</f>
        <v>20.349206349206348</v>
      </c>
      <c r="B3" s="4">
        <f>B196-B7</f>
        <v>3846</v>
      </c>
      <c r="C3" s="2">
        <f>SUM(C7:C196)</f>
        <v>2324.2700000000009</v>
      </c>
      <c r="D3" s="2">
        <f>AVERAGE(D7:D196)</f>
        <v>3.3831631578947379</v>
      </c>
      <c r="E3" s="3">
        <f>SUM(E7:E196)</f>
        <v>7849.1183830000009</v>
      </c>
      <c r="F3" s="3">
        <f>SUM(F7:F196)</f>
        <v>44823.60000000002</v>
      </c>
      <c r="G3" s="3">
        <f>AVERAGE(G7:G196)</f>
        <v>19.494496263574963</v>
      </c>
      <c r="H3" s="3">
        <f>AVERAGE(H7:H196)</f>
        <v>0.18063094032662058</v>
      </c>
      <c r="I3" s="3"/>
      <c r="K3" s="3">
        <f>AVERAGE(K7:K196)</f>
        <v>5.2899296277449222E-2</v>
      </c>
      <c r="M3" s="3">
        <f>E3/C3</f>
        <v>3.37702520920547</v>
      </c>
      <c r="P3" s="5">
        <f>E3/B3</f>
        <v>2.0408524136765474</v>
      </c>
      <c r="Q3" s="5">
        <f>F3/B3</f>
        <v>11.654602184087368</v>
      </c>
      <c r="S3" s="3">
        <f>F3/C3</f>
        <v>19.285022824370664</v>
      </c>
      <c r="U3" s="5">
        <f>F3/(B3/7)</f>
        <v>81.582215288611579</v>
      </c>
      <c r="V3" s="5">
        <f>E3/(B3/7)</f>
        <v>14.285966895735831</v>
      </c>
    </row>
    <row r="4" spans="1:28" ht="15.75" x14ac:dyDescent="0.25">
      <c r="A4" s="1">
        <f>STDEVP(A8:A196)</f>
        <v>8.4574729426979331</v>
      </c>
      <c r="B4" s="5">
        <f>B3/365</f>
        <v>10.536986301369863</v>
      </c>
      <c r="E4" s="3">
        <f>AVERAGE(E7:E196)</f>
        <v>41.31114938421053</v>
      </c>
      <c r="F4" s="6">
        <f>AVERAGE(F7:F196)</f>
        <v>235.91368421052641</v>
      </c>
      <c r="P4" s="5">
        <f>E3/B4</f>
        <v>744.91113099193979</v>
      </c>
      <c r="Q4" s="5">
        <f>F3/B4</f>
        <v>4253.9297971918895</v>
      </c>
      <c r="U4" s="7"/>
      <c r="W4" s="8"/>
    </row>
    <row r="5" spans="1:28" x14ac:dyDescent="0.2">
      <c r="B5" s="5">
        <f>B4*12</f>
        <v>126.44383561643835</v>
      </c>
      <c r="E5" s="3">
        <f>E3/B4</f>
        <v>744.91113099193979</v>
      </c>
      <c r="P5" s="5">
        <f>E3/B5</f>
        <v>62.075927582661649</v>
      </c>
      <c r="Q5" s="5">
        <f>F3/B5</f>
        <v>354.49414976599081</v>
      </c>
      <c r="U5" s="5" t="s">
        <v>4</v>
      </c>
      <c r="V5" t="s">
        <v>5</v>
      </c>
    </row>
    <row r="6" spans="1:28" x14ac:dyDescent="0.2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</v>
      </c>
      <c r="H6" t="s">
        <v>12</v>
      </c>
      <c r="I6" t="s">
        <v>13</v>
      </c>
      <c r="J6" t="s">
        <v>14</v>
      </c>
      <c r="K6" t="s">
        <v>15</v>
      </c>
      <c r="L6" t="s">
        <v>16</v>
      </c>
      <c r="M6" t="s">
        <v>17</v>
      </c>
      <c r="N6" t="s">
        <v>18</v>
      </c>
      <c r="O6" t="s">
        <v>19</v>
      </c>
      <c r="P6" t="s">
        <v>20</v>
      </c>
      <c r="Q6" t="s">
        <v>21</v>
      </c>
      <c r="U6" s="5">
        <f>F3/(B3/30)</f>
        <v>349.6380655226211</v>
      </c>
      <c r="V6" s="5">
        <f>E3/(B3/30)</f>
        <v>61.225572410296422</v>
      </c>
    </row>
    <row r="7" spans="1:28" x14ac:dyDescent="0.2">
      <c r="A7" s="1">
        <v>0</v>
      </c>
      <c r="B7" s="11">
        <v>38431</v>
      </c>
      <c r="C7" s="2">
        <v>10.285</v>
      </c>
      <c r="D7" s="2">
        <v>2.3290000000000002</v>
      </c>
      <c r="E7" s="3">
        <f t="shared" ref="E7:E38" si="0">D7*C7</f>
        <v>23.953765000000001</v>
      </c>
      <c r="F7" s="6">
        <v>244.4</v>
      </c>
      <c r="G7" s="3">
        <f>F7/C7</f>
        <v>23.762761302868256</v>
      </c>
      <c r="H7" s="3">
        <f>E7/F7</f>
        <v>9.8010495090016372E-2</v>
      </c>
      <c r="I7" s="6">
        <f>F7</f>
        <v>244.4</v>
      </c>
      <c r="J7" s="2">
        <f>C7</f>
        <v>10.285</v>
      </c>
      <c r="K7" s="2">
        <f>C7/F7</f>
        <v>4.2082651391162032E-2</v>
      </c>
      <c r="L7" s="3">
        <f>E7</f>
        <v>23.953765000000001</v>
      </c>
      <c r="M7" s="3">
        <f t="shared" ref="M7:M8" si="1">L7/J7</f>
        <v>2.3290000000000002</v>
      </c>
      <c r="N7" s="3">
        <f t="shared" ref="N7:N8" si="2">L7/I7</f>
        <v>9.8010495090016372E-2</v>
      </c>
      <c r="O7" s="6">
        <f t="shared" ref="O7:O8" si="3">I7/J7</f>
        <v>23.762761302868256</v>
      </c>
      <c r="P7" s="3">
        <f t="shared" ref="P7:P8" si="4">J7/(I7/100)</f>
        <v>4.2082651391162029</v>
      </c>
      <c r="Q7" s="3">
        <v>0</v>
      </c>
      <c r="R7" s="2"/>
      <c r="S7" s="3"/>
      <c r="T7" s="2"/>
      <c r="U7" s="2"/>
      <c r="V7" s="3"/>
      <c r="W7" s="3"/>
      <c r="X7" s="3"/>
      <c r="Y7" s="3"/>
      <c r="Z7" s="3"/>
      <c r="AA7" s="3"/>
      <c r="AB7" s="3"/>
    </row>
    <row r="8" spans="1:28" x14ac:dyDescent="0.2">
      <c r="A8" s="10">
        <f>B8-B7</f>
        <v>6</v>
      </c>
      <c r="B8" s="11">
        <v>38437</v>
      </c>
      <c r="C8" s="2">
        <v>11.022</v>
      </c>
      <c r="D8" s="2">
        <v>2.419</v>
      </c>
      <c r="E8" s="3">
        <f t="shared" si="0"/>
        <v>26.662217999999999</v>
      </c>
      <c r="F8" s="6">
        <v>287.8</v>
      </c>
      <c r="G8" s="3">
        <f t="shared" ref="G8" si="5">F8/C8</f>
        <v>26.111413536563237</v>
      </c>
      <c r="H8" s="3">
        <f t="shared" ref="H8" si="6">E8/F8</f>
        <v>9.2641480194579559E-2</v>
      </c>
      <c r="I8" s="6">
        <f t="shared" ref="I8" si="7">F8+I7</f>
        <v>532.20000000000005</v>
      </c>
      <c r="J8" s="2">
        <f t="shared" ref="J8" si="8">J7+C8</f>
        <v>21.307000000000002</v>
      </c>
      <c r="K8" s="2">
        <f t="shared" ref="K8" si="9">C8/F8</f>
        <v>3.8297428769979151E-2</v>
      </c>
      <c r="L8" s="3">
        <f t="shared" ref="L8" si="10">L7+E8</f>
        <v>50.615983</v>
      </c>
      <c r="M8" s="3">
        <f t="shared" si="1"/>
        <v>2.3755565307176041</v>
      </c>
      <c r="N8" s="3">
        <f t="shared" si="2"/>
        <v>9.510707065013152E-2</v>
      </c>
      <c r="O8" s="6">
        <f t="shared" si="3"/>
        <v>24.977706856901488</v>
      </c>
      <c r="P8" s="3">
        <f t="shared" si="4"/>
        <v>4.0035700864336716</v>
      </c>
      <c r="Q8" s="3">
        <f t="shared" ref="Q8" si="11">F8/A8</f>
        <v>47.966666666666669</v>
      </c>
      <c r="R8" s="2"/>
      <c r="S8" s="3"/>
      <c r="T8" s="2"/>
      <c r="U8" s="2"/>
      <c r="V8" s="3"/>
      <c r="W8" s="3"/>
      <c r="X8" s="3"/>
      <c r="Y8" s="3"/>
      <c r="Z8" s="3"/>
      <c r="AA8" s="3"/>
      <c r="AB8" s="3"/>
    </row>
    <row r="9" spans="1:28" x14ac:dyDescent="0.2">
      <c r="A9" s="10">
        <f t="shared" ref="A9:A72" si="12">B9-B8</f>
        <v>11</v>
      </c>
      <c r="B9" s="11">
        <v>38448</v>
      </c>
      <c r="C9" s="2">
        <v>11.833</v>
      </c>
      <c r="D9" s="2">
        <v>2.5990000000000002</v>
      </c>
      <c r="E9" s="3">
        <f t="shared" si="0"/>
        <v>30.753967000000003</v>
      </c>
      <c r="F9" s="6">
        <v>293.10000000000002</v>
      </c>
      <c r="G9" s="3">
        <f t="shared" ref="G9:G72" si="13">F9/C9</f>
        <v>24.769711822868253</v>
      </c>
      <c r="H9" s="3">
        <f t="shared" ref="H9:H72" si="14">E9/F9</f>
        <v>0.10492653360627772</v>
      </c>
      <c r="I9" s="6">
        <f t="shared" ref="I9:I72" si="15">F9+I8</f>
        <v>825.30000000000007</v>
      </c>
      <c r="J9" s="2">
        <f t="shared" ref="J9:J72" si="16">J8+C9</f>
        <v>33.14</v>
      </c>
      <c r="K9" s="2">
        <f t="shared" ref="K9:K72" si="17">C9/F9</f>
        <v>4.0371886728079148E-2</v>
      </c>
      <c r="L9" s="3">
        <f t="shared" ref="L9:L72" si="18">L8+E9</f>
        <v>81.369950000000003</v>
      </c>
      <c r="M9" s="3">
        <f t="shared" ref="M9:M72" si="19">L9/J9</f>
        <v>2.4553394689197345</v>
      </c>
      <c r="N9" s="3">
        <f t="shared" ref="N9:N72" si="20">L9/I9</f>
        <v>9.8594389918817402E-2</v>
      </c>
      <c r="O9" s="6">
        <f t="shared" ref="O9:O72" si="21">I9/J9</f>
        <v>24.903439951719978</v>
      </c>
      <c r="P9" s="3">
        <f t="shared" ref="P9:P72" si="22">J9/(I9/100)</f>
        <v>4.0155095116927182</v>
      </c>
      <c r="Q9" s="3">
        <f t="shared" ref="Q9:Q72" si="23">F9/A9</f>
        <v>26.645454545454548</v>
      </c>
      <c r="R9" s="2"/>
      <c r="S9" s="3"/>
      <c r="T9" s="2"/>
      <c r="U9" s="2"/>
      <c r="V9" s="3"/>
      <c r="W9" s="3"/>
      <c r="X9" s="3"/>
      <c r="Y9" s="3"/>
      <c r="Z9" s="3"/>
      <c r="AA9" s="3"/>
      <c r="AB9" s="3"/>
    </row>
    <row r="10" spans="1:28" x14ac:dyDescent="0.2">
      <c r="A10" s="10">
        <f t="shared" si="12"/>
        <v>8</v>
      </c>
      <c r="B10" s="11">
        <v>38456</v>
      </c>
      <c r="C10" s="2">
        <v>12.894</v>
      </c>
      <c r="D10" s="2">
        <v>2.6390000000000002</v>
      </c>
      <c r="E10" s="3">
        <f t="shared" si="0"/>
        <v>34.027266000000004</v>
      </c>
      <c r="F10" s="6">
        <v>276.8</v>
      </c>
      <c r="G10" s="3">
        <f t="shared" si="13"/>
        <v>21.467349154645571</v>
      </c>
      <c r="H10" s="3">
        <f t="shared" si="14"/>
        <v>0.12293087427745666</v>
      </c>
      <c r="I10" s="6">
        <f t="shared" si="15"/>
        <v>1102.1000000000001</v>
      </c>
      <c r="J10" s="2">
        <f t="shared" si="16"/>
        <v>46.033999999999999</v>
      </c>
      <c r="K10" s="2">
        <f t="shared" si="17"/>
        <v>4.6582369942196528E-2</v>
      </c>
      <c r="L10" s="3">
        <f t="shared" si="18"/>
        <v>115.39721600000001</v>
      </c>
      <c r="M10" s="3">
        <f t="shared" si="19"/>
        <v>2.5067822913498721</v>
      </c>
      <c r="N10" s="3">
        <f t="shared" si="20"/>
        <v>0.1047066654568551</v>
      </c>
      <c r="O10" s="6">
        <f t="shared" si="21"/>
        <v>23.941000130338448</v>
      </c>
      <c r="P10" s="3">
        <f t="shared" si="22"/>
        <v>4.1769349423827231</v>
      </c>
      <c r="Q10" s="3">
        <f t="shared" si="23"/>
        <v>34.6</v>
      </c>
      <c r="R10" s="2"/>
      <c r="S10" s="3"/>
      <c r="T10" s="2"/>
      <c r="U10" s="2"/>
      <c r="V10" s="3"/>
      <c r="W10" s="3"/>
      <c r="X10" s="3"/>
      <c r="Y10" s="3"/>
      <c r="Z10" s="3"/>
      <c r="AA10" s="3"/>
      <c r="AB10" s="3"/>
    </row>
    <row r="11" spans="1:28" x14ac:dyDescent="0.2">
      <c r="A11" s="10">
        <f t="shared" si="12"/>
        <v>3</v>
      </c>
      <c r="B11" s="11">
        <v>38459</v>
      </c>
      <c r="C11" s="2">
        <v>11.379</v>
      </c>
      <c r="D11" s="2">
        <v>2.859</v>
      </c>
      <c r="E11" s="3">
        <f t="shared" si="0"/>
        <v>32.532561000000001</v>
      </c>
      <c r="F11" s="6">
        <v>308</v>
      </c>
      <c r="G11" s="3">
        <f t="shared" si="13"/>
        <v>27.067404868617629</v>
      </c>
      <c r="H11" s="3">
        <f t="shared" si="14"/>
        <v>0.10562519805194806</v>
      </c>
      <c r="I11" s="6">
        <f t="shared" si="15"/>
        <v>1410.1000000000001</v>
      </c>
      <c r="J11" s="2">
        <f t="shared" si="16"/>
        <v>57.412999999999997</v>
      </c>
      <c r="K11" s="2">
        <f t="shared" si="17"/>
        <v>3.694480519480519E-2</v>
      </c>
      <c r="L11" s="3">
        <f t="shared" si="18"/>
        <v>147.929777</v>
      </c>
      <c r="M11" s="3">
        <f t="shared" si="19"/>
        <v>2.5765902670126977</v>
      </c>
      <c r="N11" s="3">
        <f t="shared" si="20"/>
        <v>0.10490729522728884</v>
      </c>
      <c r="O11" s="6">
        <f t="shared" si="21"/>
        <v>24.560639576402561</v>
      </c>
      <c r="P11" s="3">
        <f t="shared" si="22"/>
        <v>4.0715552088504356</v>
      </c>
      <c r="Q11" s="3">
        <f t="shared" si="23"/>
        <v>102.66666666666667</v>
      </c>
      <c r="R11" s="2"/>
      <c r="S11" s="3"/>
      <c r="T11" s="2"/>
      <c r="U11" s="2"/>
      <c r="V11" s="3"/>
      <c r="W11" s="3"/>
      <c r="X11" s="3"/>
      <c r="Y11" s="3"/>
      <c r="Z11" s="3"/>
      <c r="AA11" s="3"/>
      <c r="AB11" s="3"/>
    </row>
    <row r="12" spans="1:28" x14ac:dyDescent="0.2">
      <c r="A12" s="10">
        <f t="shared" si="12"/>
        <v>8</v>
      </c>
      <c r="B12" s="11">
        <v>38467</v>
      </c>
      <c r="C12" s="2">
        <v>11.945</v>
      </c>
      <c r="D12" s="2">
        <v>2.6790000000000003</v>
      </c>
      <c r="E12" s="3">
        <f t="shared" si="0"/>
        <v>32.000655000000002</v>
      </c>
      <c r="F12" s="6">
        <v>303.39999999999998</v>
      </c>
      <c r="G12" s="3">
        <f t="shared" si="13"/>
        <v>25.399748848890745</v>
      </c>
      <c r="H12" s="3">
        <f t="shared" si="14"/>
        <v>0.10547348384970337</v>
      </c>
      <c r="I12" s="6">
        <f t="shared" si="15"/>
        <v>1713.5</v>
      </c>
      <c r="J12" s="2">
        <f t="shared" si="16"/>
        <v>69.358000000000004</v>
      </c>
      <c r="K12" s="2">
        <f t="shared" si="17"/>
        <v>3.9370468029004617E-2</v>
      </c>
      <c r="L12" s="3">
        <f t="shared" si="18"/>
        <v>179.930432</v>
      </c>
      <c r="M12" s="3">
        <f t="shared" si="19"/>
        <v>2.5942275152109344</v>
      </c>
      <c r="N12" s="3">
        <f t="shared" si="20"/>
        <v>0.10500754712576597</v>
      </c>
      <c r="O12" s="6">
        <f t="shared" si="21"/>
        <v>24.70515297442256</v>
      </c>
      <c r="P12" s="3">
        <f t="shared" si="22"/>
        <v>4.0477385468339655</v>
      </c>
      <c r="Q12" s="3">
        <f t="shared" si="23"/>
        <v>37.924999999999997</v>
      </c>
      <c r="R12" s="2"/>
      <c r="S12" s="3"/>
      <c r="T12" s="2"/>
      <c r="U12" s="2"/>
      <c r="V12" s="3"/>
      <c r="W12" s="3"/>
      <c r="X12" s="3"/>
      <c r="Y12" s="3"/>
      <c r="Z12" s="3"/>
      <c r="AA12" s="3"/>
      <c r="AB12" s="3"/>
    </row>
    <row r="13" spans="1:28" x14ac:dyDescent="0.2">
      <c r="A13" s="10">
        <f t="shared" si="12"/>
        <v>8</v>
      </c>
      <c r="B13" s="11">
        <v>38475</v>
      </c>
      <c r="C13" s="2">
        <v>12.875999999999999</v>
      </c>
      <c r="D13" s="2">
        <v>2.7789999999999999</v>
      </c>
      <c r="E13" s="3">
        <f t="shared" si="0"/>
        <v>35.782404</v>
      </c>
      <c r="F13" s="6">
        <v>302.8</v>
      </c>
      <c r="G13" s="3">
        <f t="shared" si="13"/>
        <v>23.51662006834421</v>
      </c>
      <c r="H13" s="3">
        <f t="shared" si="14"/>
        <v>0.11817174372523118</v>
      </c>
      <c r="I13" s="6">
        <f t="shared" si="15"/>
        <v>2016.3</v>
      </c>
      <c r="J13" s="2">
        <f t="shared" si="16"/>
        <v>82.234000000000009</v>
      </c>
      <c r="K13" s="2">
        <f t="shared" si="17"/>
        <v>4.2523117569352703E-2</v>
      </c>
      <c r="L13" s="3">
        <f t="shared" si="18"/>
        <v>215.71283599999998</v>
      </c>
      <c r="M13" s="3">
        <f t="shared" si="19"/>
        <v>2.6231587421261273</v>
      </c>
      <c r="N13" s="3">
        <f t="shared" si="20"/>
        <v>0.10698449437087734</v>
      </c>
      <c r="O13" s="6">
        <f t="shared" si="21"/>
        <v>24.51905537855388</v>
      </c>
      <c r="P13" s="3">
        <f t="shared" si="22"/>
        <v>4.0784605465456529</v>
      </c>
      <c r="Q13" s="3">
        <f t="shared" si="23"/>
        <v>37.85</v>
      </c>
      <c r="R13" s="2"/>
      <c r="S13" s="3"/>
      <c r="T13" s="2"/>
      <c r="U13" s="2"/>
      <c r="V13" s="3"/>
      <c r="W13" s="3"/>
      <c r="X13" s="3"/>
      <c r="Y13" s="3"/>
      <c r="Z13" s="3"/>
      <c r="AA13" s="3"/>
      <c r="AB13" s="3"/>
    </row>
    <row r="14" spans="1:28" x14ac:dyDescent="0.2">
      <c r="A14" s="10">
        <f t="shared" si="12"/>
        <v>10</v>
      </c>
      <c r="B14" s="11">
        <v>38485</v>
      </c>
      <c r="C14" s="2">
        <v>12.419</v>
      </c>
      <c r="D14" s="2">
        <v>2.4990000000000001</v>
      </c>
      <c r="E14" s="3">
        <f t="shared" si="0"/>
        <v>31.035081000000002</v>
      </c>
      <c r="F14" s="6">
        <v>276.7</v>
      </c>
      <c r="G14" s="3">
        <f t="shared" si="13"/>
        <v>22.280376841935741</v>
      </c>
      <c r="H14" s="3">
        <f t="shared" si="14"/>
        <v>0.11216147813516444</v>
      </c>
      <c r="I14" s="6">
        <f t="shared" si="15"/>
        <v>2293</v>
      </c>
      <c r="J14" s="2">
        <f t="shared" si="16"/>
        <v>94.653000000000006</v>
      </c>
      <c r="K14" s="2">
        <f t="shared" si="17"/>
        <v>4.4882544271774488E-2</v>
      </c>
      <c r="L14" s="3">
        <f t="shared" si="18"/>
        <v>246.74791699999997</v>
      </c>
      <c r="M14" s="3">
        <f t="shared" si="19"/>
        <v>2.6068684246669407</v>
      </c>
      <c r="N14" s="3">
        <f t="shared" si="20"/>
        <v>0.10760920933275184</v>
      </c>
      <c r="O14" s="6">
        <f t="shared" si="21"/>
        <v>24.225328304438314</v>
      </c>
      <c r="P14" s="3">
        <f t="shared" si="22"/>
        <v>4.127911033580463</v>
      </c>
      <c r="Q14" s="3">
        <f t="shared" si="23"/>
        <v>27.669999999999998</v>
      </c>
      <c r="R14" s="2"/>
      <c r="S14" s="3"/>
      <c r="T14" s="2"/>
      <c r="U14" s="2"/>
      <c r="V14" s="3"/>
      <c r="W14" s="3"/>
      <c r="X14" s="3"/>
      <c r="Y14" s="3"/>
      <c r="Z14" s="3"/>
      <c r="AA14" s="3"/>
      <c r="AB14" s="3"/>
    </row>
    <row r="15" spans="1:28" x14ac:dyDescent="0.2">
      <c r="A15" s="10">
        <f t="shared" si="12"/>
        <v>12</v>
      </c>
      <c r="B15" s="11">
        <v>38497</v>
      </c>
      <c r="C15" s="2">
        <v>12.747999999999999</v>
      </c>
      <c r="D15" s="2">
        <v>2.4390000000000001</v>
      </c>
      <c r="E15" s="3">
        <f t="shared" si="0"/>
        <v>31.092371999999997</v>
      </c>
      <c r="F15" s="6">
        <v>267</v>
      </c>
      <c r="G15" s="3">
        <f t="shared" si="13"/>
        <v>20.944461876372767</v>
      </c>
      <c r="H15" s="3">
        <f t="shared" si="14"/>
        <v>0.11645083146067414</v>
      </c>
      <c r="I15" s="6">
        <f t="shared" si="15"/>
        <v>2560</v>
      </c>
      <c r="J15" s="2">
        <f t="shared" si="16"/>
        <v>107.40100000000001</v>
      </c>
      <c r="K15" s="2">
        <f t="shared" si="17"/>
        <v>4.7745318352059925E-2</v>
      </c>
      <c r="L15" s="3">
        <f t="shared" si="18"/>
        <v>277.84028899999998</v>
      </c>
      <c r="M15" s="3">
        <f t="shared" si="19"/>
        <v>2.5869432221301474</v>
      </c>
      <c r="N15" s="3">
        <f t="shared" si="20"/>
        <v>0.108531362890625</v>
      </c>
      <c r="O15" s="6">
        <f t="shared" si="21"/>
        <v>23.835904693624823</v>
      </c>
      <c r="P15" s="3">
        <f t="shared" si="22"/>
        <v>4.1953515625</v>
      </c>
      <c r="Q15" s="3">
        <f t="shared" si="23"/>
        <v>22.25</v>
      </c>
      <c r="R15" s="2"/>
      <c r="S15" s="3"/>
      <c r="T15" s="2"/>
      <c r="U15" s="2"/>
      <c r="V15" s="3"/>
      <c r="W15" s="3"/>
      <c r="X15" s="3"/>
      <c r="Y15" s="3"/>
      <c r="Z15" s="3"/>
      <c r="AA15" s="3"/>
      <c r="AB15" s="3"/>
    </row>
    <row r="16" spans="1:28" x14ac:dyDescent="0.2">
      <c r="A16" s="10">
        <f t="shared" si="12"/>
        <v>14</v>
      </c>
      <c r="B16" s="11">
        <v>38511</v>
      </c>
      <c r="C16" s="2">
        <v>13.068</v>
      </c>
      <c r="D16" s="2">
        <v>2.339</v>
      </c>
      <c r="E16" s="3">
        <f t="shared" si="0"/>
        <v>30.566051999999999</v>
      </c>
      <c r="F16" s="6">
        <v>261.89999999999998</v>
      </c>
      <c r="G16" s="3">
        <f t="shared" si="13"/>
        <v>20.041322314049587</v>
      </c>
      <c r="H16" s="3">
        <f t="shared" si="14"/>
        <v>0.11670886597938145</v>
      </c>
      <c r="I16" s="6">
        <f t="shared" si="15"/>
        <v>2821.9</v>
      </c>
      <c r="J16" s="2">
        <f t="shared" si="16"/>
        <v>120.46900000000001</v>
      </c>
      <c r="K16" s="2">
        <f t="shared" si="17"/>
        <v>4.9896907216494847E-2</v>
      </c>
      <c r="L16" s="3">
        <f t="shared" si="18"/>
        <v>308.406341</v>
      </c>
      <c r="M16" s="3">
        <f t="shared" si="19"/>
        <v>2.5600473233777983</v>
      </c>
      <c r="N16" s="3">
        <f t="shared" si="20"/>
        <v>0.10929031539033984</v>
      </c>
      <c r="O16" s="6">
        <f t="shared" si="21"/>
        <v>23.424283425611566</v>
      </c>
      <c r="P16" s="3">
        <f t="shared" si="22"/>
        <v>4.2690740281370712</v>
      </c>
      <c r="Q16" s="3">
        <f t="shared" si="23"/>
        <v>18.707142857142856</v>
      </c>
      <c r="R16" s="2"/>
      <c r="S16" s="3"/>
      <c r="T16" s="2"/>
      <c r="U16" s="2"/>
      <c r="V16" s="3"/>
      <c r="W16" s="3"/>
      <c r="X16" s="3"/>
      <c r="Y16" s="3"/>
      <c r="Z16" s="3"/>
      <c r="AA16" s="3"/>
      <c r="AB16" s="3"/>
    </row>
    <row r="17" spans="1:28" x14ac:dyDescent="0.2">
      <c r="A17" s="10">
        <f t="shared" si="12"/>
        <v>12</v>
      </c>
      <c r="B17" s="11">
        <v>38523</v>
      </c>
      <c r="C17" s="2">
        <v>12.648</v>
      </c>
      <c r="D17" s="2">
        <v>2.319</v>
      </c>
      <c r="E17" s="3">
        <f t="shared" si="0"/>
        <v>29.330711999999998</v>
      </c>
      <c r="F17" s="6">
        <v>235</v>
      </c>
      <c r="G17" s="3">
        <f t="shared" si="13"/>
        <v>18.580012650221381</v>
      </c>
      <c r="H17" s="3">
        <f t="shared" si="14"/>
        <v>0.12481154042553191</v>
      </c>
      <c r="I17" s="6">
        <f t="shared" si="15"/>
        <v>3056.9</v>
      </c>
      <c r="J17" s="2">
        <f t="shared" si="16"/>
        <v>133.11700000000002</v>
      </c>
      <c r="K17" s="2">
        <f t="shared" si="17"/>
        <v>5.3821276595744677E-2</v>
      </c>
      <c r="L17" s="3">
        <f t="shared" si="18"/>
        <v>337.737053</v>
      </c>
      <c r="M17" s="3">
        <f t="shared" si="19"/>
        <v>2.537144414312221</v>
      </c>
      <c r="N17" s="3">
        <f t="shared" si="20"/>
        <v>0.11048351369033989</v>
      </c>
      <c r="O17" s="6">
        <f t="shared" si="21"/>
        <v>22.96400910477249</v>
      </c>
      <c r="P17" s="3">
        <f t="shared" si="22"/>
        <v>4.3546403218947303</v>
      </c>
      <c r="Q17" s="3">
        <f t="shared" si="23"/>
        <v>19.583333333333332</v>
      </c>
      <c r="R17" s="2"/>
      <c r="S17" s="3"/>
      <c r="T17" s="2"/>
      <c r="U17" s="2"/>
      <c r="V17" s="3"/>
      <c r="W17" s="3"/>
      <c r="X17" s="3"/>
      <c r="Y17" s="3"/>
      <c r="Z17" s="3"/>
      <c r="AA17" s="3"/>
      <c r="AB17" s="3"/>
    </row>
    <row r="18" spans="1:28" x14ac:dyDescent="0.2">
      <c r="A18" s="10">
        <f t="shared" si="12"/>
        <v>16</v>
      </c>
      <c r="B18" s="11">
        <v>38539</v>
      </c>
      <c r="C18" s="2">
        <v>12.194000000000001</v>
      </c>
      <c r="D18" s="2">
        <v>2.4790000000000001</v>
      </c>
      <c r="E18" s="3">
        <f t="shared" si="0"/>
        <v>30.228926000000005</v>
      </c>
      <c r="F18" s="6">
        <v>256</v>
      </c>
      <c r="G18" s="3">
        <f t="shared" si="13"/>
        <v>20.993931441692634</v>
      </c>
      <c r="H18" s="3">
        <f t="shared" si="14"/>
        <v>0.11808174218750002</v>
      </c>
      <c r="I18" s="6">
        <f t="shared" si="15"/>
        <v>3312.9</v>
      </c>
      <c r="J18" s="2">
        <f t="shared" si="16"/>
        <v>145.31100000000001</v>
      </c>
      <c r="K18" s="2">
        <f t="shared" si="17"/>
        <v>4.7632812500000003E-2</v>
      </c>
      <c r="L18" s="3">
        <f t="shared" si="18"/>
        <v>367.965979</v>
      </c>
      <c r="M18" s="3">
        <f t="shared" si="19"/>
        <v>2.5322651347798857</v>
      </c>
      <c r="N18" s="3">
        <f t="shared" si="20"/>
        <v>0.1110706568263455</v>
      </c>
      <c r="O18" s="6">
        <f t="shared" si="21"/>
        <v>22.798686954187914</v>
      </c>
      <c r="P18" s="3">
        <f t="shared" si="22"/>
        <v>4.3862175133568782</v>
      </c>
      <c r="Q18" s="3">
        <f t="shared" si="23"/>
        <v>16</v>
      </c>
      <c r="R18" s="2"/>
      <c r="S18" s="3"/>
      <c r="T18" s="2"/>
      <c r="U18" s="2"/>
      <c r="V18" s="3"/>
      <c r="W18" s="3"/>
      <c r="X18" s="3"/>
      <c r="Y18" s="3"/>
      <c r="Z18" s="3"/>
      <c r="AA18" s="3"/>
      <c r="AB18" s="3"/>
    </row>
    <row r="19" spans="1:28" x14ac:dyDescent="0.2">
      <c r="A19" s="10">
        <f t="shared" si="12"/>
        <v>23</v>
      </c>
      <c r="B19" s="11">
        <v>38562</v>
      </c>
      <c r="C19" s="2">
        <v>12.722</v>
      </c>
      <c r="D19" s="2">
        <v>2.5590000000000002</v>
      </c>
      <c r="E19" s="3">
        <f t="shared" si="0"/>
        <v>32.555598000000003</v>
      </c>
      <c r="F19" s="6">
        <v>252</v>
      </c>
      <c r="G19" s="3">
        <f t="shared" si="13"/>
        <v>19.808206256877849</v>
      </c>
      <c r="H19" s="3">
        <f t="shared" si="14"/>
        <v>0.12918888095238096</v>
      </c>
      <c r="I19" s="6">
        <f t="shared" si="15"/>
        <v>3564.9</v>
      </c>
      <c r="J19" s="2">
        <f t="shared" si="16"/>
        <v>158.03300000000002</v>
      </c>
      <c r="K19" s="2">
        <f t="shared" si="17"/>
        <v>5.0484126984126985E-2</v>
      </c>
      <c r="L19" s="3">
        <f t="shared" si="18"/>
        <v>400.52157699999998</v>
      </c>
      <c r="M19" s="3">
        <f t="shared" si="19"/>
        <v>2.5344173495409184</v>
      </c>
      <c r="N19" s="3">
        <f t="shared" si="20"/>
        <v>0.11235141995567897</v>
      </c>
      <c r="O19" s="6">
        <f t="shared" si="21"/>
        <v>22.557946757955616</v>
      </c>
      <c r="P19" s="3">
        <f t="shared" si="22"/>
        <v>4.4330275744060144</v>
      </c>
      <c r="Q19" s="3">
        <f t="shared" si="23"/>
        <v>10.956521739130435</v>
      </c>
      <c r="R19" s="2"/>
      <c r="S19" s="3"/>
      <c r="T19" s="2"/>
      <c r="U19" s="2"/>
      <c r="V19" s="3"/>
      <c r="W19" s="3"/>
      <c r="X19" s="3"/>
      <c r="Y19" s="3"/>
      <c r="Z19" s="3"/>
      <c r="AA19" s="3"/>
      <c r="AB19" s="3"/>
    </row>
    <row r="20" spans="1:28" x14ac:dyDescent="0.2">
      <c r="A20" s="10">
        <f t="shared" si="12"/>
        <v>14</v>
      </c>
      <c r="B20" s="11">
        <v>38576</v>
      </c>
      <c r="C20" s="2">
        <v>12.714</v>
      </c>
      <c r="D20" s="2">
        <v>2.7389999999999999</v>
      </c>
      <c r="E20" s="3">
        <f t="shared" si="0"/>
        <v>34.823645999999997</v>
      </c>
      <c r="F20" s="6">
        <v>248.1</v>
      </c>
      <c r="G20" s="3">
        <f t="shared" si="13"/>
        <v>19.513921661160925</v>
      </c>
      <c r="H20" s="3">
        <f t="shared" si="14"/>
        <v>0.14036133010882706</v>
      </c>
      <c r="I20" s="6">
        <f t="shared" si="15"/>
        <v>3813</v>
      </c>
      <c r="J20" s="2">
        <f t="shared" si="16"/>
        <v>170.74700000000001</v>
      </c>
      <c r="K20" s="2">
        <f t="shared" si="17"/>
        <v>5.124546553808948E-2</v>
      </c>
      <c r="L20" s="3">
        <f t="shared" si="18"/>
        <v>435.34522299999998</v>
      </c>
      <c r="M20" s="3">
        <f t="shared" si="19"/>
        <v>2.5496507874223262</v>
      </c>
      <c r="N20" s="3">
        <f t="shared" si="20"/>
        <v>0.11417393731969577</v>
      </c>
      <c r="O20" s="6">
        <f t="shared" si="21"/>
        <v>22.331285469144404</v>
      </c>
      <c r="P20" s="3">
        <f t="shared" si="22"/>
        <v>4.478022554419093</v>
      </c>
      <c r="Q20" s="3">
        <f t="shared" si="23"/>
        <v>17.721428571428572</v>
      </c>
      <c r="R20" s="2"/>
      <c r="S20" s="3"/>
      <c r="T20" s="2"/>
      <c r="U20" s="2"/>
      <c r="V20" s="3"/>
      <c r="W20" s="3"/>
      <c r="X20" s="3"/>
      <c r="Y20" s="3"/>
      <c r="Z20" s="3"/>
      <c r="AA20" s="3"/>
      <c r="AB20" s="3"/>
    </row>
    <row r="21" spans="1:28" x14ac:dyDescent="0.2">
      <c r="A21" s="10">
        <f t="shared" si="12"/>
        <v>18</v>
      </c>
      <c r="B21" s="11">
        <v>38594</v>
      </c>
      <c r="C21" s="2">
        <v>12.532999999999999</v>
      </c>
      <c r="D21" s="2">
        <v>2.859</v>
      </c>
      <c r="E21" s="3">
        <f t="shared" si="0"/>
        <v>35.831846999999996</v>
      </c>
      <c r="F21" s="6">
        <v>240.6</v>
      </c>
      <c r="G21" s="3">
        <f t="shared" si="13"/>
        <v>19.197319077635044</v>
      </c>
      <c r="H21" s="3">
        <f t="shared" si="14"/>
        <v>0.14892704488778052</v>
      </c>
      <c r="I21" s="6">
        <f t="shared" si="15"/>
        <v>4053.6</v>
      </c>
      <c r="J21" s="2">
        <f t="shared" si="16"/>
        <v>183.28</v>
      </c>
      <c r="K21" s="2">
        <f t="shared" si="17"/>
        <v>5.2090606816292601E-2</v>
      </c>
      <c r="L21" s="3">
        <f t="shared" si="18"/>
        <v>471.17706999999996</v>
      </c>
      <c r="M21" s="3">
        <f t="shared" si="19"/>
        <v>2.570804615888258</v>
      </c>
      <c r="N21" s="3">
        <f t="shared" si="20"/>
        <v>0.11623669577659364</v>
      </c>
      <c r="O21" s="6">
        <f t="shared" si="21"/>
        <v>22.116979484941073</v>
      </c>
      <c r="P21" s="3">
        <f t="shared" si="22"/>
        <v>4.5214130649299387</v>
      </c>
      <c r="Q21" s="3">
        <f t="shared" si="23"/>
        <v>13.366666666666667</v>
      </c>
      <c r="R21" s="2"/>
      <c r="S21" s="3"/>
      <c r="T21" s="2"/>
      <c r="U21" s="2"/>
      <c r="V21" s="3"/>
      <c r="W21" s="3"/>
      <c r="X21" s="3"/>
      <c r="Y21" s="3"/>
      <c r="Z21" s="3"/>
      <c r="AA21" s="3"/>
      <c r="AB21" s="3"/>
    </row>
    <row r="22" spans="1:28" x14ac:dyDescent="0.2">
      <c r="A22" s="10">
        <f t="shared" si="12"/>
        <v>18</v>
      </c>
      <c r="B22" s="11">
        <v>38612</v>
      </c>
      <c r="C22" s="2">
        <v>12.279</v>
      </c>
      <c r="D22" s="2">
        <v>2.9590000000000001</v>
      </c>
      <c r="E22" s="3">
        <f t="shared" si="0"/>
        <v>36.333561000000003</v>
      </c>
      <c r="F22" s="6">
        <v>242.5</v>
      </c>
      <c r="G22" s="3">
        <f t="shared" si="13"/>
        <v>19.749165241469175</v>
      </c>
      <c r="H22" s="3">
        <f t="shared" si="14"/>
        <v>0.14982911752577321</v>
      </c>
      <c r="I22" s="6">
        <f t="shared" si="15"/>
        <v>4296.1000000000004</v>
      </c>
      <c r="J22" s="2">
        <f t="shared" si="16"/>
        <v>195.559</v>
      </c>
      <c r="K22" s="2">
        <f t="shared" si="17"/>
        <v>5.0635051546391752E-2</v>
      </c>
      <c r="L22" s="3">
        <f t="shared" si="18"/>
        <v>507.51063099999999</v>
      </c>
      <c r="M22" s="3">
        <f t="shared" si="19"/>
        <v>2.5951791070725458</v>
      </c>
      <c r="N22" s="3">
        <f t="shared" si="20"/>
        <v>0.1181328719070785</v>
      </c>
      <c r="O22" s="6">
        <f t="shared" si="21"/>
        <v>21.968306240060546</v>
      </c>
      <c r="P22" s="3">
        <f t="shared" si="22"/>
        <v>4.5520122902167079</v>
      </c>
      <c r="Q22" s="3">
        <f t="shared" si="23"/>
        <v>13.472222222222221</v>
      </c>
      <c r="R22" s="2"/>
      <c r="S22" s="3"/>
      <c r="T22" s="2"/>
      <c r="U22" s="2"/>
      <c r="V22" s="3"/>
      <c r="W22" s="3"/>
      <c r="X22" s="3"/>
      <c r="Y22" s="3"/>
      <c r="Z22" s="3"/>
      <c r="AA22" s="3"/>
      <c r="AB22" s="3"/>
    </row>
    <row r="23" spans="1:28" x14ac:dyDescent="0.2">
      <c r="A23" s="10">
        <f t="shared" si="12"/>
        <v>21</v>
      </c>
      <c r="B23" s="11">
        <v>38633</v>
      </c>
      <c r="C23" s="2">
        <v>13.132</v>
      </c>
      <c r="D23" s="2">
        <v>2.9990000000000001</v>
      </c>
      <c r="E23" s="3">
        <f t="shared" si="0"/>
        <v>39.382868000000002</v>
      </c>
      <c r="F23" s="6">
        <v>240.7</v>
      </c>
      <c r="G23" s="3">
        <f t="shared" si="13"/>
        <v>18.329272007310387</v>
      </c>
      <c r="H23" s="3">
        <f t="shared" si="14"/>
        <v>0.16361806398005818</v>
      </c>
      <c r="I23" s="6">
        <f t="shared" si="15"/>
        <v>4536.8</v>
      </c>
      <c r="J23" s="2">
        <f t="shared" si="16"/>
        <v>208.691</v>
      </c>
      <c r="K23" s="2">
        <f t="shared" si="17"/>
        <v>5.4557540506855004E-2</v>
      </c>
      <c r="L23" s="3">
        <f t="shared" si="18"/>
        <v>546.89349900000002</v>
      </c>
      <c r="M23" s="3">
        <f t="shared" si="19"/>
        <v>2.6205897666885494</v>
      </c>
      <c r="N23" s="3">
        <f t="shared" si="20"/>
        <v>0.12054608953447364</v>
      </c>
      <c r="O23" s="6">
        <f t="shared" si="21"/>
        <v>21.73931793896239</v>
      </c>
      <c r="P23" s="3">
        <f t="shared" si="22"/>
        <v>4.5999603244577676</v>
      </c>
      <c r="Q23" s="3">
        <f t="shared" si="23"/>
        <v>11.461904761904762</v>
      </c>
      <c r="R23" s="2"/>
      <c r="S23" s="3"/>
      <c r="T23" s="2"/>
      <c r="U23" s="2"/>
      <c r="V23" s="3"/>
      <c r="W23" s="3"/>
      <c r="X23" s="3"/>
      <c r="Y23" s="3"/>
      <c r="Z23" s="3"/>
      <c r="AA23" s="3"/>
      <c r="AB23" s="3"/>
    </row>
    <row r="24" spans="1:28" x14ac:dyDescent="0.2">
      <c r="A24" s="10">
        <f t="shared" si="12"/>
        <v>14</v>
      </c>
      <c r="B24" s="11">
        <v>38647</v>
      </c>
      <c r="C24" s="2">
        <v>11.815</v>
      </c>
      <c r="D24" s="2">
        <v>2.859</v>
      </c>
      <c r="E24" s="3">
        <f t="shared" si="0"/>
        <v>33.779084999999995</v>
      </c>
      <c r="F24" s="6">
        <v>254.8</v>
      </c>
      <c r="G24" s="3">
        <f t="shared" si="13"/>
        <v>21.565806178586545</v>
      </c>
      <c r="H24" s="3">
        <f t="shared" si="14"/>
        <v>0.13257097723704864</v>
      </c>
      <c r="I24" s="6">
        <f t="shared" si="15"/>
        <v>4791.6000000000004</v>
      </c>
      <c r="J24" s="2">
        <f t="shared" si="16"/>
        <v>220.506</v>
      </c>
      <c r="K24" s="2">
        <f t="shared" si="17"/>
        <v>4.6369701726844577E-2</v>
      </c>
      <c r="L24" s="3">
        <f t="shared" si="18"/>
        <v>580.67258400000003</v>
      </c>
      <c r="M24" s="3">
        <f t="shared" si="19"/>
        <v>2.6333640989360836</v>
      </c>
      <c r="N24" s="3">
        <f t="shared" si="20"/>
        <v>0.12118552967693463</v>
      </c>
      <c r="O24" s="6">
        <f t="shared" si="21"/>
        <v>21.730020951810836</v>
      </c>
      <c r="P24" s="3">
        <f t="shared" si="22"/>
        <v>4.601928374655647</v>
      </c>
      <c r="Q24" s="3">
        <f t="shared" si="23"/>
        <v>18.2</v>
      </c>
      <c r="R24" s="2"/>
      <c r="S24" s="3"/>
      <c r="T24" s="2"/>
      <c r="U24" s="2"/>
      <c r="V24" s="3"/>
      <c r="W24" s="3"/>
      <c r="X24" s="3"/>
      <c r="Y24" s="3"/>
      <c r="Z24" s="3"/>
      <c r="AA24" s="3"/>
      <c r="AB24" s="3"/>
    </row>
    <row r="25" spans="1:28" x14ac:dyDescent="0.2">
      <c r="A25" s="10">
        <f t="shared" si="12"/>
        <v>21</v>
      </c>
      <c r="B25" s="11">
        <v>38668</v>
      </c>
      <c r="C25" s="2">
        <v>12.6</v>
      </c>
      <c r="D25" s="2">
        <v>2.7989999999999999</v>
      </c>
      <c r="E25" s="3">
        <f t="shared" si="0"/>
        <v>35.267399999999995</v>
      </c>
      <c r="F25" s="6">
        <v>243.3</v>
      </c>
      <c r="G25" s="3">
        <f t="shared" si="13"/>
        <v>19.30952380952381</v>
      </c>
      <c r="H25" s="3">
        <f t="shared" si="14"/>
        <v>0.14495437731196051</v>
      </c>
      <c r="I25" s="6">
        <f t="shared" si="15"/>
        <v>5034.9000000000005</v>
      </c>
      <c r="J25" s="2">
        <f t="shared" si="16"/>
        <v>233.10599999999999</v>
      </c>
      <c r="K25" s="2">
        <f t="shared" si="17"/>
        <v>5.1787916152897656E-2</v>
      </c>
      <c r="L25" s="3">
        <f t="shared" si="18"/>
        <v>615.93998399999998</v>
      </c>
      <c r="M25" s="3">
        <f t="shared" si="19"/>
        <v>2.6423171604334508</v>
      </c>
      <c r="N25" s="3">
        <f t="shared" si="20"/>
        <v>0.12233410474885299</v>
      </c>
      <c r="O25" s="6">
        <f t="shared" si="21"/>
        <v>21.599186636122624</v>
      </c>
      <c r="P25" s="3">
        <f t="shared" si="22"/>
        <v>4.6298039683012568</v>
      </c>
      <c r="Q25" s="3">
        <f t="shared" si="23"/>
        <v>11.585714285714285</v>
      </c>
      <c r="R25" s="2"/>
      <c r="S25" s="3"/>
      <c r="T25" s="2"/>
      <c r="U25" s="2"/>
      <c r="V25" s="3"/>
      <c r="W25" s="3"/>
      <c r="X25" s="3"/>
      <c r="Y25" s="3"/>
      <c r="Z25" s="3"/>
      <c r="AA25" s="3"/>
      <c r="AB25" s="3"/>
    </row>
    <row r="26" spans="1:28" x14ac:dyDescent="0.2">
      <c r="A26" s="10">
        <f t="shared" si="12"/>
        <v>14</v>
      </c>
      <c r="B26" s="11">
        <v>38682</v>
      </c>
      <c r="C26" s="2">
        <v>12.029</v>
      </c>
      <c r="D26" s="2">
        <v>2.399</v>
      </c>
      <c r="E26" s="3">
        <f t="shared" si="0"/>
        <v>28.857571</v>
      </c>
      <c r="F26" s="6">
        <v>255.8</v>
      </c>
      <c r="G26" s="3">
        <f t="shared" si="13"/>
        <v>21.265275584005323</v>
      </c>
      <c r="H26" s="3">
        <f t="shared" si="14"/>
        <v>0.1128130218921032</v>
      </c>
      <c r="I26" s="6">
        <f t="shared" si="15"/>
        <v>5290.7000000000007</v>
      </c>
      <c r="J26" s="2">
        <f t="shared" si="16"/>
        <v>245.13499999999999</v>
      </c>
      <c r="K26" s="2">
        <f t="shared" si="17"/>
        <v>4.7025019546520719E-2</v>
      </c>
      <c r="L26" s="3">
        <f t="shared" si="18"/>
        <v>644.79755499999999</v>
      </c>
      <c r="M26" s="3">
        <f t="shared" si="19"/>
        <v>2.6303773634935852</v>
      </c>
      <c r="N26" s="3">
        <f t="shared" si="20"/>
        <v>0.12187377001152964</v>
      </c>
      <c r="O26" s="6">
        <f t="shared" si="21"/>
        <v>21.582801313561919</v>
      </c>
      <c r="P26" s="3">
        <f t="shared" si="22"/>
        <v>4.6333188424972107</v>
      </c>
      <c r="Q26" s="3">
        <f t="shared" si="23"/>
        <v>18.271428571428572</v>
      </c>
      <c r="R26" s="2"/>
      <c r="S26" s="3"/>
      <c r="T26" s="2"/>
      <c r="U26" s="2"/>
      <c r="V26" s="3"/>
      <c r="W26" s="3"/>
      <c r="X26" s="3"/>
      <c r="Y26" s="3"/>
      <c r="Z26" s="3"/>
      <c r="AA26" s="3"/>
      <c r="AB26" s="3"/>
    </row>
    <row r="27" spans="1:28" x14ac:dyDescent="0.2">
      <c r="A27" s="10">
        <f t="shared" si="12"/>
        <v>15</v>
      </c>
      <c r="B27" s="11">
        <v>38697</v>
      </c>
      <c r="C27" s="2">
        <v>12.468</v>
      </c>
      <c r="D27" s="2">
        <v>2.1589999999999998</v>
      </c>
      <c r="E27" s="3">
        <f t="shared" si="0"/>
        <v>26.918411999999996</v>
      </c>
      <c r="F27" s="6">
        <v>256.8</v>
      </c>
      <c r="G27" s="3">
        <f t="shared" si="13"/>
        <v>20.596727622714148</v>
      </c>
      <c r="H27" s="3">
        <f t="shared" si="14"/>
        <v>0.104822476635514</v>
      </c>
      <c r="I27" s="6">
        <f t="shared" si="15"/>
        <v>5547.5000000000009</v>
      </c>
      <c r="J27" s="2">
        <f t="shared" si="16"/>
        <v>257.60300000000001</v>
      </c>
      <c r="K27" s="2">
        <f t="shared" si="17"/>
        <v>4.8551401869158878E-2</v>
      </c>
      <c r="L27" s="3">
        <f t="shared" si="18"/>
        <v>671.71596699999998</v>
      </c>
      <c r="M27" s="3">
        <f t="shared" si="19"/>
        <v>2.6075626720185712</v>
      </c>
      <c r="N27" s="3">
        <f t="shared" si="20"/>
        <v>0.12108444650743576</v>
      </c>
      <c r="O27" s="6">
        <f t="shared" si="21"/>
        <v>21.535075290272243</v>
      </c>
      <c r="P27" s="3">
        <f t="shared" si="22"/>
        <v>4.6435872014420907</v>
      </c>
      <c r="Q27" s="3">
        <f t="shared" si="23"/>
        <v>17.12</v>
      </c>
      <c r="R27" s="2"/>
      <c r="S27" s="3"/>
      <c r="T27" s="2"/>
      <c r="U27" s="2"/>
      <c r="V27" s="3"/>
      <c r="W27" s="3"/>
      <c r="X27" s="3"/>
      <c r="Y27" s="3"/>
      <c r="Z27" s="3"/>
      <c r="AA27" s="3"/>
      <c r="AB27" s="3"/>
    </row>
    <row r="28" spans="1:28" x14ac:dyDescent="0.2">
      <c r="A28" s="10">
        <f t="shared" si="12"/>
        <v>31</v>
      </c>
      <c r="B28" s="11">
        <v>38728</v>
      </c>
      <c r="C28" s="2">
        <v>12.029</v>
      </c>
      <c r="D28" s="2">
        <v>2.399</v>
      </c>
      <c r="E28" s="3">
        <f t="shared" si="0"/>
        <v>28.857571</v>
      </c>
      <c r="F28" s="6">
        <v>257.8</v>
      </c>
      <c r="G28" s="3">
        <f t="shared" si="13"/>
        <v>21.431540443927176</v>
      </c>
      <c r="H28" s="3">
        <f t="shared" si="14"/>
        <v>0.11193782389449185</v>
      </c>
      <c r="I28" s="6">
        <f t="shared" si="15"/>
        <v>5805.3000000000011</v>
      </c>
      <c r="J28" s="2">
        <f t="shared" si="16"/>
        <v>269.63200000000001</v>
      </c>
      <c r="K28" s="2">
        <f t="shared" si="17"/>
        <v>4.6660201706749414E-2</v>
      </c>
      <c r="L28" s="3">
        <f t="shared" si="18"/>
        <v>700.57353799999999</v>
      </c>
      <c r="M28" s="3">
        <f t="shared" si="19"/>
        <v>2.5982581370163778</v>
      </c>
      <c r="N28" s="3">
        <f t="shared" si="20"/>
        <v>0.12067826606721442</v>
      </c>
      <c r="O28" s="6">
        <f t="shared" si="21"/>
        <v>21.53045632565868</v>
      </c>
      <c r="P28" s="3">
        <f t="shared" si="22"/>
        <v>4.6445833979294777</v>
      </c>
      <c r="Q28" s="3">
        <f t="shared" si="23"/>
        <v>8.3161290322580648</v>
      </c>
      <c r="R28" s="2"/>
      <c r="S28" s="3"/>
      <c r="T28" s="2"/>
      <c r="U28" s="2"/>
      <c r="V28" s="3"/>
      <c r="W28" s="3"/>
      <c r="X28" s="3"/>
      <c r="Y28" s="3"/>
      <c r="Z28" s="3"/>
      <c r="AA28" s="3"/>
      <c r="AB28" s="3"/>
    </row>
    <row r="29" spans="1:28" x14ac:dyDescent="0.2">
      <c r="A29" s="10">
        <f t="shared" si="12"/>
        <v>18</v>
      </c>
      <c r="B29" s="11">
        <v>38746</v>
      </c>
      <c r="C29" s="2">
        <v>12.138999999999999</v>
      </c>
      <c r="D29" s="2">
        <v>2.5390000000000001</v>
      </c>
      <c r="E29" s="3">
        <f t="shared" si="0"/>
        <v>30.820920999999998</v>
      </c>
      <c r="F29" s="6">
        <v>258.8</v>
      </c>
      <c r="G29" s="3">
        <f t="shared" si="13"/>
        <v>21.319713320701872</v>
      </c>
      <c r="H29" s="3">
        <f t="shared" si="14"/>
        <v>0.1190916576506955</v>
      </c>
      <c r="I29" s="6">
        <f t="shared" si="15"/>
        <v>6064.1000000000013</v>
      </c>
      <c r="J29" s="2">
        <f t="shared" si="16"/>
        <v>281.77100000000002</v>
      </c>
      <c r="K29" s="2">
        <f t="shared" si="17"/>
        <v>4.6904945904173101E-2</v>
      </c>
      <c r="L29" s="3">
        <f t="shared" si="18"/>
        <v>731.39445899999998</v>
      </c>
      <c r="M29" s="3">
        <f t="shared" si="19"/>
        <v>2.5957052322630787</v>
      </c>
      <c r="N29" s="3">
        <f t="shared" si="20"/>
        <v>0.12061055375076266</v>
      </c>
      <c r="O29" s="6">
        <f t="shared" si="21"/>
        <v>21.521377288649298</v>
      </c>
      <c r="P29" s="3">
        <f t="shared" si="22"/>
        <v>4.6465427680941929</v>
      </c>
      <c r="Q29" s="3">
        <f t="shared" si="23"/>
        <v>14.377777777777778</v>
      </c>
      <c r="R29" s="2"/>
      <c r="S29" s="3"/>
      <c r="T29" s="2"/>
      <c r="U29" s="2"/>
      <c r="V29" s="3"/>
      <c r="W29" s="3"/>
      <c r="X29" s="3"/>
      <c r="Y29" s="3"/>
      <c r="Z29" s="3"/>
      <c r="AA29" s="3"/>
      <c r="AB29" s="3"/>
    </row>
    <row r="30" spans="1:28" x14ac:dyDescent="0.2">
      <c r="A30" s="10">
        <f t="shared" si="12"/>
        <v>19</v>
      </c>
      <c r="B30" s="11">
        <v>38765</v>
      </c>
      <c r="C30" s="2">
        <v>13.047000000000001</v>
      </c>
      <c r="D30" s="2">
        <v>2.4590000000000001</v>
      </c>
      <c r="E30" s="3">
        <f t="shared" si="0"/>
        <v>32.082573000000004</v>
      </c>
      <c r="F30" s="6">
        <v>259.8</v>
      </c>
      <c r="G30" s="3">
        <f t="shared" si="13"/>
        <v>19.912623591630261</v>
      </c>
      <c r="H30" s="3">
        <f t="shared" si="14"/>
        <v>0.12348950346420325</v>
      </c>
      <c r="I30" s="6">
        <f t="shared" si="15"/>
        <v>6323.9000000000015</v>
      </c>
      <c r="J30" s="2">
        <f t="shared" si="16"/>
        <v>294.81800000000004</v>
      </c>
      <c r="K30" s="2">
        <f t="shared" si="17"/>
        <v>5.0219399538106238E-2</v>
      </c>
      <c r="L30" s="3">
        <f t="shared" si="18"/>
        <v>763.47703200000001</v>
      </c>
      <c r="M30" s="3">
        <f t="shared" si="19"/>
        <v>2.5896554213107743</v>
      </c>
      <c r="N30" s="3">
        <f t="shared" si="20"/>
        <v>0.12072882746406487</v>
      </c>
      <c r="O30" s="6">
        <f t="shared" si="21"/>
        <v>21.450182824657926</v>
      </c>
      <c r="P30" s="3">
        <f t="shared" si="22"/>
        <v>4.661964926706621</v>
      </c>
      <c r="Q30" s="3">
        <f t="shared" si="23"/>
        <v>13.673684210526316</v>
      </c>
      <c r="R30" s="2"/>
      <c r="S30" s="3"/>
      <c r="T30" s="2"/>
      <c r="U30" s="2"/>
      <c r="V30" s="3"/>
      <c r="W30" s="3"/>
      <c r="X30" s="3"/>
      <c r="Y30" s="3"/>
      <c r="Z30" s="3"/>
      <c r="AA30" s="3"/>
      <c r="AB30" s="3"/>
    </row>
    <row r="31" spans="1:28" x14ac:dyDescent="0.2">
      <c r="A31" s="10">
        <f t="shared" si="12"/>
        <v>47</v>
      </c>
      <c r="B31" s="11">
        <v>38812</v>
      </c>
      <c r="C31" s="2">
        <v>12.763</v>
      </c>
      <c r="D31" s="2">
        <v>2.7989999999999999</v>
      </c>
      <c r="E31" s="3">
        <f t="shared" si="0"/>
        <v>35.723636999999997</v>
      </c>
      <c r="F31" s="6">
        <v>260.8</v>
      </c>
      <c r="G31" s="3">
        <f t="shared" si="13"/>
        <v>20.434067225573926</v>
      </c>
      <c r="H31" s="3">
        <f t="shared" si="14"/>
        <v>0.1369771357361963</v>
      </c>
      <c r="I31" s="6">
        <f t="shared" si="15"/>
        <v>6584.7000000000016</v>
      </c>
      <c r="J31" s="2">
        <f t="shared" si="16"/>
        <v>307.58100000000002</v>
      </c>
      <c r="K31" s="2">
        <f t="shared" si="17"/>
        <v>4.8937883435582821E-2</v>
      </c>
      <c r="L31" s="3">
        <f t="shared" si="18"/>
        <v>799.20066900000006</v>
      </c>
      <c r="M31" s="3">
        <f t="shared" si="19"/>
        <v>2.5983421245135427</v>
      </c>
      <c r="N31" s="3">
        <f t="shared" si="20"/>
        <v>0.12137237368445029</v>
      </c>
      <c r="O31" s="6">
        <f t="shared" si="21"/>
        <v>21.408019351000227</v>
      </c>
      <c r="P31" s="3">
        <f t="shared" si="22"/>
        <v>4.6711467492824257</v>
      </c>
      <c r="Q31" s="3">
        <f t="shared" si="23"/>
        <v>5.548936170212766</v>
      </c>
      <c r="R31" s="2"/>
      <c r="S31" s="3"/>
      <c r="T31" s="2"/>
      <c r="U31" s="2"/>
      <c r="V31" s="3"/>
      <c r="W31" s="3"/>
      <c r="X31" s="3"/>
      <c r="Y31" s="3"/>
      <c r="Z31" s="3"/>
      <c r="AA31" s="3"/>
      <c r="AB31" s="3"/>
    </row>
    <row r="32" spans="1:28" x14ac:dyDescent="0.2">
      <c r="A32" s="10">
        <f t="shared" si="12"/>
        <v>28</v>
      </c>
      <c r="B32" s="11">
        <v>38840</v>
      </c>
      <c r="C32" s="2">
        <v>12.266999999999999</v>
      </c>
      <c r="D32" s="2">
        <v>3.359</v>
      </c>
      <c r="E32" s="3">
        <f t="shared" si="0"/>
        <v>41.204853</v>
      </c>
      <c r="F32" s="6">
        <v>193.2</v>
      </c>
      <c r="G32" s="3">
        <f t="shared" si="13"/>
        <v>15.749572022499388</v>
      </c>
      <c r="H32" s="3">
        <f t="shared" si="14"/>
        <v>0.21327563664596275</v>
      </c>
      <c r="I32" s="6">
        <f t="shared" si="15"/>
        <v>6777.9000000000015</v>
      </c>
      <c r="J32" s="2">
        <f t="shared" si="16"/>
        <v>319.84800000000001</v>
      </c>
      <c r="K32" s="2">
        <f t="shared" si="17"/>
        <v>6.3493788819875774E-2</v>
      </c>
      <c r="L32" s="3">
        <f t="shared" si="18"/>
        <v>840.40552200000002</v>
      </c>
      <c r="M32" s="3">
        <f t="shared" si="19"/>
        <v>2.6275153260298643</v>
      </c>
      <c r="N32" s="3">
        <f t="shared" si="20"/>
        <v>0.12399202142256449</v>
      </c>
      <c r="O32" s="6">
        <f t="shared" si="21"/>
        <v>21.191003226532608</v>
      </c>
      <c r="P32" s="3">
        <f t="shared" si="22"/>
        <v>4.718983756030628</v>
      </c>
      <c r="Q32" s="3">
        <f t="shared" si="23"/>
        <v>6.8999999999999995</v>
      </c>
      <c r="R32" s="2"/>
      <c r="S32" s="3"/>
      <c r="T32" s="2"/>
      <c r="U32" s="2"/>
      <c r="V32" s="3"/>
      <c r="W32" s="3"/>
      <c r="X32" s="3"/>
      <c r="Y32" s="3"/>
      <c r="Z32" s="3"/>
      <c r="AA32" s="3"/>
      <c r="AB32" s="3"/>
    </row>
    <row r="33" spans="1:28" x14ac:dyDescent="0.2">
      <c r="A33" s="10">
        <f t="shared" si="12"/>
        <v>24</v>
      </c>
      <c r="B33" s="11">
        <v>38864</v>
      </c>
      <c r="C33" s="2">
        <v>11.182</v>
      </c>
      <c r="D33" s="2">
        <v>3.2189999999999999</v>
      </c>
      <c r="E33" s="3">
        <f t="shared" si="0"/>
        <v>35.994858000000001</v>
      </c>
      <c r="F33" s="6">
        <v>245</v>
      </c>
      <c r="G33" s="3">
        <f t="shared" si="13"/>
        <v>21.910212842067608</v>
      </c>
      <c r="H33" s="3">
        <f t="shared" si="14"/>
        <v>0.14691778775510203</v>
      </c>
      <c r="I33" s="6">
        <f t="shared" si="15"/>
        <v>7022.9000000000015</v>
      </c>
      <c r="J33" s="2">
        <f t="shared" si="16"/>
        <v>331.03000000000003</v>
      </c>
      <c r="K33" s="2">
        <f t="shared" si="17"/>
        <v>4.5640816326530616E-2</v>
      </c>
      <c r="L33" s="3">
        <f t="shared" si="18"/>
        <v>876.40038000000004</v>
      </c>
      <c r="M33" s="3">
        <f t="shared" si="19"/>
        <v>2.6474953327492976</v>
      </c>
      <c r="N33" s="3">
        <f t="shared" si="20"/>
        <v>0.12479180680345724</v>
      </c>
      <c r="O33" s="6">
        <f t="shared" si="21"/>
        <v>21.215297707156452</v>
      </c>
      <c r="P33" s="3">
        <f t="shared" si="22"/>
        <v>4.7135798601717234</v>
      </c>
      <c r="Q33" s="3">
        <f t="shared" si="23"/>
        <v>10.208333333333334</v>
      </c>
      <c r="R33" s="2"/>
      <c r="S33" s="3"/>
      <c r="T33" s="2"/>
      <c r="U33" s="2"/>
      <c r="V33" s="3"/>
      <c r="W33" s="3"/>
      <c r="X33" s="3"/>
      <c r="Y33" s="3"/>
      <c r="Z33" s="3"/>
      <c r="AA33" s="3"/>
      <c r="AB33" s="3"/>
    </row>
    <row r="34" spans="1:28" x14ac:dyDescent="0.2">
      <c r="A34" s="10">
        <f t="shared" si="12"/>
        <v>15</v>
      </c>
      <c r="B34" s="11">
        <v>38879</v>
      </c>
      <c r="C34" s="2">
        <v>12.086</v>
      </c>
      <c r="D34" s="2">
        <v>3.129</v>
      </c>
      <c r="E34" s="3">
        <f t="shared" si="0"/>
        <v>37.817094000000004</v>
      </c>
      <c r="F34" s="6">
        <v>254.4</v>
      </c>
      <c r="G34" s="3">
        <f t="shared" si="13"/>
        <v>21.049147774284297</v>
      </c>
      <c r="H34" s="3">
        <f t="shared" si="14"/>
        <v>0.14865209905660379</v>
      </c>
      <c r="I34" s="6">
        <f t="shared" si="15"/>
        <v>7277.3000000000011</v>
      </c>
      <c r="J34" s="2">
        <f t="shared" si="16"/>
        <v>343.11600000000004</v>
      </c>
      <c r="K34" s="2">
        <f t="shared" si="17"/>
        <v>4.7507861635220125E-2</v>
      </c>
      <c r="L34" s="3">
        <f t="shared" si="18"/>
        <v>914.21747400000004</v>
      </c>
      <c r="M34" s="3">
        <f t="shared" si="19"/>
        <v>2.6644559682439755</v>
      </c>
      <c r="N34" s="3">
        <f t="shared" si="20"/>
        <v>0.12562591538070436</v>
      </c>
      <c r="O34" s="6">
        <f t="shared" si="21"/>
        <v>21.209445202205668</v>
      </c>
      <c r="P34" s="3">
        <f t="shared" si="22"/>
        <v>4.7148805188737581</v>
      </c>
      <c r="Q34" s="3">
        <f t="shared" si="23"/>
        <v>16.96</v>
      </c>
      <c r="R34" s="2"/>
      <c r="S34" s="3"/>
      <c r="T34" s="2"/>
      <c r="U34" s="2"/>
      <c r="V34" s="3"/>
      <c r="W34" s="3"/>
      <c r="X34" s="3"/>
      <c r="Y34" s="3"/>
      <c r="Z34" s="3"/>
      <c r="AA34" s="3"/>
      <c r="AB34" s="3"/>
    </row>
    <row r="35" spans="1:28" x14ac:dyDescent="0.2">
      <c r="A35" s="10">
        <f t="shared" si="12"/>
        <v>20</v>
      </c>
      <c r="B35" s="11">
        <v>38899</v>
      </c>
      <c r="C35" s="2">
        <v>12.138999999999999</v>
      </c>
      <c r="D35" s="2">
        <v>3.0990000000000002</v>
      </c>
      <c r="E35" s="3">
        <f t="shared" si="0"/>
        <v>37.618760999999999</v>
      </c>
      <c r="F35" s="6">
        <v>260.8</v>
      </c>
      <c r="G35" s="3">
        <f t="shared" si="13"/>
        <v>21.48447153801796</v>
      </c>
      <c r="H35" s="3">
        <f t="shared" si="14"/>
        <v>0.14424371549079754</v>
      </c>
      <c r="I35" s="6">
        <f t="shared" si="15"/>
        <v>7538.1000000000013</v>
      </c>
      <c r="J35" s="2">
        <f t="shared" si="16"/>
        <v>355.25500000000005</v>
      </c>
      <c r="K35" s="2">
        <f t="shared" si="17"/>
        <v>4.6545245398773E-2</v>
      </c>
      <c r="L35" s="3">
        <f t="shared" si="18"/>
        <v>951.83623499999999</v>
      </c>
      <c r="M35" s="3">
        <f t="shared" si="19"/>
        <v>2.6793042603200514</v>
      </c>
      <c r="N35" s="3">
        <f t="shared" si="20"/>
        <v>0.12627004616547935</v>
      </c>
      <c r="O35" s="6">
        <f t="shared" si="21"/>
        <v>21.218842803056958</v>
      </c>
      <c r="P35" s="3">
        <f t="shared" si="22"/>
        <v>4.7127923482044549</v>
      </c>
      <c r="Q35" s="3">
        <f t="shared" si="23"/>
        <v>13.040000000000001</v>
      </c>
      <c r="R35" s="2"/>
      <c r="S35" s="3"/>
      <c r="T35" s="2"/>
      <c r="U35" s="2"/>
      <c r="V35" s="3"/>
      <c r="W35" s="3"/>
      <c r="X35" s="3"/>
      <c r="Y35" s="3"/>
      <c r="Z35" s="3"/>
      <c r="AA35" s="3"/>
      <c r="AB35" s="3"/>
    </row>
    <row r="36" spans="1:28" x14ac:dyDescent="0.2">
      <c r="A36" s="10">
        <f t="shared" si="12"/>
        <v>14</v>
      </c>
      <c r="B36" s="11">
        <v>38913</v>
      </c>
      <c r="C36" s="2">
        <v>12.551</v>
      </c>
      <c r="D36" s="2">
        <v>3.0990000000000002</v>
      </c>
      <c r="E36" s="3">
        <f t="shared" si="0"/>
        <v>38.895549000000003</v>
      </c>
      <c r="F36" s="6">
        <v>239.2</v>
      </c>
      <c r="G36" s="3">
        <f t="shared" si="13"/>
        <v>19.058242371125807</v>
      </c>
      <c r="H36" s="3">
        <f t="shared" si="14"/>
        <v>0.16260681020066892</v>
      </c>
      <c r="I36" s="6">
        <f t="shared" si="15"/>
        <v>7777.3000000000011</v>
      </c>
      <c r="J36" s="2">
        <f t="shared" si="16"/>
        <v>367.80600000000004</v>
      </c>
      <c r="K36" s="2">
        <f t="shared" si="17"/>
        <v>5.2470735785953182E-2</v>
      </c>
      <c r="L36" s="3">
        <f t="shared" si="18"/>
        <v>990.73178399999995</v>
      </c>
      <c r="M36" s="3">
        <f t="shared" si="19"/>
        <v>2.6936259441118411</v>
      </c>
      <c r="N36" s="3">
        <f t="shared" si="20"/>
        <v>0.12738762603988529</v>
      </c>
      <c r="O36" s="6">
        <f t="shared" si="21"/>
        <v>21.145114544080304</v>
      </c>
      <c r="P36" s="3">
        <f t="shared" si="22"/>
        <v>4.729224795237422</v>
      </c>
      <c r="Q36" s="3">
        <f t="shared" si="23"/>
        <v>17.085714285714285</v>
      </c>
      <c r="R36" s="2"/>
      <c r="S36" s="3"/>
      <c r="T36" s="2"/>
      <c r="U36" s="2"/>
      <c r="V36" s="3"/>
      <c r="W36" s="3"/>
      <c r="X36" s="3"/>
      <c r="Y36" s="3"/>
      <c r="Z36" s="3"/>
      <c r="AA36" s="3"/>
      <c r="AB36" s="3"/>
    </row>
    <row r="37" spans="1:28" x14ac:dyDescent="0.2">
      <c r="A37" s="10">
        <f t="shared" si="12"/>
        <v>27</v>
      </c>
      <c r="B37" s="11">
        <v>38940</v>
      </c>
      <c r="C37" s="2">
        <v>12.582000000000001</v>
      </c>
      <c r="D37" s="2">
        <v>3.0990000000000002</v>
      </c>
      <c r="E37" s="3">
        <f t="shared" si="0"/>
        <v>38.991618000000003</v>
      </c>
      <c r="F37" s="6">
        <v>255</v>
      </c>
      <c r="G37" s="3">
        <f t="shared" si="13"/>
        <v>20.267048164043871</v>
      </c>
      <c r="H37" s="3">
        <f t="shared" si="14"/>
        <v>0.15290830588235296</v>
      </c>
      <c r="I37" s="6">
        <f t="shared" si="15"/>
        <v>8032.3000000000011</v>
      </c>
      <c r="J37" s="2">
        <f t="shared" si="16"/>
        <v>380.38800000000003</v>
      </c>
      <c r="K37" s="2">
        <f t="shared" si="17"/>
        <v>4.9341176470588236E-2</v>
      </c>
      <c r="L37" s="3">
        <f t="shared" si="18"/>
        <v>1029.7234019999999</v>
      </c>
      <c r="M37" s="3">
        <f t="shared" si="19"/>
        <v>2.7070344017161418</v>
      </c>
      <c r="N37" s="3">
        <f t="shared" si="20"/>
        <v>0.12819782652540365</v>
      </c>
      <c r="O37" s="6">
        <f t="shared" si="21"/>
        <v>21.116070959125945</v>
      </c>
      <c r="P37" s="3">
        <f t="shared" si="22"/>
        <v>4.7357294921753423</v>
      </c>
      <c r="Q37" s="3">
        <f t="shared" si="23"/>
        <v>9.4444444444444446</v>
      </c>
      <c r="R37" s="2"/>
      <c r="S37" s="3"/>
      <c r="T37" s="2"/>
      <c r="U37" s="2"/>
      <c r="V37" s="3"/>
      <c r="W37" s="3"/>
      <c r="X37" s="3"/>
      <c r="Y37" s="3"/>
      <c r="Z37" s="3"/>
      <c r="AA37" s="3"/>
      <c r="AB37" s="3"/>
    </row>
    <row r="38" spans="1:28" x14ac:dyDescent="0.2">
      <c r="A38" s="10">
        <f t="shared" si="12"/>
        <v>25</v>
      </c>
      <c r="B38" s="11">
        <v>38965</v>
      </c>
      <c r="C38" s="2">
        <v>12.257999999999999</v>
      </c>
      <c r="D38" s="2">
        <v>2.879</v>
      </c>
      <c r="E38" s="3">
        <f t="shared" si="0"/>
        <v>35.290782</v>
      </c>
      <c r="F38" s="6">
        <v>227.2</v>
      </c>
      <c r="G38" s="3">
        <f t="shared" si="13"/>
        <v>18.534834393865232</v>
      </c>
      <c r="H38" s="3">
        <f t="shared" si="14"/>
        <v>0.15532914612676058</v>
      </c>
      <c r="I38" s="6">
        <f t="shared" si="15"/>
        <v>8259.5000000000018</v>
      </c>
      <c r="J38" s="2">
        <f t="shared" si="16"/>
        <v>392.64600000000002</v>
      </c>
      <c r="K38" s="2">
        <f t="shared" si="17"/>
        <v>5.395246478873239E-2</v>
      </c>
      <c r="L38" s="3">
        <f t="shared" si="18"/>
        <v>1065.0141839999999</v>
      </c>
      <c r="M38" s="3">
        <f t="shared" si="19"/>
        <v>2.7124029889518799</v>
      </c>
      <c r="N38" s="3">
        <f t="shared" si="20"/>
        <v>0.12894414722440822</v>
      </c>
      <c r="O38" s="6">
        <f t="shared" si="21"/>
        <v>21.03548743652043</v>
      </c>
      <c r="P38" s="3">
        <f t="shared" si="22"/>
        <v>4.7538712997154784</v>
      </c>
      <c r="Q38" s="3">
        <f t="shared" si="23"/>
        <v>9.0879999999999992</v>
      </c>
      <c r="R38" s="2"/>
      <c r="S38" s="3"/>
    </row>
    <row r="39" spans="1:28" x14ac:dyDescent="0.2">
      <c r="A39" s="10">
        <f t="shared" si="12"/>
        <v>17</v>
      </c>
      <c r="B39" s="11">
        <v>38982</v>
      </c>
      <c r="C39" s="2">
        <v>12</v>
      </c>
      <c r="D39" s="2">
        <v>2.6390000000000002</v>
      </c>
      <c r="E39" s="3">
        <f t="shared" ref="E39:E70" si="24">D39*C39</f>
        <v>31.668000000000003</v>
      </c>
      <c r="F39" s="6">
        <v>230</v>
      </c>
      <c r="G39" s="3">
        <f t="shared" si="13"/>
        <v>19.166666666666668</v>
      </c>
      <c r="H39" s="3">
        <f t="shared" si="14"/>
        <v>0.13768695652173915</v>
      </c>
      <c r="I39" s="6">
        <f t="shared" si="15"/>
        <v>8489.5000000000018</v>
      </c>
      <c r="J39" s="2">
        <f t="shared" si="16"/>
        <v>404.64600000000002</v>
      </c>
      <c r="K39" s="2">
        <f t="shared" si="17"/>
        <v>5.2173913043478258E-2</v>
      </c>
      <c r="L39" s="3">
        <f t="shared" si="18"/>
        <v>1096.6821839999998</v>
      </c>
      <c r="M39" s="3">
        <f t="shared" si="19"/>
        <v>2.7102261828857812</v>
      </c>
      <c r="N39" s="3">
        <f t="shared" si="20"/>
        <v>0.12918100995347187</v>
      </c>
      <c r="O39" s="6">
        <f t="shared" si="21"/>
        <v>20.980066527285583</v>
      </c>
      <c r="P39" s="3">
        <f t="shared" si="22"/>
        <v>4.7664291183226331</v>
      </c>
      <c r="Q39" s="3">
        <f t="shared" si="23"/>
        <v>13.529411764705882</v>
      </c>
      <c r="R39" s="2"/>
      <c r="S39" s="3"/>
    </row>
    <row r="40" spans="1:28" x14ac:dyDescent="0.2">
      <c r="A40" s="10">
        <f t="shared" si="12"/>
        <v>21</v>
      </c>
      <c r="B40" s="11">
        <v>39003</v>
      </c>
      <c r="C40" s="2">
        <v>11.894</v>
      </c>
      <c r="D40" s="2">
        <v>2.4590000000000001</v>
      </c>
      <c r="E40" s="3">
        <f t="shared" si="24"/>
        <v>29.247346</v>
      </c>
      <c r="F40" s="6">
        <v>240.1</v>
      </c>
      <c r="G40" s="3">
        <f t="shared" si="13"/>
        <v>20.18664873045233</v>
      </c>
      <c r="H40" s="3">
        <f t="shared" si="14"/>
        <v>0.12181318617242816</v>
      </c>
      <c r="I40" s="6">
        <f t="shared" si="15"/>
        <v>8729.6000000000022</v>
      </c>
      <c r="J40" s="2">
        <f t="shared" si="16"/>
        <v>416.54</v>
      </c>
      <c r="K40" s="2">
        <f t="shared" si="17"/>
        <v>4.9537692628071638E-2</v>
      </c>
      <c r="L40" s="3">
        <f t="shared" si="18"/>
        <v>1125.9295299999999</v>
      </c>
      <c r="M40" s="3">
        <f t="shared" si="19"/>
        <v>2.7030525999903965</v>
      </c>
      <c r="N40" s="3">
        <f t="shared" si="20"/>
        <v>0.12897836441532254</v>
      </c>
      <c r="O40" s="6">
        <f t="shared" si="21"/>
        <v>20.957411052960104</v>
      </c>
      <c r="P40" s="3">
        <f t="shared" si="22"/>
        <v>4.7715817448680342</v>
      </c>
      <c r="Q40" s="3">
        <f t="shared" si="23"/>
        <v>11.433333333333334</v>
      </c>
      <c r="R40" s="2"/>
      <c r="S40" s="3"/>
    </row>
    <row r="41" spans="1:28" x14ac:dyDescent="0.2">
      <c r="A41" s="10">
        <f t="shared" si="12"/>
        <v>32</v>
      </c>
      <c r="B41" s="11">
        <v>39035</v>
      </c>
      <c r="C41" s="2">
        <v>12.782999999999999</v>
      </c>
      <c r="D41" s="2">
        <v>2.399</v>
      </c>
      <c r="E41" s="3">
        <f t="shared" si="24"/>
        <v>30.666416999999999</v>
      </c>
      <c r="F41" s="6">
        <v>246.7</v>
      </c>
      <c r="G41" s="3">
        <f t="shared" si="13"/>
        <v>19.299069076116716</v>
      </c>
      <c r="H41" s="3">
        <f t="shared" si="14"/>
        <v>0.12430651398459668</v>
      </c>
      <c r="I41" s="6">
        <f t="shared" si="15"/>
        <v>8976.3000000000029</v>
      </c>
      <c r="J41" s="2">
        <f t="shared" si="16"/>
        <v>429.32300000000004</v>
      </c>
      <c r="K41" s="2">
        <f t="shared" si="17"/>
        <v>5.1815970814754767E-2</v>
      </c>
      <c r="L41" s="3">
        <f t="shared" si="18"/>
        <v>1156.5959469999998</v>
      </c>
      <c r="M41" s="3">
        <f t="shared" si="19"/>
        <v>2.6939994992115488</v>
      </c>
      <c r="N41" s="3">
        <f t="shared" si="20"/>
        <v>0.12884996568742127</v>
      </c>
      <c r="O41" s="6">
        <f t="shared" si="21"/>
        <v>20.908034277222516</v>
      </c>
      <c r="P41" s="3">
        <f t="shared" si="22"/>
        <v>4.7828503949288672</v>
      </c>
      <c r="Q41" s="3">
        <f t="shared" si="23"/>
        <v>7.7093749999999996</v>
      </c>
      <c r="R41" s="2"/>
      <c r="S41" s="3"/>
    </row>
    <row r="42" spans="1:28" x14ac:dyDescent="0.2">
      <c r="A42" s="10">
        <f t="shared" si="12"/>
        <v>23</v>
      </c>
      <c r="B42" s="11">
        <v>39058</v>
      </c>
      <c r="C42" s="2">
        <v>12.335000000000001</v>
      </c>
      <c r="D42" s="2">
        <v>2.4390000000000001</v>
      </c>
      <c r="E42" s="3">
        <f t="shared" si="24"/>
        <v>30.085065000000004</v>
      </c>
      <c r="F42" s="6">
        <v>247.7</v>
      </c>
      <c r="G42" s="3">
        <f t="shared" si="13"/>
        <v>20.081070125658691</v>
      </c>
      <c r="H42" s="3">
        <f t="shared" si="14"/>
        <v>0.12145767056923699</v>
      </c>
      <c r="I42" s="6">
        <f t="shared" si="15"/>
        <v>9224.0000000000036</v>
      </c>
      <c r="J42" s="2">
        <f t="shared" si="16"/>
        <v>441.65800000000002</v>
      </c>
      <c r="K42" s="2">
        <f t="shared" si="17"/>
        <v>4.9798142914816317E-2</v>
      </c>
      <c r="L42" s="3">
        <f t="shared" si="18"/>
        <v>1186.6810119999998</v>
      </c>
      <c r="M42" s="3">
        <f t="shared" si="19"/>
        <v>2.6868776564672205</v>
      </c>
      <c r="N42" s="3">
        <f t="shared" si="20"/>
        <v>0.12865145403295744</v>
      </c>
      <c r="O42" s="6">
        <f t="shared" si="21"/>
        <v>20.884938119540465</v>
      </c>
      <c r="P42" s="3">
        <f t="shared" si="22"/>
        <v>4.7881396357328692</v>
      </c>
      <c r="Q42" s="3">
        <f t="shared" si="23"/>
        <v>10.769565217391303</v>
      </c>
      <c r="R42" s="2"/>
      <c r="S42" s="3"/>
    </row>
    <row r="43" spans="1:28" x14ac:dyDescent="0.2">
      <c r="A43" s="10">
        <f t="shared" si="12"/>
        <v>16</v>
      </c>
      <c r="B43" s="11">
        <v>39074</v>
      </c>
      <c r="C43" s="2">
        <v>12.254</v>
      </c>
      <c r="D43" s="2">
        <v>2.569</v>
      </c>
      <c r="E43" s="3">
        <f t="shared" si="24"/>
        <v>31.480525999999998</v>
      </c>
      <c r="F43" s="6">
        <v>226.3</v>
      </c>
      <c r="G43" s="3">
        <f t="shared" si="13"/>
        <v>18.46743920352538</v>
      </c>
      <c r="H43" s="3">
        <f t="shared" si="14"/>
        <v>0.13910970393283251</v>
      </c>
      <c r="I43" s="6">
        <f t="shared" si="15"/>
        <v>9450.3000000000029</v>
      </c>
      <c r="J43" s="2">
        <f t="shared" si="16"/>
        <v>453.91200000000003</v>
      </c>
      <c r="K43" s="2">
        <f t="shared" si="17"/>
        <v>5.4149359257622619E-2</v>
      </c>
      <c r="L43" s="3">
        <f t="shared" si="18"/>
        <v>1218.1615379999998</v>
      </c>
      <c r="M43" s="3">
        <f t="shared" si="19"/>
        <v>2.6836953814836351</v>
      </c>
      <c r="N43" s="3">
        <f t="shared" si="20"/>
        <v>0.12890189073362746</v>
      </c>
      <c r="O43" s="6">
        <f t="shared" si="21"/>
        <v>20.819674298101841</v>
      </c>
      <c r="P43" s="3">
        <f t="shared" si="22"/>
        <v>4.8031491063775746</v>
      </c>
      <c r="Q43" s="3">
        <f t="shared" si="23"/>
        <v>14.143750000000001</v>
      </c>
      <c r="R43" s="2"/>
      <c r="S43" s="3"/>
    </row>
    <row r="44" spans="1:28" x14ac:dyDescent="0.2">
      <c r="A44" s="10">
        <f t="shared" si="12"/>
        <v>16</v>
      </c>
      <c r="B44" s="11">
        <v>39090</v>
      </c>
      <c r="C44" s="2">
        <v>13.154999999999999</v>
      </c>
      <c r="D44" s="2">
        <v>2.6790000000000003</v>
      </c>
      <c r="E44" s="3">
        <f t="shared" si="24"/>
        <v>35.242245000000004</v>
      </c>
      <c r="F44" s="6">
        <v>252.2</v>
      </c>
      <c r="G44" s="3">
        <f t="shared" si="13"/>
        <v>19.171417711896616</v>
      </c>
      <c r="H44" s="3">
        <f t="shared" si="14"/>
        <v>0.13973927438540842</v>
      </c>
      <c r="I44" s="6">
        <f t="shared" si="15"/>
        <v>9702.5000000000036</v>
      </c>
      <c r="J44" s="2">
        <f t="shared" si="16"/>
        <v>467.06700000000001</v>
      </c>
      <c r="K44" s="2">
        <f t="shared" si="17"/>
        <v>5.2160983346550359E-2</v>
      </c>
      <c r="L44" s="3">
        <f t="shared" si="18"/>
        <v>1253.4037829999997</v>
      </c>
      <c r="M44" s="3">
        <f t="shared" si="19"/>
        <v>2.6835631354816325</v>
      </c>
      <c r="N44" s="3">
        <f t="shared" si="20"/>
        <v>0.12918359010564281</v>
      </c>
      <c r="O44" s="6">
        <f t="shared" si="21"/>
        <v>20.773250946866302</v>
      </c>
      <c r="P44" s="3">
        <f t="shared" si="22"/>
        <v>4.8138830198402456</v>
      </c>
      <c r="Q44" s="3">
        <f t="shared" si="23"/>
        <v>15.762499999999999</v>
      </c>
      <c r="R44" s="2"/>
      <c r="S44" s="3"/>
    </row>
    <row r="45" spans="1:28" x14ac:dyDescent="0.2">
      <c r="A45" s="10">
        <f t="shared" si="12"/>
        <v>20</v>
      </c>
      <c r="B45" s="11">
        <v>39110</v>
      </c>
      <c r="C45" s="2">
        <v>12.388999999999999</v>
      </c>
      <c r="D45" s="2">
        <v>2.7090000000000001</v>
      </c>
      <c r="E45" s="3">
        <f t="shared" si="24"/>
        <v>33.561801000000003</v>
      </c>
      <c r="F45" s="6">
        <v>243.3</v>
      </c>
      <c r="G45" s="3">
        <f t="shared" si="13"/>
        <v>19.638388893373154</v>
      </c>
      <c r="H45" s="3">
        <f t="shared" si="14"/>
        <v>0.13794410604192356</v>
      </c>
      <c r="I45" s="6">
        <f t="shared" si="15"/>
        <v>9945.8000000000029</v>
      </c>
      <c r="J45" s="2">
        <f t="shared" si="16"/>
        <v>479.45600000000002</v>
      </c>
      <c r="K45" s="2">
        <f t="shared" si="17"/>
        <v>5.0920674064940399E-2</v>
      </c>
      <c r="L45" s="3">
        <f t="shared" si="18"/>
        <v>1286.9655839999998</v>
      </c>
      <c r="M45" s="3">
        <f t="shared" si="19"/>
        <v>2.6842204164720012</v>
      </c>
      <c r="N45" s="3">
        <f t="shared" si="20"/>
        <v>0.12939789499085036</v>
      </c>
      <c r="O45" s="6">
        <f t="shared" si="21"/>
        <v>20.743926449976644</v>
      </c>
      <c r="P45" s="3">
        <f t="shared" si="22"/>
        <v>4.8206881296627708</v>
      </c>
      <c r="Q45" s="3">
        <f t="shared" si="23"/>
        <v>12.165000000000001</v>
      </c>
      <c r="R45" s="2"/>
      <c r="S45" s="3"/>
    </row>
    <row r="46" spans="1:28" x14ac:dyDescent="0.2">
      <c r="A46" s="10">
        <f t="shared" si="12"/>
        <v>20</v>
      </c>
      <c r="B46" s="11">
        <v>39130</v>
      </c>
      <c r="C46" s="2">
        <v>11.835000000000001</v>
      </c>
      <c r="D46" s="2">
        <v>2.7789999999999999</v>
      </c>
      <c r="E46" s="3">
        <f t="shared" si="24"/>
        <v>32.889465000000001</v>
      </c>
      <c r="F46" s="6">
        <v>236.9</v>
      </c>
      <c r="G46" s="3">
        <f t="shared" si="13"/>
        <v>20.016899028305872</v>
      </c>
      <c r="H46" s="3">
        <f t="shared" si="14"/>
        <v>0.1388326931194597</v>
      </c>
      <c r="I46" s="6">
        <f t="shared" si="15"/>
        <v>10182.700000000003</v>
      </c>
      <c r="J46" s="2">
        <f t="shared" si="16"/>
        <v>491.291</v>
      </c>
      <c r="K46" s="2">
        <f t="shared" si="17"/>
        <v>4.9957788096243141E-2</v>
      </c>
      <c r="L46" s="3">
        <f t="shared" si="18"/>
        <v>1319.8550489999998</v>
      </c>
      <c r="M46" s="3">
        <f t="shared" si="19"/>
        <v>2.6865036180186483</v>
      </c>
      <c r="N46" s="3">
        <f t="shared" si="20"/>
        <v>0.12961739509167505</v>
      </c>
      <c r="O46" s="6">
        <f t="shared" si="21"/>
        <v>20.726412655635873</v>
      </c>
      <c r="P46" s="3">
        <f t="shared" si="22"/>
        <v>4.8247616054680966</v>
      </c>
      <c r="Q46" s="3">
        <f t="shared" si="23"/>
        <v>11.845000000000001</v>
      </c>
      <c r="R46" s="2"/>
      <c r="S46" s="3"/>
    </row>
    <row r="47" spans="1:28" x14ac:dyDescent="0.2">
      <c r="A47" s="10">
        <f t="shared" si="12"/>
        <v>18</v>
      </c>
      <c r="B47" s="11">
        <v>39148</v>
      </c>
      <c r="C47" s="2">
        <v>13.051</v>
      </c>
      <c r="D47" s="2">
        <v>3.0390000000000001</v>
      </c>
      <c r="E47" s="3">
        <f t="shared" si="24"/>
        <v>39.661989000000005</v>
      </c>
      <c r="F47" s="6">
        <v>237</v>
      </c>
      <c r="G47" s="3">
        <f t="shared" si="13"/>
        <v>18.159528005516819</v>
      </c>
      <c r="H47" s="3">
        <f t="shared" si="14"/>
        <v>0.16735016455696206</v>
      </c>
      <c r="I47" s="6">
        <f t="shared" si="15"/>
        <v>10419.700000000003</v>
      </c>
      <c r="J47" s="2">
        <f t="shared" si="16"/>
        <v>504.34199999999998</v>
      </c>
      <c r="K47" s="2">
        <f t="shared" si="17"/>
        <v>5.5067510548523206E-2</v>
      </c>
      <c r="L47" s="3">
        <f t="shared" si="18"/>
        <v>1359.5170379999997</v>
      </c>
      <c r="M47" s="3">
        <f t="shared" si="19"/>
        <v>2.6956252661884195</v>
      </c>
      <c r="N47" s="3">
        <f t="shared" si="20"/>
        <v>0.13047564114129959</v>
      </c>
      <c r="O47" s="6">
        <f t="shared" si="21"/>
        <v>20.659988658489681</v>
      </c>
      <c r="P47" s="3">
        <f t="shared" si="22"/>
        <v>4.8402737122949784</v>
      </c>
      <c r="Q47" s="3">
        <f t="shared" si="23"/>
        <v>13.166666666666666</v>
      </c>
      <c r="R47" s="2"/>
      <c r="S47" s="3"/>
    </row>
    <row r="48" spans="1:28" x14ac:dyDescent="0.2">
      <c r="A48" s="10">
        <f t="shared" si="12"/>
        <v>25</v>
      </c>
      <c r="B48" s="11">
        <v>39173</v>
      </c>
      <c r="C48" s="2">
        <v>12.207000000000001</v>
      </c>
      <c r="D48" s="2">
        <v>3.399</v>
      </c>
      <c r="E48" s="3">
        <f t="shared" si="24"/>
        <v>41.491593000000002</v>
      </c>
      <c r="F48" s="6">
        <v>250.8</v>
      </c>
      <c r="G48" s="3">
        <f t="shared" si="13"/>
        <v>20.545588596706807</v>
      </c>
      <c r="H48" s="3">
        <f t="shared" si="14"/>
        <v>0.16543697368421054</v>
      </c>
      <c r="I48" s="6">
        <f t="shared" si="15"/>
        <v>10670.500000000002</v>
      </c>
      <c r="J48" s="2">
        <f t="shared" si="16"/>
        <v>516.54899999999998</v>
      </c>
      <c r="K48" s="2">
        <f t="shared" si="17"/>
        <v>4.8672248803827749E-2</v>
      </c>
      <c r="L48" s="3">
        <f t="shared" si="18"/>
        <v>1401.0086309999997</v>
      </c>
      <c r="M48" s="3">
        <f t="shared" si="19"/>
        <v>2.7122473008368999</v>
      </c>
      <c r="N48" s="3">
        <f t="shared" si="20"/>
        <v>0.13129737416241033</v>
      </c>
      <c r="O48" s="6">
        <f t="shared" si="21"/>
        <v>20.657285175268953</v>
      </c>
      <c r="P48" s="3">
        <f t="shared" si="22"/>
        <v>4.8409071739843483</v>
      </c>
      <c r="Q48" s="3">
        <f t="shared" si="23"/>
        <v>10.032</v>
      </c>
      <c r="S48" s="3"/>
    </row>
    <row r="49" spans="1:19" x14ac:dyDescent="0.2">
      <c r="A49" s="10">
        <f t="shared" si="12"/>
        <v>51</v>
      </c>
      <c r="B49" s="11">
        <v>39224</v>
      </c>
      <c r="C49" s="2">
        <v>12.702999999999999</v>
      </c>
      <c r="D49" s="2">
        <v>3.4390000000000001</v>
      </c>
      <c r="E49" s="3">
        <f t="shared" si="24"/>
        <v>43.685617000000001</v>
      </c>
      <c r="F49" s="6">
        <v>228.1</v>
      </c>
      <c r="G49" s="3">
        <f t="shared" si="13"/>
        <v>17.956388254742976</v>
      </c>
      <c r="H49" s="3">
        <f t="shared" si="14"/>
        <v>0.19151958351600176</v>
      </c>
      <c r="I49" s="6">
        <f t="shared" si="15"/>
        <v>10898.600000000002</v>
      </c>
      <c r="J49" s="2">
        <f t="shared" si="16"/>
        <v>529.25199999999995</v>
      </c>
      <c r="K49" s="2">
        <f t="shared" si="17"/>
        <v>5.5690486628671633E-2</v>
      </c>
      <c r="L49" s="3">
        <f t="shared" si="18"/>
        <v>1444.6942479999998</v>
      </c>
      <c r="M49" s="3">
        <f t="shared" si="19"/>
        <v>2.7296906728741694</v>
      </c>
      <c r="N49" s="3">
        <f t="shared" si="20"/>
        <v>0.13255778246747285</v>
      </c>
      <c r="O49" s="6">
        <f t="shared" si="21"/>
        <v>20.592458790897346</v>
      </c>
      <c r="P49" s="3">
        <f t="shared" si="22"/>
        <v>4.8561466610390314</v>
      </c>
      <c r="Q49" s="3">
        <f t="shared" si="23"/>
        <v>4.4725490196078432</v>
      </c>
      <c r="S49" s="3"/>
    </row>
    <row r="50" spans="1:19" x14ac:dyDescent="0.2">
      <c r="A50" s="10">
        <f t="shared" si="12"/>
        <v>23</v>
      </c>
      <c r="B50" s="11">
        <v>39247</v>
      </c>
      <c r="C50" s="2">
        <v>12.38</v>
      </c>
      <c r="D50" s="2">
        <v>3.2890000000000001</v>
      </c>
      <c r="E50" s="3">
        <f t="shared" si="24"/>
        <v>40.717820000000003</v>
      </c>
      <c r="F50" s="6">
        <v>248.4</v>
      </c>
      <c r="G50" s="3">
        <f t="shared" si="13"/>
        <v>20.064620355411954</v>
      </c>
      <c r="H50" s="3">
        <f t="shared" si="14"/>
        <v>0.16392037037037038</v>
      </c>
      <c r="I50" s="6">
        <f t="shared" si="15"/>
        <v>11147.000000000002</v>
      </c>
      <c r="J50" s="2">
        <f t="shared" si="16"/>
        <v>541.63199999999995</v>
      </c>
      <c r="K50" s="2">
        <f t="shared" si="17"/>
        <v>4.9838969404186799E-2</v>
      </c>
      <c r="L50" s="3">
        <f t="shared" si="18"/>
        <v>1485.4120679999999</v>
      </c>
      <c r="M50" s="3">
        <f t="shared" si="19"/>
        <v>2.7424747208436724</v>
      </c>
      <c r="N50" s="3">
        <f t="shared" si="20"/>
        <v>0.13325666708531439</v>
      </c>
      <c r="O50" s="6">
        <f t="shared" si="21"/>
        <v>20.580394068297299</v>
      </c>
      <c r="P50" s="3">
        <f t="shared" si="22"/>
        <v>4.8589934511527755</v>
      </c>
      <c r="Q50" s="3">
        <f t="shared" si="23"/>
        <v>10.8</v>
      </c>
      <c r="S50" s="3"/>
    </row>
    <row r="51" spans="1:19" x14ac:dyDescent="0.2">
      <c r="A51" s="10">
        <f t="shared" si="12"/>
        <v>30</v>
      </c>
      <c r="B51" s="11">
        <v>39277</v>
      </c>
      <c r="C51" s="2">
        <v>12.274000000000001</v>
      </c>
      <c r="D51" s="2">
        <v>3.1989999999999998</v>
      </c>
      <c r="E51" s="3">
        <f t="shared" si="24"/>
        <v>39.264526000000004</v>
      </c>
      <c r="F51" s="6">
        <v>234.7</v>
      </c>
      <c r="G51" s="3">
        <f t="shared" si="13"/>
        <v>19.121720710444841</v>
      </c>
      <c r="H51" s="3">
        <f t="shared" si="14"/>
        <v>0.16729665956540266</v>
      </c>
      <c r="I51" s="6">
        <f t="shared" si="15"/>
        <v>11381.700000000003</v>
      </c>
      <c r="J51" s="2">
        <f t="shared" si="16"/>
        <v>553.90599999999995</v>
      </c>
      <c r="K51" s="2">
        <f t="shared" si="17"/>
        <v>5.2296548785683857E-2</v>
      </c>
      <c r="L51" s="3">
        <f t="shared" si="18"/>
        <v>1524.6765939999998</v>
      </c>
      <c r="M51" s="3">
        <f t="shared" si="19"/>
        <v>2.7525908619874131</v>
      </c>
      <c r="N51" s="3">
        <f t="shared" si="20"/>
        <v>0.13395859968194554</v>
      </c>
      <c r="O51" s="6">
        <f t="shared" si="21"/>
        <v>20.548071333403147</v>
      </c>
      <c r="P51" s="3">
        <f t="shared" si="22"/>
        <v>4.866636794152015</v>
      </c>
      <c r="Q51" s="3">
        <f t="shared" si="23"/>
        <v>7.8233333333333333</v>
      </c>
      <c r="S51" s="3"/>
    </row>
    <row r="52" spans="1:19" x14ac:dyDescent="0.2">
      <c r="A52" s="10">
        <f t="shared" si="12"/>
        <v>31</v>
      </c>
      <c r="B52" s="11">
        <v>39308</v>
      </c>
      <c r="C52" s="2">
        <v>12.914999999999999</v>
      </c>
      <c r="D52" s="2">
        <v>2.9390000000000001</v>
      </c>
      <c r="E52" s="3">
        <f t="shared" si="24"/>
        <v>37.957184999999996</v>
      </c>
      <c r="F52" s="6">
        <v>258.10000000000002</v>
      </c>
      <c r="G52" s="3">
        <f t="shared" si="13"/>
        <v>19.984514130855597</v>
      </c>
      <c r="H52" s="3">
        <f t="shared" si="14"/>
        <v>0.14706387059279347</v>
      </c>
      <c r="I52" s="6">
        <f t="shared" si="15"/>
        <v>11639.800000000003</v>
      </c>
      <c r="J52" s="2">
        <f t="shared" si="16"/>
        <v>566.82099999999991</v>
      </c>
      <c r="K52" s="2">
        <f t="shared" si="17"/>
        <v>5.0038744672607507E-2</v>
      </c>
      <c r="L52" s="3">
        <f t="shared" si="18"/>
        <v>1562.6337789999998</v>
      </c>
      <c r="M52" s="3">
        <f t="shared" si="19"/>
        <v>2.7568381887756455</v>
      </c>
      <c r="N52" s="3">
        <f t="shared" si="20"/>
        <v>0.13424919491743839</v>
      </c>
      <c r="O52" s="6">
        <f t="shared" si="21"/>
        <v>20.53523069893318</v>
      </c>
      <c r="P52" s="3">
        <f t="shared" si="22"/>
        <v>4.8696798914070669</v>
      </c>
      <c r="Q52" s="3">
        <f t="shared" si="23"/>
        <v>8.3258064516129036</v>
      </c>
      <c r="S52" s="3"/>
    </row>
    <row r="53" spans="1:19" x14ac:dyDescent="0.2">
      <c r="A53" s="10">
        <f t="shared" si="12"/>
        <v>23</v>
      </c>
      <c r="B53" s="11">
        <v>39331</v>
      </c>
      <c r="C53" s="2">
        <v>12.179</v>
      </c>
      <c r="D53" s="2">
        <v>2.919</v>
      </c>
      <c r="E53" s="3">
        <f t="shared" si="24"/>
        <v>35.550501000000004</v>
      </c>
      <c r="F53" s="6">
        <v>220.8</v>
      </c>
      <c r="G53" s="3">
        <f t="shared" si="13"/>
        <v>18.129567287954675</v>
      </c>
      <c r="H53" s="3">
        <f t="shared" si="14"/>
        <v>0.16100770380434784</v>
      </c>
      <c r="I53" s="6">
        <f t="shared" si="15"/>
        <v>11860.600000000002</v>
      </c>
      <c r="J53" s="2">
        <f t="shared" si="16"/>
        <v>578.99999999999989</v>
      </c>
      <c r="K53" s="2">
        <f t="shared" si="17"/>
        <v>5.5158514492753621E-2</v>
      </c>
      <c r="L53" s="3">
        <f t="shared" si="18"/>
        <v>1598.1842799999997</v>
      </c>
      <c r="M53" s="3">
        <f t="shared" si="19"/>
        <v>2.7602491882556133</v>
      </c>
      <c r="N53" s="3">
        <f t="shared" si="20"/>
        <v>0.13474733824595717</v>
      </c>
      <c r="O53" s="6">
        <f t="shared" si="21"/>
        <v>20.484628670120905</v>
      </c>
      <c r="P53" s="3">
        <f t="shared" si="22"/>
        <v>4.8817091884053063</v>
      </c>
      <c r="Q53" s="3">
        <f t="shared" si="23"/>
        <v>9.6</v>
      </c>
      <c r="S53" s="3"/>
    </row>
    <row r="54" spans="1:19" x14ac:dyDescent="0.2">
      <c r="A54" s="10">
        <f t="shared" si="12"/>
        <v>34</v>
      </c>
      <c r="B54" s="11">
        <v>39365</v>
      </c>
      <c r="C54" s="2">
        <v>12.430999999999999</v>
      </c>
      <c r="D54" s="2">
        <v>3.0790000000000002</v>
      </c>
      <c r="E54" s="3">
        <f t="shared" si="24"/>
        <v>38.275049000000003</v>
      </c>
      <c r="F54" s="6">
        <v>239.2</v>
      </c>
      <c r="G54" s="3">
        <f t="shared" si="13"/>
        <v>19.242217038050036</v>
      </c>
      <c r="H54" s="3">
        <f t="shared" si="14"/>
        <v>0.1600127466555184</v>
      </c>
      <c r="I54" s="6">
        <f t="shared" si="15"/>
        <v>12099.800000000003</v>
      </c>
      <c r="J54" s="2">
        <f t="shared" si="16"/>
        <v>591.43099999999993</v>
      </c>
      <c r="K54" s="2">
        <f t="shared" si="17"/>
        <v>5.1969063545150504E-2</v>
      </c>
      <c r="L54" s="3">
        <f t="shared" si="18"/>
        <v>1636.4593289999998</v>
      </c>
      <c r="M54" s="3">
        <f t="shared" si="19"/>
        <v>2.7669488562486579</v>
      </c>
      <c r="N54" s="3">
        <f t="shared" si="20"/>
        <v>0.13524680812905993</v>
      </c>
      <c r="O54" s="6">
        <f t="shared" si="21"/>
        <v>20.458515025421402</v>
      </c>
      <c r="P54" s="3">
        <f t="shared" si="22"/>
        <v>4.8879402965338254</v>
      </c>
      <c r="Q54" s="3">
        <f t="shared" si="23"/>
        <v>7.0352941176470587</v>
      </c>
      <c r="S54" s="3"/>
    </row>
    <row r="55" spans="1:19" x14ac:dyDescent="0.2">
      <c r="A55" s="10">
        <f t="shared" si="12"/>
        <v>30</v>
      </c>
      <c r="B55" s="11">
        <v>39395</v>
      </c>
      <c r="C55" s="2">
        <v>13.085000000000001</v>
      </c>
      <c r="D55" s="2">
        <v>3.4590000000000001</v>
      </c>
      <c r="E55" s="3">
        <f t="shared" si="24"/>
        <v>45.261015</v>
      </c>
      <c r="F55" s="6">
        <v>248.3</v>
      </c>
      <c r="G55" s="3">
        <f t="shared" si="13"/>
        <v>18.975926633549864</v>
      </c>
      <c r="H55" s="3">
        <f t="shared" si="14"/>
        <v>0.18228358840112766</v>
      </c>
      <c r="I55" s="6">
        <f t="shared" si="15"/>
        <v>12348.100000000002</v>
      </c>
      <c r="J55" s="2">
        <f t="shared" si="16"/>
        <v>604.51599999999996</v>
      </c>
      <c r="K55" s="2">
        <f t="shared" si="17"/>
        <v>5.2698348771647203E-2</v>
      </c>
      <c r="L55" s="3">
        <f t="shared" si="18"/>
        <v>1681.7203439999998</v>
      </c>
      <c r="M55" s="3">
        <f t="shared" si="19"/>
        <v>2.7819285908065292</v>
      </c>
      <c r="N55" s="3">
        <f t="shared" si="20"/>
        <v>0.13619264048720042</v>
      </c>
      <c r="O55" s="6">
        <f t="shared" si="21"/>
        <v>20.426423783655029</v>
      </c>
      <c r="P55" s="3">
        <f t="shared" si="22"/>
        <v>4.895619569002517</v>
      </c>
      <c r="Q55" s="3">
        <f t="shared" si="23"/>
        <v>8.2766666666666673</v>
      </c>
      <c r="S55" s="3"/>
    </row>
    <row r="56" spans="1:19" x14ac:dyDescent="0.2">
      <c r="A56" s="10">
        <f t="shared" si="12"/>
        <v>25</v>
      </c>
      <c r="B56" s="11">
        <v>39420</v>
      </c>
      <c r="C56" s="2">
        <v>12.815</v>
      </c>
      <c r="D56" s="2">
        <v>3.419</v>
      </c>
      <c r="E56" s="3">
        <f t="shared" si="24"/>
        <v>43.814484999999998</v>
      </c>
      <c r="F56" s="6">
        <v>234.1</v>
      </c>
      <c r="G56" s="3">
        <f t="shared" si="13"/>
        <v>18.267655091689427</v>
      </c>
      <c r="H56" s="3">
        <f t="shared" si="14"/>
        <v>0.18716140538231524</v>
      </c>
      <c r="I56" s="6">
        <f t="shared" si="15"/>
        <v>12582.200000000003</v>
      </c>
      <c r="J56" s="2">
        <f t="shared" si="16"/>
        <v>617.33100000000002</v>
      </c>
      <c r="K56" s="2">
        <f t="shared" si="17"/>
        <v>5.4741563434429728E-2</v>
      </c>
      <c r="L56" s="3">
        <f t="shared" si="18"/>
        <v>1725.5348289999999</v>
      </c>
      <c r="M56" s="3">
        <f t="shared" si="19"/>
        <v>2.7951533763896514</v>
      </c>
      <c r="N56" s="3">
        <f t="shared" si="20"/>
        <v>0.13714094744957159</v>
      </c>
      <c r="O56" s="6">
        <f t="shared" si="21"/>
        <v>20.381610513646653</v>
      </c>
      <c r="P56" s="3">
        <f t="shared" si="22"/>
        <v>4.906383621306289</v>
      </c>
      <c r="Q56" s="3">
        <f t="shared" si="23"/>
        <v>9.363999999999999</v>
      </c>
      <c r="S56" s="3"/>
    </row>
    <row r="57" spans="1:19" x14ac:dyDescent="0.2">
      <c r="A57" s="10">
        <f t="shared" si="12"/>
        <v>34</v>
      </c>
      <c r="B57" s="11">
        <v>39454</v>
      </c>
      <c r="C57" s="2">
        <v>12.542</v>
      </c>
      <c r="D57" s="2">
        <v>3.379</v>
      </c>
      <c r="E57" s="3">
        <f t="shared" si="24"/>
        <v>42.379418000000001</v>
      </c>
      <c r="F57" s="6">
        <v>231</v>
      </c>
      <c r="G57" s="3">
        <f t="shared" si="13"/>
        <v>18.418115133152607</v>
      </c>
      <c r="H57" s="3">
        <f t="shared" si="14"/>
        <v>0.18346068398268398</v>
      </c>
      <c r="I57" s="6">
        <f t="shared" si="15"/>
        <v>12813.200000000003</v>
      </c>
      <c r="J57" s="2">
        <f t="shared" si="16"/>
        <v>629.87300000000005</v>
      </c>
      <c r="K57" s="2">
        <f t="shared" si="17"/>
        <v>5.4294372294372291E-2</v>
      </c>
      <c r="L57" s="3">
        <f t="shared" si="18"/>
        <v>1767.9142469999999</v>
      </c>
      <c r="M57" s="3">
        <f t="shared" si="19"/>
        <v>2.806778901461088</v>
      </c>
      <c r="N57" s="3">
        <f t="shared" si="20"/>
        <v>0.13797601278369179</v>
      </c>
      <c r="O57" s="6">
        <f t="shared" si="21"/>
        <v>20.342513490814817</v>
      </c>
      <c r="P57" s="3">
        <f t="shared" si="22"/>
        <v>4.9158133799519232</v>
      </c>
      <c r="Q57" s="3">
        <f t="shared" si="23"/>
        <v>6.7941176470588234</v>
      </c>
      <c r="S57" s="3"/>
    </row>
    <row r="58" spans="1:19" x14ac:dyDescent="0.2">
      <c r="A58" s="10">
        <f t="shared" si="12"/>
        <v>31</v>
      </c>
      <c r="B58" s="11">
        <v>39485</v>
      </c>
      <c r="C58" s="2">
        <v>12.853</v>
      </c>
      <c r="D58" s="2">
        <v>3.1589999999999998</v>
      </c>
      <c r="E58" s="3">
        <f t="shared" si="24"/>
        <v>40.602626999999998</v>
      </c>
      <c r="F58" s="6">
        <v>240.3</v>
      </c>
      <c r="G58" s="3">
        <f t="shared" si="13"/>
        <v>18.696024274488448</v>
      </c>
      <c r="H58" s="3">
        <f t="shared" si="14"/>
        <v>0.16896640449438199</v>
      </c>
      <c r="I58" s="6">
        <f t="shared" si="15"/>
        <v>13053.500000000002</v>
      </c>
      <c r="J58" s="2">
        <f t="shared" si="16"/>
        <v>642.726</v>
      </c>
      <c r="K58" s="2">
        <f t="shared" si="17"/>
        <v>5.3487307532251352E-2</v>
      </c>
      <c r="L58" s="3">
        <f t="shared" si="18"/>
        <v>1808.5168739999999</v>
      </c>
      <c r="M58" s="3">
        <f t="shared" si="19"/>
        <v>2.8138224904547191</v>
      </c>
      <c r="N58" s="3">
        <f t="shared" si="20"/>
        <v>0.13854651043781357</v>
      </c>
      <c r="O58" s="6">
        <f t="shared" si="21"/>
        <v>20.309587600314913</v>
      </c>
      <c r="P58" s="3">
        <f t="shared" si="22"/>
        <v>4.9237828934768446</v>
      </c>
      <c r="Q58" s="3">
        <f t="shared" si="23"/>
        <v>7.7516129032258068</v>
      </c>
      <c r="S58" s="3"/>
    </row>
    <row r="59" spans="1:19" x14ac:dyDescent="0.2">
      <c r="A59" s="10">
        <f t="shared" si="12"/>
        <v>40</v>
      </c>
      <c r="B59" s="11">
        <v>39525</v>
      </c>
      <c r="C59" s="2">
        <v>12.65</v>
      </c>
      <c r="D59" s="2">
        <v>3.6589999999999998</v>
      </c>
      <c r="E59" s="3">
        <f t="shared" si="24"/>
        <v>46.286349999999999</v>
      </c>
      <c r="F59" s="6">
        <v>245.6</v>
      </c>
      <c r="G59" s="3">
        <f t="shared" si="13"/>
        <v>19.415019762845848</v>
      </c>
      <c r="H59" s="3">
        <f t="shared" si="14"/>
        <v>0.18846233713355048</v>
      </c>
      <c r="I59" s="6">
        <f t="shared" si="15"/>
        <v>13299.100000000002</v>
      </c>
      <c r="J59" s="2">
        <f t="shared" si="16"/>
        <v>655.37599999999998</v>
      </c>
      <c r="K59" s="2">
        <f t="shared" si="17"/>
        <v>5.1506514657980458E-2</v>
      </c>
      <c r="L59" s="3">
        <f t="shared" si="18"/>
        <v>1854.803224</v>
      </c>
      <c r="M59" s="3">
        <f t="shared" si="19"/>
        <v>2.8301360196284273</v>
      </c>
      <c r="N59" s="3">
        <f t="shared" si="20"/>
        <v>0.13946832672887638</v>
      </c>
      <c r="O59" s="6">
        <f t="shared" si="21"/>
        <v>20.292320744122463</v>
      </c>
      <c r="P59" s="3">
        <f t="shared" si="22"/>
        <v>4.9279725695723764</v>
      </c>
      <c r="Q59" s="3">
        <f t="shared" si="23"/>
        <v>6.14</v>
      </c>
      <c r="S59" s="3"/>
    </row>
    <row r="60" spans="1:19" x14ac:dyDescent="0.2">
      <c r="A60" s="10">
        <f t="shared" si="12"/>
        <v>28</v>
      </c>
      <c r="B60" s="11">
        <v>39553</v>
      </c>
      <c r="C60" s="2">
        <v>12.246</v>
      </c>
      <c r="D60" s="2">
        <v>3.899</v>
      </c>
      <c r="E60" s="3">
        <f t="shared" si="24"/>
        <v>47.747154000000002</v>
      </c>
      <c r="F60" s="6">
        <v>233.9</v>
      </c>
      <c r="G60" s="3">
        <f t="shared" si="13"/>
        <v>19.100114323044259</v>
      </c>
      <c r="H60" s="3">
        <f t="shared" si="14"/>
        <v>0.2041349038050449</v>
      </c>
      <c r="I60" s="6">
        <f t="shared" si="15"/>
        <v>13533.000000000002</v>
      </c>
      <c r="J60" s="2">
        <f t="shared" si="16"/>
        <v>667.62199999999996</v>
      </c>
      <c r="K60" s="2">
        <f t="shared" si="17"/>
        <v>5.2355707567336471E-2</v>
      </c>
      <c r="L60" s="3">
        <f t="shared" si="18"/>
        <v>1902.5503779999999</v>
      </c>
      <c r="M60" s="3">
        <f t="shared" si="19"/>
        <v>2.8497418868761066</v>
      </c>
      <c r="N60" s="3">
        <f t="shared" si="20"/>
        <v>0.14058600295573781</v>
      </c>
      <c r="O60" s="6">
        <f t="shared" si="21"/>
        <v>20.270452441651116</v>
      </c>
      <c r="P60" s="3">
        <f t="shared" si="22"/>
        <v>4.9332889972659419</v>
      </c>
      <c r="Q60" s="3">
        <f t="shared" si="23"/>
        <v>8.3535714285714295</v>
      </c>
      <c r="S60" s="3"/>
    </row>
    <row r="61" spans="1:19" x14ac:dyDescent="0.2">
      <c r="A61" s="10">
        <f t="shared" si="12"/>
        <v>24</v>
      </c>
      <c r="B61" s="11">
        <v>39577</v>
      </c>
      <c r="C61" s="2">
        <v>11.961</v>
      </c>
      <c r="D61" s="2">
        <v>3.9390000000000001</v>
      </c>
      <c r="E61" s="3">
        <f t="shared" si="24"/>
        <v>47.114379</v>
      </c>
      <c r="F61" s="6">
        <v>229.4</v>
      </c>
      <c r="G61" s="3">
        <f t="shared" si="13"/>
        <v>19.178998411504054</v>
      </c>
      <c r="H61" s="3">
        <f t="shared" si="14"/>
        <v>0.20538090235396686</v>
      </c>
      <c r="I61" s="6">
        <f t="shared" si="15"/>
        <v>13762.400000000001</v>
      </c>
      <c r="J61" s="2">
        <f t="shared" si="16"/>
        <v>679.58299999999997</v>
      </c>
      <c r="K61" s="2">
        <f t="shared" si="17"/>
        <v>5.2140366172624235E-2</v>
      </c>
      <c r="L61" s="3">
        <f t="shared" si="18"/>
        <v>1949.664757</v>
      </c>
      <c r="M61" s="3">
        <f t="shared" si="19"/>
        <v>2.8689133733480681</v>
      </c>
      <c r="N61" s="3">
        <f t="shared" si="20"/>
        <v>0.14166604349532058</v>
      </c>
      <c r="O61" s="6">
        <f t="shared" si="21"/>
        <v>20.251242305943499</v>
      </c>
      <c r="P61" s="3">
        <f t="shared" si="22"/>
        <v>4.9379686682555359</v>
      </c>
      <c r="Q61" s="3">
        <f t="shared" si="23"/>
        <v>9.5583333333333336</v>
      </c>
      <c r="S61" s="3"/>
    </row>
    <row r="62" spans="1:19" x14ac:dyDescent="0.2">
      <c r="A62" s="10">
        <f t="shared" si="12"/>
        <v>20</v>
      </c>
      <c r="B62" s="11">
        <v>39597</v>
      </c>
      <c r="C62" s="2">
        <v>12.462999999999999</v>
      </c>
      <c r="D62" s="2">
        <v>4.2590000000000003</v>
      </c>
      <c r="E62" s="3">
        <f t="shared" si="24"/>
        <v>53.079917000000002</v>
      </c>
      <c r="F62" s="6">
        <v>242</v>
      </c>
      <c r="G62" s="3">
        <f t="shared" si="13"/>
        <v>19.417475728155342</v>
      </c>
      <c r="H62" s="3">
        <f t="shared" si="14"/>
        <v>0.21933850000000002</v>
      </c>
      <c r="I62" s="6">
        <f t="shared" si="15"/>
        <v>14004.400000000001</v>
      </c>
      <c r="J62" s="2">
        <f t="shared" si="16"/>
        <v>692.04599999999994</v>
      </c>
      <c r="K62" s="2">
        <f t="shared" si="17"/>
        <v>5.1499999999999997E-2</v>
      </c>
      <c r="L62" s="3">
        <f t="shared" si="18"/>
        <v>2002.744674</v>
      </c>
      <c r="M62" s="3">
        <f t="shared" si="19"/>
        <v>2.8939473300907745</v>
      </c>
      <c r="N62" s="3">
        <f t="shared" si="20"/>
        <v>0.14300824555139813</v>
      </c>
      <c r="O62" s="6">
        <f t="shared" si="21"/>
        <v>20.236227071610852</v>
      </c>
      <c r="P62" s="3">
        <f t="shared" si="22"/>
        <v>4.9416326297449364</v>
      </c>
      <c r="Q62" s="3">
        <f t="shared" si="23"/>
        <v>12.1</v>
      </c>
      <c r="S62" s="3"/>
    </row>
    <row r="63" spans="1:19" x14ac:dyDescent="0.2">
      <c r="A63" s="10">
        <f t="shared" si="12"/>
        <v>56</v>
      </c>
      <c r="B63" s="11">
        <v>39653</v>
      </c>
      <c r="C63" s="2">
        <v>13.048</v>
      </c>
      <c r="D63" s="2">
        <v>4.399</v>
      </c>
      <c r="E63" s="3">
        <f t="shared" si="24"/>
        <v>57.398152000000003</v>
      </c>
      <c r="F63" s="6">
        <v>229</v>
      </c>
      <c r="G63" s="3">
        <f t="shared" si="13"/>
        <v>17.550582464745556</v>
      </c>
      <c r="H63" s="3">
        <f t="shared" si="14"/>
        <v>0.25064695196506553</v>
      </c>
      <c r="I63" s="6">
        <f t="shared" si="15"/>
        <v>14233.400000000001</v>
      </c>
      <c r="J63" s="2">
        <f t="shared" si="16"/>
        <v>705.09399999999994</v>
      </c>
      <c r="K63" s="2">
        <f t="shared" si="17"/>
        <v>5.6978165938864629E-2</v>
      </c>
      <c r="L63" s="3">
        <f t="shared" si="18"/>
        <v>2060.1428260000002</v>
      </c>
      <c r="M63" s="3">
        <f t="shared" si="19"/>
        <v>2.9217988324960933</v>
      </c>
      <c r="N63" s="3">
        <f t="shared" si="20"/>
        <v>0.14474003583121392</v>
      </c>
      <c r="O63" s="6">
        <f t="shared" si="21"/>
        <v>20.186528321046559</v>
      </c>
      <c r="P63" s="3">
        <f t="shared" si="22"/>
        <v>4.9537988112467852</v>
      </c>
      <c r="Q63" s="3">
        <f t="shared" si="23"/>
        <v>4.0892857142857144</v>
      </c>
      <c r="S63" s="3"/>
    </row>
    <row r="64" spans="1:19" x14ac:dyDescent="0.2">
      <c r="A64" s="10">
        <f t="shared" si="12"/>
        <v>35</v>
      </c>
      <c r="B64" s="11">
        <v>39688</v>
      </c>
      <c r="C64" s="2">
        <v>12.353</v>
      </c>
      <c r="D64" s="2">
        <v>3.9990000000000001</v>
      </c>
      <c r="E64" s="3">
        <f t="shared" si="24"/>
        <v>49.399647000000002</v>
      </c>
      <c r="F64" s="6">
        <v>242.7</v>
      </c>
      <c r="G64" s="3">
        <f t="shared" si="13"/>
        <v>19.647049299765239</v>
      </c>
      <c r="H64" s="3">
        <f t="shared" si="14"/>
        <v>0.20354201483312734</v>
      </c>
      <c r="I64" s="6">
        <f t="shared" si="15"/>
        <v>14476.100000000002</v>
      </c>
      <c r="J64" s="2">
        <f t="shared" si="16"/>
        <v>717.44699999999989</v>
      </c>
      <c r="K64" s="2">
        <f t="shared" si="17"/>
        <v>5.0898228265348171E-2</v>
      </c>
      <c r="L64" s="3">
        <f t="shared" si="18"/>
        <v>2109.5424730000004</v>
      </c>
      <c r="M64" s="3">
        <f t="shared" si="19"/>
        <v>2.9403460785256623</v>
      </c>
      <c r="N64" s="3">
        <f t="shared" si="20"/>
        <v>0.14572588425059235</v>
      </c>
      <c r="O64" s="6">
        <f t="shared" si="21"/>
        <v>20.177239573097392</v>
      </c>
      <c r="P64" s="3">
        <f t="shared" si="22"/>
        <v>4.9560793307589739</v>
      </c>
      <c r="Q64" s="3">
        <f t="shared" si="23"/>
        <v>6.9342857142857142</v>
      </c>
      <c r="S64" s="3"/>
    </row>
    <row r="65" spans="1:19" x14ac:dyDescent="0.2">
      <c r="A65" s="10">
        <f t="shared" si="12"/>
        <v>18</v>
      </c>
      <c r="B65" s="11">
        <v>39706</v>
      </c>
      <c r="C65" s="2">
        <v>12.617000000000001</v>
      </c>
      <c r="D65" s="2">
        <v>3.879</v>
      </c>
      <c r="E65" s="3">
        <f t="shared" si="24"/>
        <v>48.941343000000003</v>
      </c>
      <c r="F65" s="6">
        <v>242.7</v>
      </c>
      <c r="G65" s="3">
        <f t="shared" si="13"/>
        <v>19.235951494016007</v>
      </c>
      <c r="H65" s="3">
        <f t="shared" si="14"/>
        <v>0.20165365883807171</v>
      </c>
      <c r="I65" s="6">
        <f t="shared" si="15"/>
        <v>14718.800000000003</v>
      </c>
      <c r="J65" s="2">
        <f t="shared" si="16"/>
        <v>730.06399999999985</v>
      </c>
      <c r="K65" s="2">
        <f t="shared" si="17"/>
        <v>5.1985990935311088E-2</v>
      </c>
      <c r="L65" s="3">
        <f t="shared" si="18"/>
        <v>2158.4838160000004</v>
      </c>
      <c r="M65" s="3">
        <f t="shared" si="19"/>
        <v>2.9565679392491631</v>
      </c>
      <c r="N65" s="3">
        <f t="shared" si="20"/>
        <v>0.14664808381118025</v>
      </c>
      <c r="O65" s="6">
        <f t="shared" si="21"/>
        <v>20.160972188739624</v>
      </c>
      <c r="P65" s="3">
        <f t="shared" si="22"/>
        <v>4.9600782672500463</v>
      </c>
      <c r="Q65" s="3">
        <f t="shared" si="23"/>
        <v>13.483333333333333</v>
      </c>
      <c r="S65" s="3"/>
    </row>
    <row r="66" spans="1:19" x14ac:dyDescent="0.2">
      <c r="A66" s="10">
        <f t="shared" si="12"/>
        <v>21</v>
      </c>
      <c r="B66" s="11">
        <v>39727</v>
      </c>
      <c r="C66" s="2">
        <v>12.548999999999999</v>
      </c>
      <c r="D66" s="2">
        <v>3.6790000000000003</v>
      </c>
      <c r="E66" s="3">
        <f t="shared" si="24"/>
        <v>46.167771000000002</v>
      </c>
      <c r="F66" s="6">
        <v>250.9</v>
      </c>
      <c r="G66" s="3">
        <f t="shared" si="13"/>
        <v>19.993624990039049</v>
      </c>
      <c r="H66" s="3">
        <f t="shared" si="14"/>
        <v>0.18400865284974094</v>
      </c>
      <c r="I66" s="6">
        <f t="shared" si="15"/>
        <v>14969.700000000003</v>
      </c>
      <c r="J66" s="2">
        <f t="shared" si="16"/>
        <v>742.61299999999983</v>
      </c>
      <c r="K66" s="2">
        <f t="shared" si="17"/>
        <v>5.0015942606616182E-2</v>
      </c>
      <c r="L66" s="3">
        <f t="shared" si="18"/>
        <v>2204.6515870000003</v>
      </c>
      <c r="M66" s="3">
        <f t="shared" si="19"/>
        <v>2.9687759128913727</v>
      </c>
      <c r="N66" s="3">
        <f t="shared" si="20"/>
        <v>0.1472742664849663</v>
      </c>
      <c r="O66" s="6">
        <f t="shared" si="21"/>
        <v>20.158144282418981</v>
      </c>
      <c r="P66" s="3">
        <f t="shared" si="22"/>
        <v>4.9607740970092902</v>
      </c>
      <c r="Q66" s="3">
        <f t="shared" si="23"/>
        <v>11.947619047619048</v>
      </c>
      <c r="S66" s="3"/>
    </row>
    <row r="67" spans="1:19" x14ac:dyDescent="0.2">
      <c r="A67" s="10">
        <f t="shared" si="12"/>
        <v>18</v>
      </c>
      <c r="B67" s="11">
        <v>39745</v>
      </c>
      <c r="C67" s="2">
        <v>12.362</v>
      </c>
      <c r="D67" s="2">
        <v>3.379</v>
      </c>
      <c r="E67" s="3">
        <f t="shared" si="24"/>
        <v>41.771197999999998</v>
      </c>
      <c r="F67" s="6">
        <v>245.7</v>
      </c>
      <c r="G67" s="3">
        <f t="shared" si="13"/>
        <v>19.875424688561722</v>
      </c>
      <c r="H67" s="3">
        <f t="shared" si="14"/>
        <v>0.17000894586894588</v>
      </c>
      <c r="I67" s="6">
        <f t="shared" si="15"/>
        <v>15215.400000000003</v>
      </c>
      <c r="J67" s="2">
        <f t="shared" si="16"/>
        <v>754.9749999999998</v>
      </c>
      <c r="K67" s="2">
        <f t="shared" si="17"/>
        <v>5.0313390313390313E-2</v>
      </c>
      <c r="L67" s="3">
        <f t="shared" si="18"/>
        <v>2246.4227850000002</v>
      </c>
      <c r="M67" s="3">
        <f t="shared" si="19"/>
        <v>2.9754929434749506</v>
      </c>
      <c r="N67" s="3">
        <f t="shared" si="20"/>
        <v>0.14764138865885876</v>
      </c>
      <c r="O67" s="6">
        <f t="shared" si="21"/>
        <v>20.153515017053554</v>
      </c>
      <c r="P67" s="3">
        <f t="shared" si="22"/>
        <v>4.9619135875494544</v>
      </c>
      <c r="Q67" s="3">
        <f t="shared" si="23"/>
        <v>13.649999999999999</v>
      </c>
      <c r="S67" s="3"/>
    </row>
    <row r="68" spans="1:19" x14ac:dyDescent="0.2">
      <c r="A68" s="10">
        <f t="shared" si="12"/>
        <v>23</v>
      </c>
      <c r="B68" s="11">
        <v>39768</v>
      </c>
      <c r="C68" s="2">
        <v>12.927</v>
      </c>
      <c r="D68" s="2">
        <v>2.4590000000000001</v>
      </c>
      <c r="E68" s="3">
        <f t="shared" si="24"/>
        <v>31.787493000000001</v>
      </c>
      <c r="F68" s="6">
        <v>252.2</v>
      </c>
      <c r="G68" s="3">
        <f t="shared" si="13"/>
        <v>19.509553647404658</v>
      </c>
      <c r="H68" s="3">
        <f t="shared" si="14"/>
        <v>0.12604081284694688</v>
      </c>
      <c r="I68" s="6">
        <f t="shared" si="15"/>
        <v>15467.600000000004</v>
      </c>
      <c r="J68" s="2">
        <f t="shared" si="16"/>
        <v>767.90199999999982</v>
      </c>
      <c r="K68" s="2">
        <f t="shared" si="17"/>
        <v>5.125693893735131E-2</v>
      </c>
      <c r="L68" s="3">
        <f t="shared" si="18"/>
        <v>2278.210278</v>
      </c>
      <c r="M68" s="3">
        <f t="shared" si="19"/>
        <v>2.9667982086255806</v>
      </c>
      <c r="N68" s="3">
        <f t="shared" si="20"/>
        <v>0.14728919017817887</v>
      </c>
      <c r="O68" s="6">
        <f t="shared" si="21"/>
        <v>20.142674455855055</v>
      </c>
      <c r="P68" s="3">
        <f t="shared" si="22"/>
        <v>4.9645840337221001</v>
      </c>
      <c r="Q68" s="3">
        <f t="shared" si="23"/>
        <v>10.965217391304348</v>
      </c>
      <c r="S68" s="3"/>
    </row>
    <row r="69" spans="1:19" x14ac:dyDescent="0.2">
      <c r="A69" s="10">
        <f t="shared" si="12"/>
        <v>24</v>
      </c>
      <c r="B69" s="11">
        <v>39792</v>
      </c>
      <c r="C69" s="2">
        <v>12.547000000000001</v>
      </c>
      <c r="D69" s="2">
        <v>1.819</v>
      </c>
      <c r="E69" s="3">
        <f t="shared" si="24"/>
        <v>22.822993</v>
      </c>
      <c r="F69" s="6">
        <v>274.3</v>
      </c>
      <c r="G69" s="3">
        <f t="shared" si="13"/>
        <v>21.861799633378496</v>
      </c>
      <c r="H69" s="3">
        <f t="shared" si="14"/>
        <v>8.3204495078381333E-2</v>
      </c>
      <c r="I69" s="6">
        <f t="shared" si="15"/>
        <v>15741.900000000003</v>
      </c>
      <c r="J69" s="2">
        <f t="shared" si="16"/>
        <v>780.44899999999984</v>
      </c>
      <c r="K69" s="2">
        <f t="shared" si="17"/>
        <v>4.5741888443310244E-2</v>
      </c>
      <c r="L69" s="3">
        <f t="shared" si="18"/>
        <v>2301.0332710000002</v>
      </c>
      <c r="M69" s="3">
        <f t="shared" si="19"/>
        <v>2.9483454665199145</v>
      </c>
      <c r="N69" s="3">
        <f t="shared" si="20"/>
        <v>0.14617252498110136</v>
      </c>
      <c r="O69" s="6">
        <f t="shared" si="21"/>
        <v>20.170312217710581</v>
      </c>
      <c r="P69" s="3">
        <f t="shared" si="22"/>
        <v>4.95778146221231</v>
      </c>
      <c r="Q69" s="3">
        <f t="shared" si="23"/>
        <v>11.429166666666667</v>
      </c>
      <c r="S69" s="3"/>
    </row>
    <row r="70" spans="1:19" x14ac:dyDescent="0.2">
      <c r="A70" s="10">
        <f t="shared" si="12"/>
        <v>30</v>
      </c>
      <c r="B70" s="11">
        <v>39822</v>
      </c>
      <c r="C70" s="2">
        <v>13.211</v>
      </c>
      <c r="D70" s="2">
        <v>1.9590000000000001</v>
      </c>
      <c r="E70" s="3">
        <f t="shared" si="24"/>
        <v>25.880349000000002</v>
      </c>
      <c r="F70" s="6">
        <v>239.9</v>
      </c>
      <c r="G70" s="3">
        <f t="shared" si="13"/>
        <v>18.15910983271516</v>
      </c>
      <c r="H70" s="3">
        <f t="shared" si="14"/>
        <v>0.10787973739057942</v>
      </c>
      <c r="I70" s="6">
        <f t="shared" si="15"/>
        <v>15981.800000000003</v>
      </c>
      <c r="J70" s="2">
        <f t="shared" si="16"/>
        <v>793.65999999999985</v>
      </c>
      <c r="K70" s="2">
        <f t="shared" si="17"/>
        <v>5.506877865777407E-2</v>
      </c>
      <c r="L70" s="3">
        <f t="shared" si="18"/>
        <v>2326.9136200000003</v>
      </c>
      <c r="M70" s="3">
        <f t="shared" si="19"/>
        <v>2.9318771514250441</v>
      </c>
      <c r="N70" s="3">
        <f t="shared" si="20"/>
        <v>0.14559771865497001</v>
      </c>
      <c r="O70" s="6">
        <f t="shared" si="21"/>
        <v>20.13683441272082</v>
      </c>
      <c r="P70" s="3">
        <f t="shared" si="22"/>
        <v>4.9660238521317979</v>
      </c>
      <c r="Q70" s="3">
        <f t="shared" si="23"/>
        <v>7.996666666666667</v>
      </c>
      <c r="S70" s="3"/>
    </row>
    <row r="71" spans="1:19" x14ac:dyDescent="0.2">
      <c r="A71" s="10">
        <f t="shared" si="12"/>
        <v>26</v>
      </c>
      <c r="B71" s="11">
        <v>39848</v>
      </c>
      <c r="C71" s="2">
        <v>12.798</v>
      </c>
      <c r="D71" s="2">
        <v>2.1789999999999998</v>
      </c>
      <c r="E71" s="3">
        <f t="shared" ref="E71:E93" si="25">D71*C71</f>
        <v>27.886841999999998</v>
      </c>
      <c r="F71" s="6">
        <v>227.6</v>
      </c>
      <c r="G71" s="3">
        <f t="shared" si="13"/>
        <v>17.784028754492891</v>
      </c>
      <c r="H71" s="3">
        <f t="shared" si="14"/>
        <v>0.12252566783831283</v>
      </c>
      <c r="I71" s="6">
        <f t="shared" si="15"/>
        <v>16209.400000000003</v>
      </c>
      <c r="J71" s="2">
        <f t="shared" si="16"/>
        <v>806.45799999999986</v>
      </c>
      <c r="K71" s="2">
        <f t="shared" si="17"/>
        <v>5.6230228471001759E-2</v>
      </c>
      <c r="L71" s="3">
        <f t="shared" si="18"/>
        <v>2354.8004620000002</v>
      </c>
      <c r="M71" s="3">
        <f t="shared" si="19"/>
        <v>2.91992944703878</v>
      </c>
      <c r="N71" s="3">
        <f t="shared" si="20"/>
        <v>0.14527375855984798</v>
      </c>
      <c r="O71" s="6">
        <f t="shared" si="21"/>
        <v>20.099496811985258</v>
      </c>
      <c r="P71" s="3">
        <f t="shared" si="22"/>
        <v>4.9752489296334206</v>
      </c>
      <c r="Q71" s="3">
        <f t="shared" si="23"/>
        <v>8.7538461538461529</v>
      </c>
      <c r="S71" s="3"/>
    </row>
    <row r="72" spans="1:19" x14ac:dyDescent="0.2">
      <c r="A72" s="10">
        <f t="shared" si="12"/>
        <v>24</v>
      </c>
      <c r="B72" s="11">
        <v>39872</v>
      </c>
      <c r="C72" s="2">
        <v>12.47</v>
      </c>
      <c r="D72" s="2">
        <v>2.2589999999999999</v>
      </c>
      <c r="E72" s="3">
        <f t="shared" si="25"/>
        <v>28.169730000000001</v>
      </c>
      <c r="F72" s="6">
        <v>262.5</v>
      </c>
      <c r="G72" s="3">
        <f t="shared" si="13"/>
        <v>21.050521251002404</v>
      </c>
      <c r="H72" s="3">
        <f t="shared" si="14"/>
        <v>0.10731325714285715</v>
      </c>
      <c r="I72" s="6">
        <f t="shared" si="15"/>
        <v>16471.900000000001</v>
      </c>
      <c r="J72" s="2">
        <f t="shared" si="16"/>
        <v>818.92799999999988</v>
      </c>
      <c r="K72" s="2">
        <f t="shared" si="17"/>
        <v>4.7504761904761904E-2</v>
      </c>
      <c r="L72" s="3">
        <f t="shared" si="18"/>
        <v>2382.9701920000002</v>
      </c>
      <c r="M72" s="3">
        <f t="shared" si="19"/>
        <v>2.9098653263778997</v>
      </c>
      <c r="N72" s="3">
        <f t="shared" si="20"/>
        <v>0.14466881124824701</v>
      </c>
      <c r="O72" s="6">
        <f t="shared" si="21"/>
        <v>20.113978274036306</v>
      </c>
      <c r="P72" s="3">
        <f t="shared" si="22"/>
        <v>4.9716668993862259</v>
      </c>
      <c r="Q72" s="3">
        <f t="shared" si="23"/>
        <v>10.9375</v>
      </c>
      <c r="S72" s="3"/>
    </row>
    <row r="73" spans="1:19" x14ac:dyDescent="0.2">
      <c r="A73" s="10">
        <f t="shared" ref="A73:A125" si="26">B73-B72</f>
        <v>18</v>
      </c>
      <c r="B73" s="11">
        <v>39890</v>
      </c>
      <c r="C73" s="2">
        <v>12.667</v>
      </c>
      <c r="D73" s="2">
        <v>2.1390000000000002</v>
      </c>
      <c r="E73" s="3">
        <f t="shared" si="25"/>
        <v>27.094713000000002</v>
      </c>
      <c r="F73" s="6">
        <v>267.60000000000002</v>
      </c>
      <c r="G73" s="3">
        <f t="shared" ref="G73:G136" si="27">F73/C73</f>
        <v>21.125759848425044</v>
      </c>
      <c r="H73" s="3">
        <f t="shared" ref="H73:H136" si="28">E73/F73</f>
        <v>0.10125079596412556</v>
      </c>
      <c r="I73" s="6">
        <f t="shared" ref="I73:I136" si="29">F73+I72</f>
        <v>16739.5</v>
      </c>
      <c r="J73" s="2">
        <f t="shared" ref="J73:J136" si="30">J72+C73</f>
        <v>831.59499999999991</v>
      </c>
      <c r="K73" s="2">
        <f t="shared" ref="K73:K136" si="31">C73/F73</f>
        <v>4.7335575485799697E-2</v>
      </c>
      <c r="L73" s="3">
        <f t="shared" ref="L73:L136" si="32">L72+E73</f>
        <v>2410.0649050000002</v>
      </c>
      <c r="M73" s="3">
        <f t="shared" ref="M73:M136" si="33">L73/J73</f>
        <v>2.898123371352642</v>
      </c>
      <c r="N73" s="3">
        <f t="shared" ref="N73:N136" si="34">L73/I73</f>
        <v>0.14397472475283013</v>
      </c>
      <c r="O73" s="6">
        <f t="shared" ref="O73:O136" si="35">I73/J73</f>
        <v>20.129389907346727</v>
      </c>
      <c r="P73" s="3">
        <f t="shared" ref="P73:P136" si="36">J73/(I73/100)</f>
        <v>4.967860449834224</v>
      </c>
      <c r="Q73" s="3">
        <f t="shared" ref="Q73:Q136" si="37">F73/A73</f>
        <v>14.866666666666667</v>
      </c>
      <c r="S73" s="3"/>
    </row>
    <row r="74" spans="1:19" x14ac:dyDescent="0.2">
      <c r="A74" s="10">
        <f t="shared" si="26"/>
        <v>17</v>
      </c>
      <c r="B74" s="11">
        <v>39907</v>
      </c>
      <c r="C74" s="2">
        <v>13.081</v>
      </c>
      <c r="D74" s="2">
        <v>2.319</v>
      </c>
      <c r="E74" s="3">
        <f t="shared" si="25"/>
        <v>30.334838999999999</v>
      </c>
      <c r="F74" s="6">
        <v>244</v>
      </c>
      <c r="G74" s="3">
        <f t="shared" si="27"/>
        <v>18.653008179802768</v>
      </c>
      <c r="H74" s="3">
        <f t="shared" si="28"/>
        <v>0.1243231106557377</v>
      </c>
      <c r="I74" s="6">
        <f t="shared" si="29"/>
        <v>16983.5</v>
      </c>
      <c r="J74" s="2">
        <f t="shared" si="30"/>
        <v>844.67599999999993</v>
      </c>
      <c r="K74" s="2">
        <f t="shared" si="31"/>
        <v>5.3610655737704918E-2</v>
      </c>
      <c r="L74" s="3">
        <f t="shared" si="32"/>
        <v>2440.3997440000003</v>
      </c>
      <c r="M74" s="3">
        <f t="shared" si="33"/>
        <v>2.8891548285970012</v>
      </c>
      <c r="N74" s="3">
        <f t="shared" si="34"/>
        <v>0.14369239226307889</v>
      </c>
      <c r="O74" s="6">
        <f t="shared" si="35"/>
        <v>20.106526052592947</v>
      </c>
      <c r="P74" s="3">
        <f t="shared" si="36"/>
        <v>4.9735095828303937</v>
      </c>
      <c r="Q74" s="3">
        <f t="shared" si="37"/>
        <v>14.352941176470589</v>
      </c>
      <c r="S74" s="3"/>
    </row>
    <row r="75" spans="1:19" x14ac:dyDescent="0.2">
      <c r="A75" s="10">
        <f t="shared" si="26"/>
        <v>25</v>
      </c>
      <c r="B75" s="11">
        <v>39932</v>
      </c>
      <c r="C75" s="2">
        <v>12.645</v>
      </c>
      <c r="D75" s="2">
        <v>2.2989999999999999</v>
      </c>
      <c r="E75" s="3">
        <f t="shared" si="25"/>
        <v>29.070854999999998</v>
      </c>
      <c r="F75" s="6">
        <v>233</v>
      </c>
      <c r="G75" s="3">
        <f t="shared" si="27"/>
        <v>18.426255436931594</v>
      </c>
      <c r="H75" s="3">
        <f t="shared" si="28"/>
        <v>0.12476761802575106</v>
      </c>
      <c r="I75" s="6">
        <f t="shared" si="29"/>
        <v>17216.5</v>
      </c>
      <c r="J75" s="2">
        <f t="shared" si="30"/>
        <v>857.32099999999991</v>
      </c>
      <c r="K75" s="2">
        <f t="shared" si="31"/>
        <v>5.4270386266094421E-2</v>
      </c>
      <c r="L75" s="3">
        <f t="shared" si="32"/>
        <v>2469.4705990000002</v>
      </c>
      <c r="M75" s="3">
        <f t="shared" si="33"/>
        <v>2.8804503785629891</v>
      </c>
      <c r="N75" s="3">
        <f t="shared" si="34"/>
        <v>0.14343627328434932</v>
      </c>
      <c r="O75" s="6">
        <f t="shared" si="35"/>
        <v>20.081743011077535</v>
      </c>
      <c r="P75" s="3">
        <f t="shared" si="36"/>
        <v>4.9796474312432837</v>
      </c>
      <c r="Q75" s="3">
        <f t="shared" si="37"/>
        <v>9.32</v>
      </c>
      <c r="S75" s="3"/>
    </row>
    <row r="76" spans="1:19" x14ac:dyDescent="0.2">
      <c r="A76" s="10">
        <f t="shared" si="26"/>
        <v>20</v>
      </c>
      <c r="B76" s="11">
        <v>39952</v>
      </c>
      <c r="C76" s="2">
        <v>11.662000000000001</v>
      </c>
      <c r="D76" s="2">
        <v>2.5990000000000002</v>
      </c>
      <c r="E76" s="3">
        <f t="shared" si="25"/>
        <v>30.309538000000003</v>
      </c>
      <c r="F76" s="6">
        <v>215.7</v>
      </c>
      <c r="G76" s="3">
        <f t="shared" si="27"/>
        <v>18.495969816498025</v>
      </c>
      <c r="H76" s="3">
        <f t="shared" si="28"/>
        <v>0.14051709782104777</v>
      </c>
      <c r="I76" s="6">
        <f t="shared" si="29"/>
        <v>17432.2</v>
      </c>
      <c r="J76" s="2">
        <f t="shared" si="30"/>
        <v>868.98299999999995</v>
      </c>
      <c r="K76" s="2">
        <f t="shared" si="31"/>
        <v>5.4065832174316188E-2</v>
      </c>
      <c r="L76" s="3">
        <f t="shared" si="32"/>
        <v>2499.7801370000002</v>
      </c>
      <c r="M76" s="3">
        <f t="shared" si="33"/>
        <v>2.8766732341139014</v>
      </c>
      <c r="N76" s="3">
        <f t="shared" si="34"/>
        <v>0.14340015241908652</v>
      </c>
      <c r="O76" s="6">
        <f t="shared" si="35"/>
        <v>20.060461481985264</v>
      </c>
      <c r="P76" s="3">
        <f t="shared" si="36"/>
        <v>4.9849301866660545</v>
      </c>
      <c r="Q76" s="3">
        <f t="shared" si="37"/>
        <v>10.785</v>
      </c>
      <c r="S76" s="3"/>
    </row>
    <row r="77" spans="1:19" x14ac:dyDescent="0.2">
      <c r="A77" s="10">
        <f t="shared" si="26"/>
        <v>16</v>
      </c>
      <c r="B77" s="11">
        <v>39968</v>
      </c>
      <c r="C77" s="2">
        <v>12.164</v>
      </c>
      <c r="D77" s="2">
        <v>2.859</v>
      </c>
      <c r="E77" s="3">
        <f t="shared" si="25"/>
        <v>34.776876000000001</v>
      </c>
      <c r="F77" s="6">
        <v>253.3</v>
      </c>
      <c r="G77" s="3">
        <f t="shared" si="27"/>
        <v>20.823742190069058</v>
      </c>
      <c r="H77" s="3">
        <f t="shared" si="28"/>
        <v>0.13729520726411371</v>
      </c>
      <c r="I77" s="6">
        <f t="shared" si="29"/>
        <v>17685.5</v>
      </c>
      <c r="J77" s="2">
        <f t="shared" si="30"/>
        <v>881.14699999999993</v>
      </c>
      <c r="K77" s="2">
        <f t="shared" si="31"/>
        <v>4.802210817212791E-2</v>
      </c>
      <c r="L77" s="3">
        <f t="shared" si="32"/>
        <v>2534.5570130000001</v>
      </c>
      <c r="M77" s="3">
        <f t="shared" si="33"/>
        <v>2.8764292598170345</v>
      </c>
      <c r="N77" s="3">
        <f t="shared" si="34"/>
        <v>0.14331271454016004</v>
      </c>
      <c r="O77" s="6">
        <f t="shared" si="35"/>
        <v>20.070998369171093</v>
      </c>
      <c r="P77" s="3">
        <f t="shared" si="36"/>
        <v>4.9823131944248109</v>
      </c>
      <c r="Q77" s="3">
        <f t="shared" si="37"/>
        <v>15.831250000000001</v>
      </c>
      <c r="S77" s="3"/>
    </row>
    <row r="78" spans="1:19" x14ac:dyDescent="0.2">
      <c r="A78" s="10">
        <f t="shared" si="26"/>
        <v>15</v>
      </c>
      <c r="B78" s="11">
        <v>39983</v>
      </c>
      <c r="C78" s="2">
        <v>11.797000000000001</v>
      </c>
      <c r="D78" s="2">
        <v>3.0390000000000001</v>
      </c>
      <c r="E78" s="3">
        <f t="shared" si="25"/>
        <v>35.851083000000003</v>
      </c>
      <c r="F78" s="6">
        <v>225.5</v>
      </c>
      <c r="G78" s="3">
        <f t="shared" si="27"/>
        <v>19.115029244723235</v>
      </c>
      <c r="H78" s="3">
        <f t="shared" si="28"/>
        <v>0.15898484700665189</v>
      </c>
      <c r="I78" s="6">
        <f t="shared" si="29"/>
        <v>17911</v>
      </c>
      <c r="J78" s="2">
        <f t="shared" si="30"/>
        <v>892.94399999999996</v>
      </c>
      <c r="K78" s="2">
        <f t="shared" si="31"/>
        <v>5.2314855875831491E-2</v>
      </c>
      <c r="L78" s="3">
        <f t="shared" si="32"/>
        <v>2570.4080960000001</v>
      </c>
      <c r="M78" s="3">
        <f t="shared" si="33"/>
        <v>2.8785770395455934</v>
      </c>
      <c r="N78" s="3">
        <f t="shared" si="34"/>
        <v>0.14351002713416336</v>
      </c>
      <c r="O78" s="6">
        <f t="shared" si="35"/>
        <v>20.058368721890734</v>
      </c>
      <c r="P78" s="3">
        <f t="shared" si="36"/>
        <v>4.9854502819496389</v>
      </c>
      <c r="Q78" s="3">
        <f t="shared" si="37"/>
        <v>15.033333333333333</v>
      </c>
      <c r="S78" s="3"/>
    </row>
    <row r="79" spans="1:19" x14ac:dyDescent="0.2">
      <c r="A79" s="10">
        <f t="shared" si="26"/>
        <v>15</v>
      </c>
      <c r="B79" s="11">
        <v>39998</v>
      </c>
      <c r="C79" s="2">
        <v>12.583</v>
      </c>
      <c r="D79" s="2">
        <v>2.9990000000000001</v>
      </c>
      <c r="E79" s="3">
        <f t="shared" si="25"/>
        <v>37.736417000000003</v>
      </c>
      <c r="F79" s="6">
        <v>261.2</v>
      </c>
      <c r="G79" s="3">
        <f t="shared" si="27"/>
        <v>20.758165779225937</v>
      </c>
      <c r="H79" s="3">
        <f t="shared" si="28"/>
        <v>0.14447326569678409</v>
      </c>
      <c r="I79" s="6">
        <f t="shared" si="29"/>
        <v>18172.2</v>
      </c>
      <c r="J79" s="2">
        <f t="shared" si="30"/>
        <v>905.52699999999993</v>
      </c>
      <c r="K79" s="2">
        <f t="shared" si="31"/>
        <v>4.8173813169984689E-2</v>
      </c>
      <c r="L79" s="3">
        <f t="shared" si="32"/>
        <v>2608.1445130000002</v>
      </c>
      <c r="M79" s="3">
        <f t="shared" si="33"/>
        <v>2.8802504099822537</v>
      </c>
      <c r="N79" s="3">
        <f t="shared" si="34"/>
        <v>0.14352387234346969</v>
      </c>
      <c r="O79" s="6">
        <f t="shared" si="35"/>
        <v>20.06809294477139</v>
      </c>
      <c r="P79" s="3">
        <f t="shared" si="36"/>
        <v>4.9830345252638644</v>
      </c>
      <c r="Q79" s="3">
        <f t="shared" si="37"/>
        <v>17.413333333333334</v>
      </c>
      <c r="S79" s="3"/>
    </row>
    <row r="80" spans="1:19" x14ac:dyDescent="0.2">
      <c r="A80" s="10">
        <f t="shared" si="26"/>
        <v>13</v>
      </c>
      <c r="B80" s="11">
        <v>40011</v>
      </c>
      <c r="C80" s="2">
        <v>12.11</v>
      </c>
      <c r="D80" s="2">
        <v>2.899</v>
      </c>
      <c r="E80" s="3">
        <f t="shared" si="25"/>
        <v>35.10689</v>
      </c>
      <c r="F80" s="6">
        <v>238.2</v>
      </c>
      <c r="G80" s="3">
        <f t="shared" si="27"/>
        <v>19.669694467382328</v>
      </c>
      <c r="H80" s="3">
        <f t="shared" si="28"/>
        <v>0.14738408900083963</v>
      </c>
      <c r="I80" s="6">
        <f t="shared" si="29"/>
        <v>18410.400000000001</v>
      </c>
      <c r="J80" s="2">
        <f t="shared" si="30"/>
        <v>917.63699999999994</v>
      </c>
      <c r="K80" s="2">
        <f t="shared" si="31"/>
        <v>5.0839630562552474E-2</v>
      </c>
      <c r="L80" s="3">
        <f t="shared" si="32"/>
        <v>2643.2514030000002</v>
      </c>
      <c r="M80" s="3">
        <f t="shared" si="33"/>
        <v>2.8804978471879408</v>
      </c>
      <c r="N80" s="3">
        <f t="shared" si="34"/>
        <v>0.14357381713596662</v>
      </c>
      <c r="O80" s="6">
        <f t="shared" si="35"/>
        <v>20.06283530415622</v>
      </c>
      <c r="P80" s="3">
        <f t="shared" si="36"/>
        <v>4.9843403728327464</v>
      </c>
      <c r="Q80" s="3">
        <f t="shared" si="37"/>
        <v>18.323076923076922</v>
      </c>
      <c r="S80" s="3"/>
    </row>
    <row r="81" spans="1:19" x14ac:dyDescent="0.2">
      <c r="A81" s="10">
        <f t="shared" si="26"/>
        <v>13</v>
      </c>
      <c r="B81" s="11">
        <v>40024</v>
      </c>
      <c r="C81" s="2">
        <v>12.48</v>
      </c>
      <c r="D81" s="2">
        <v>2.899</v>
      </c>
      <c r="E81" s="3">
        <f t="shared" si="25"/>
        <v>36.179520000000004</v>
      </c>
      <c r="F81" s="6">
        <v>252.5</v>
      </c>
      <c r="G81" s="3">
        <f t="shared" si="27"/>
        <v>20.232371794871796</v>
      </c>
      <c r="H81" s="3">
        <f t="shared" si="28"/>
        <v>0.1432852277227723</v>
      </c>
      <c r="I81" s="6">
        <f t="shared" si="29"/>
        <v>18662.900000000001</v>
      </c>
      <c r="J81" s="2">
        <f t="shared" si="30"/>
        <v>930.11699999999996</v>
      </c>
      <c r="K81" s="2">
        <f t="shared" si="31"/>
        <v>4.9425742574257428E-2</v>
      </c>
      <c r="L81" s="3">
        <f t="shared" si="32"/>
        <v>2679.4309230000003</v>
      </c>
      <c r="M81" s="3">
        <f t="shared" si="33"/>
        <v>2.8807461029096344</v>
      </c>
      <c r="N81" s="3">
        <f t="shared" si="34"/>
        <v>0.14356991266094765</v>
      </c>
      <c r="O81" s="6">
        <f t="shared" si="35"/>
        <v>20.06511008830072</v>
      </c>
      <c r="P81" s="3">
        <f t="shared" si="36"/>
        <v>4.9837752975153906</v>
      </c>
      <c r="Q81" s="3">
        <f t="shared" si="37"/>
        <v>19.423076923076923</v>
      </c>
      <c r="S81" s="3"/>
    </row>
    <row r="82" spans="1:19" x14ac:dyDescent="0.2">
      <c r="A82" s="10">
        <f t="shared" si="26"/>
        <v>13</v>
      </c>
      <c r="B82" s="11">
        <v>40037</v>
      </c>
      <c r="C82" s="2">
        <v>11.935</v>
      </c>
      <c r="D82" s="2">
        <v>3.0990000000000002</v>
      </c>
      <c r="E82" s="3">
        <f t="shared" si="25"/>
        <v>36.986565000000006</v>
      </c>
      <c r="F82" s="6">
        <v>253</v>
      </c>
      <c r="G82" s="3">
        <f t="shared" si="27"/>
        <v>21.198156682027648</v>
      </c>
      <c r="H82" s="3">
        <f t="shared" si="28"/>
        <v>0.14619195652173916</v>
      </c>
      <c r="I82" s="6">
        <f t="shared" si="29"/>
        <v>18915.900000000001</v>
      </c>
      <c r="J82" s="2">
        <f t="shared" si="30"/>
        <v>942.05199999999991</v>
      </c>
      <c r="K82" s="2">
        <f t="shared" si="31"/>
        <v>4.7173913043478261E-2</v>
      </c>
      <c r="L82" s="3">
        <f t="shared" si="32"/>
        <v>2716.4174880000005</v>
      </c>
      <c r="M82" s="3">
        <f t="shared" si="33"/>
        <v>2.8835111947111209</v>
      </c>
      <c r="N82" s="3">
        <f t="shared" si="34"/>
        <v>0.14360498247506068</v>
      </c>
      <c r="O82" s="6">
        <f t="shared" si="35"/>
        <v>20.079464827843903</v>
      </c>
      <c r="P82" s="3">
        <f t="shared" si="36"/>
        <v>4.9802124138951873</v>
      </c>
      <c r="Q82" s="3">
        <f t="shared" si="37"/>
        <v>19.46153846153846</v>
      </c>
      <c r="S82" s="3"/>
    </row>
    <row r="83" spans="1:19" x14ac:dyDescent="0.2">
      <c r="A83" s="10">
        <f t="shared" si="26"/>
        <v>27</v>
      </c>
      <c r="B83" s="11">
        <v>40064</v>
      </c>
      <c r="C83" s="2">
        <v>12.785</v>
      </c>
      <c r="D83" s="2">
        <v>3.1390000000000002</v>
      </c>
      <c r="E83" s="3">
        <f t="shared" si="25"/>
        <v>40.132115000000006</v>
      </c>
      <c r="F83" s="6">
        <v>278.8</v>
      </c>
      <c r="G83" s="3">
        <f t="shared" si="27"/>
        <v>21.806804849432929</v>
      </c>
      <c r="H83" s="3">
        <f t="shared" si="28"/>
        <v>0.14394589311334291</v>
      </c>
      <c r="I83" s="6">
        <f t="shared" si="29"/>
        <v>19194.7</v>
      </c>
      <c r="J83" s="2">
        <f t="shared" si="30"/>
        <v>954.83699999999988</v>
      </c>
      <c r="K83" s="2">
        <f t="shared" si="31"/>
        <v>4.585724533715925E-2</v>
      </c>
      <c r="L83" s="3">
        <f t="shared" si="32"/>
        <v>2756.5496030000004</v>
      </c>
      <c r="M83" s="3">
        <f t="shared" si="33"/>
        <v>2.8869321182568339</v>
      </c>
      <c r="N83" s="3">
        <f t="shared" si="34"/>
        <v>0.14360993414848891</v>
      </c>
      <c r="O83" s="6">
        <f t="shared" si="35"/>
        <v>20.102593426940938</v>
      </c>
      <c r="P83" s="3">
        <f t="shared" si="36"/>
        <v>4.9744825394509933</v>
      </c>
      <c r="Q83" s="3">
        <f t="shared" si="37"/>
        <v>10.325925925925926</v>
      </c>
      <c r="S83" s="3"/>
    </row>
    <row r="84" spans="1:19" x14ac:dyDescent="0.2">
      <c r="A84" s="10">
        <f t="shared" si="26"/>
        <v>14</v>
      </c>
      <c r="B84" s="11">
        <v>40078</v>
      </c>
      <c r="C84" s="2">
        <v>12.744999999999999</v>
      </c>
      <c r="D84" s="2">
        <v>3.1989999999999998</v>
      </c>
      <c r="E84" s="3">
        <f t="shared" si="25"/>
        <v>40.771254999999996</v>
      </c>
      <c r="F84" s="6">
        <v>272.2</v>
      </c>
      <c r="G84" s="3">
        <f t="shared" si="27"/>
        <v>21.357395056885053</v>
      </c>
      <c r="H84" s="3">
        <f t="shared" si="28"/>
        <v>0.14978418442321823</v>
      </c>
      <c r="I84" s="6">
        <f t="shared" si="29"/>
        <v>19466.900000000001</v>
      </c>
      <c r="J84" s="2">
        <f t="shared" si="30"/>
        <v>967.58199999999988</v>
      </c>
      <c r="K84" s="2">
        <f t="shared" si="31"/>
        <v>4.6822189566495226E-2</v>
      </c>
      <c r="L84" s="3">
        <f t="shared" si="32"/>
        <v>2797.3208580000005</v>
      </c>
      <c r="M84" s="3">
        <f t="shared" si="33"/>
        <v>2.8910426795868474</v>
      </c>
      <c r="N84" s="3">
        <f t="shared" si="34"/>
        <v>0.1436962668940612</v>
      </c>
      <c r="O84" s="6">
        <f t="shared" si="35"/>
        <v>20.119121686844117</v>
      </c>
      <c r="P84" s="3">
        <f t="shared" si="36"/>
        <v>4.9703959027888356</v>
      </c>
      <c r="Q84" s="3">
        <f t="shared" si="37"/>
        <v>19.442857142857143</v>
      </c>
      <c r="S84" s="3"/>
    </row>
    <row r="85" spans="1:19" x14ac:dyDescent="0.2">
      <c r="A85" s="10">
        <f t="shared" si="26"/>
        <v>15</v>
      </c>
      <c r="B85" s="11">
        <v>40093</v>
      </c>
      <c r="C85" s="2">
        <v>13.239000000000001</v>
      </c>
      <c r="D85" s="2">
        <v>3.1589999999999998</v>
      </c>
      <c r="E85" s="3">
        <f t="shared" si="25"/>
        <v>41.822001</v>
      </c>
      <c r="F85" s="6">
        <v>265.10000000000002</v>
      </c>
      <c r="G85" s="3">
        <f t="shared" si="27"/>
        <v>20.024171009895007</v>
      </c>
      <c r="H85" s="3">
        <f t="shared" si="28"/>
        <v>0.15775933987174651</v>
      </c>
      <c r="I85" s="6">
        <f t="shared" si="29"/>
        <v>19732</v>
      </c>
      <c r="J85" s="2">
        <f t="shared" si="30"/>
        <v>980.82099999999991</v>
      </c>
      <c r="K85" s="2">
        <f t="shared" si="31"/>
        <v>4.9939645416823837E-2</v>
      </c>
      <c r="L85" s="3">
        <f t="shared" si="32"/>
        <v>2839.1428590000005</v>
      </c>
      <c r="M85" s="3">
        <f t="shared" si="33"/>
        <v>2.8946595342065482</v>
      </c>
      <c r="N85" s="3">
        <f t="shared" si="34"/>
        <v>0.14388520469288468</v>
      </c>
      <c r="O85" s="6">
        <f t="shared" si="35"/>
        <v>20.117840054403406</v>
      </c>
      <c r="P85" s="3">
        <f t="shared" si="36"/>
        <v>4.9707125481451451</v>
      </c>
      <c r="Q85" s="3">
        <f t="shared" si="37"/>
        <v>17.673333333333336</v>
      </c>
      <c r="S85" s="3"/>
    </row>
    <row r="86" spans="1:19" x14ac:dyDescent="0.2">
      <c r="A86" s="10">
        <f t="shared" si="26"/>
        <v>14</v>
      </c>
      <c r="B86" s="11">
        <v>40107</v>
      </c>
      <c r="C86" s="2">
        <v>12.68</v>
      </c>
      <c r="D86" s="2">
        <v>3.0390000000000001</v>
      </c>
      <c r="E86" s="3">
        <f t="shared" si="25"/>
        <v>38.534520000000001</v>
      </c>
      <c r="F86" s="6">
        <v>285.89999999999998</v>
      </c>
      <c r="G86" s="3">
        <f t="shared" si="27"/>
        <v>22.547318611987379</v>
      </c>
      <c r="H86" s="3">
        <f t="shared" si="28"/>
        <v>0.13478321091290663</v>
      </c>
      <c r="I86" s="6">
        <f t="shared" si="29"/>
        <v>20017.900000000001</v>
      </c>
      <c r="J86" s="2">
        <f t="shared" si="30"/>
        <v>993.50099999999986</v>
      </c>
      <c r="K86" s="2">
        <f t="shared" si="31"/>
        <v>4.4351171738370061E-2</v>
      </c>
      <c r="L86" s="3">
        <f t="shared" si="32"/>
        <v>2877.6773790000007</v>
      </c>
      <c r="M86" s="3">
        <f t="shared" si="33"/>
        <v>2.896501743833173</v>
      </c>
      <c r="N86" s="3">
        <f t="shared" si="34"/>
        <v>0.14375520803880529</v>
      </c>
      <c r="O86" s="6">
        <f t="shared" si="35"/>
        <v>20.148847358986053</v>
      </c>
      <c r="P86" s="3">
        <f t="shared" si="36"/>
        <v>4.9630630585625859</v>
      </c>
      <c r="Q86" s="3">
        <f t="shared" si="37"/>
        <v>20.421428571428571</v>
      </c>
      <c r="S86" s="3"/>
    </row>
    <row r="87" spans="1:19" x14ac:dyDescent="0.2">
      <c r="A87" s="10">
        <f t="shared" si="26"/>
        <v>14</v>
      </c>
      <c r="B87" s="11">
        <v>40121</v>
      </c>
      <c r="C87" s="2">
        <v>12.815</v>
      </c>
      <c r="D87" s="2">
        <v>3.0390000000000001</v>
      </c>
      <c r="E87" s="3">
        <f t="shared" si="25"/>
        <v>38.944785000000003</v>
      </c>
      <c r="F87" s="6">
        <v>253</v>
      </c>
      <c r="G87" s="3">
        <f t="shared" si="27"/>
        <v>19.742489270386265</v>
      </c>
      <c r="H87" s="3">
        <f t="shared" si="28"/>
        <v>0.15393195652173913</v>
      </c>
      <c r="I87" s="6">
        <f t="shared" si="29"/>
        <v>20270.900000000001</v>
      </c>
      <c r="J87" s="2">
        <f t="shared" si="30"/>
        <v>1006.3159999999999</v>
      </c>
      <c r="K87" s="2">
        <f t="shared" si="31"/>
        <v>5.0652173913043476E-2</v>
      </c>
      <c r="L87" s="3">
        <f t="shared" si="32"/>
        <v>2916.6221640000008</v>
      </c>
      <c r="M87" s="3">
        <f t="shared" si="33"/>
        <v>2.8983163976325539</v>
      </c>
      <c r="N87" s="3">
        <f t="shared" si="34"/>
        <v>0.14388222348292382</v>
      </c>
      <c r="O87" s="6">
        <f t="shared" si="35"/>
        <v>20.143672564085239</v>
      </c>
      <c r="P87" s="3">
        <f t="shared" si="36"/>
        <v>4.9643380412315183</v>
      </c>
      <c r="Q87" s="3">
        <f t="shared" si="37"/>
        <v>18.071428571428573</v>
      </c>
      <c r="S87" s="3"/>
    </row>
    <row r="88" spans="1:19" x14ac:dyDescent="0.2">
      <c r="A88" s="10">
        <f t="shared" si="26"/>
        <v>23</v>
      </c>
      <c r="B88" s="11">
        <v>40144</v>
      </c>
      <c r="C88" s="2">
        <v>11.526</v>
      </c>
      <c r="D88" s="2">
        <v>2.9590000000000001</v>
      </c>
      <c r="E88" s="3">
        <f t="shared" si="25"/>
        <v>34.105434000000002</v>
      </c>
      <c r="F88" s="6">
        <v>289.7</v>
      </c>
      <c r="G88" s="3">
        <f t="shared" si="27"/>
        <v>25.134478570189138</v>
      </c>
      <c r="H88" s="3">
        <f t="shared" si="28"/>
        <v>0.11772673110113913</v>
      </c>
      <c r="I88" s="6">
        <f t="shared" si="29"/>
        <v>20560.600000000002</v>
      </c>
      <c r="J88" s="2">
        <f t="shared" si="30"/>
        <v>1017.8419999999999</v>
      </c>
      <c r="K88" s="2">
        <f t="shared" si="31"/>
        <v>3.9785985502243701E-2</v>
      </c>
      <c r="L88" s="3">
        <f t="shared" si="32"/>
        <v>2950.7275980000009</v>
      </c>
      <c r="M88" s="3">
        <f t="shared" si="33"/>
        <v>2.899003576193556</v>
      </c>
      <c r="N88" s="3">
        <f t="shared" si="34"/>
        <v>0.14351369113741819</v>
      </c>
      <c r="O88" s="6">
        <f t="shared" si="35"/>
        <v>20.200188241397001</v>
      </c>
      <c r="P88" s="3">
        <f t="shared" si="36"/>
        <v>4.9504489168604016</v>
      </c>
      <c r="Q88" s="3">
        <f t="shared" si="37"/>
        <v>12.595652173913043</v>
      </c>
      <c r="S88" s="3"/>
    </row>
    <row r="89" spans="1:19" x14ac:dyDescent="0.2">
      <c r="A89" s="10">
        <f t="shared" si="26"/>
        <v>8</v>
      </c>
      <c r="B89" s="11">
        <v>40152</v>
      </c>
      <c r="C89" s="2">
        <v>12.532999999999999</v>
      </c>
      <c r="D89" s="2">
        <v>2.99</v>
      </c>
      <c r="E89" s="3">
        <f t="shared" si="25"/>
        <v>37.473669999999998</v>
      </c>
      <c r="F89" s="6">
        <v>254.7</v>
      </c>
      <c r="G89" s="3">
        <f t="shared" si="27"/>
        <v>20.32234899864358</v>
      </c>
      <c r="H89" s="3">
        <f t="shared" si="28"/>
        <v>0.14712866117000392</v>
      </c>
      <c r="I89" s="6">
        <f t="shared" si="29"/>
        <v>20815.300000000003</v>
      </c>
      <c r="J89" s="2">
        <f t="shared" si="30"/>
        <v>1030.3749999999998</v>
      </c>
      <c r="K89" s="2">
        <f t="shared" si="31"/>
        <v>4.9206910090302314E-2</v>
      </c>
      <c r="L89" s="3">
        <f t="shared" si="32"/>
        <v>2988.2012680000007</v>
      </c>
      <c r="M89" s="3">
        <f t="shared" si="33"/>
        <v>2.9001104141695997</v>
      </c>
      <c r="N89" s="3">
        <f t="shared" si="34"/>
        <v>0.14355792460353684</v>
      </c>
      <c r="O89" s="6">
        <f t="shared" si="35"/>
        <v>20.201674147761743</v>
      </c>
      <c r="P89" s="3">
        <f t="shared" si="36"/>
        <v>4.9500847933971635</v>
      </c>
      <c r="Q89" s="3">
        <f t="shared" si="37"/>
        <v>31.837499999999999</v>
      </c>
      <c r="S89" s="3"/>
    </row>
    <row r="90" spans="1:19" x14ac:dyDescent="0.2">
      <c r="A90" s="10">
        <f t="shared" si="26"/>
        <v>16</v>
      </c>
      <c r="B90" s="11">
        <v>40168</v>
      </c>
      <c r="C90" s="2">
        <v>11.353999999999999</v>
      </c>
      <c r="D90" s="2">
        <v>2.899</v>
      </c>
      <c r="E90" s="3">
        <f t="shared" si="25"/>
        <v>32.915245999999996</v>
      </c>
      <c r="F90" s="6">
        <v>243.2</v>
      </c>
      <c r="G90" s="3">
        <f t="shared" si="27"/>
        <v>21.419763959837944</v>
      </c>
      <c r="H90" s="3">
        <f t="shared" si="28"/>
        <v>0.13534229440789472</v>
      </c>
      <c r="I90" s="6">
        <f t="shared" si="29"/>
        <v>21058.500000000004</v>
      </c>
      <c r="J90" s="2">
        <f t="shared" si="30"/>
        <v>1041.7289999999998</v>
      </c>
      <c r="K90" s="2">
        <f t="shared" si="31"/>
        <v>4.6685855263157897E-2</v>
      </c>
      <c r="L90" s="3">
        <f t="shared" si="32"/>
        <v>3021.1165140000007</v>
      </c>
      <c r="M90" s="3">
        <f t="shared" si="33"/>
        <v>2.9000983115570378</v>
      </c>
      <c r="N90" s="3">
        <f t="shared" si="34"/>
        <v>0.14346304409145952</v>
      </c>
      <c r="O90" s="6">
        <f t="shared" si="35"/>
        <v>20.214950337371818</v>
      </c>
      <c r="P90" s="3">
        <f t="shared" si="36"/>
        <v>4.9468338200726532</v>
      </c>
      <c r="Q90" s="3">
        <f t="shared" si="37"/>
        <v>15.2</v>
      </c>
      <c r="S90" s="3"/>
    </row>
    <row r="91" spans="1:19" x14ac:dyDescent="0.2">
      <c r="A91" s="10">
        <f t="shared" si="26"/>
        <v>37</v>
      </c>
      <c r="B91" s="11">
        <v>40205</v>
      </c>
      <c r="C91" s="2">
        <v>9.8710000000000004</v>
      </c>
      <c r="D91" s="2">
        <v>3.0390000000000001</v>
      </c>
      <c r="E91" s="3">
        <f t="shared" si="25"/>
        <v>29.997969000000001</v>
      </c>
      <c r="F91" s="6">
        <v>219</v>
      </c>
      <c r="G91" s="3">
        <f t="shared" si="27"/>
        <v>22.186202005875796</v>
      </c>
      <c r="H91" s="3">
        <f t="shared" si="28"/>
        <v>0.13697702739726028</v>
      </c>
      <c r="I91" s="6">
        <f t="shared" si="29"/>
        <v>21277.500000000004</v>
      </c>
      <c r="J91" s="2">
        <f t="shared" si="30"/>
        <v>1051.5999999999999</v>
      </c>
      <c r="K91" s="2">
        <f t="shared" si="31"/>
        <v>4.5073059360730597E-2</v>
      </c>
      <c r="L91" s="3">
        <f t="shared" si="32"/>
        <v>3051.1144830000007</v>
      </c>
      <c r="M91" s="3">
        <f t="shared" si="33"/>
        <v>2.9014021329402824</v>
      </c>
      <c r="N91" s="3">
        <f t="shared" si="34"/>
        <v>0.14339628635882976</v>
      </c>
      <c r="O91" s="6">
        <f t="shared" si="35"/>
        <v>20.23345378470902</v>
      </c>
      <c r="P91" s="3">
        <f t="shared" si="36"/>
        <v>4.9423099518270464</v>
      </c>
      <c r="Q91" s="3">
        <f t="shared" si="37"/>
        <v>5.9189189189189193</v>
      </c>
      <c r="S91" s="3"/>
    </row>
    <row r="92" spans="1:19" x14ac:dyDescent="0.2">
      <c r="A92" s="10">
        <f t="shared" si="26"/>
        <v>9</v>
      </c>
      <c r="B92" s="11">
        <v>40214</v>
      </c>
      <c r="C92" s="2">
        <v>12.906000000000001</v>
      </c>
      <c r="D92" s="2">
        <v>2.899</v>
      </c>
      <c r="E92" s="3">
        <f t="shared" si="25"/>
        <v>37.414494000000005</v>
      </c>
      <c r="F92" s="6">
        <v>225.4</v>
      </c>
      <c r="G92" s="3">
        <f t="shared" si="27"/>
        <v>17.464745079807841</v>
      </c>
      <c r="H92" s="3">
        <f t="shared" si="28"/>
        <v>0.16599154392191662</v>
      </c>
      <c r="I92" s="6">
        <f t="shared" si="29"/>
        <v>21502.900000000005</v>
      </c>
      <c r="J92" s="2">
        <f t="shared" si="30"/>
        <v>1064.5059999999999</v>
      </c>
      <c r="K92" s="2">
        <f t="shared" si="31"/>
        <v>5.7258207630878438E-2</v>
      </c>
      <c r="L92" s="3">
        <f t="shared" si="32"/>
        <v>3088.5289770000009</v>
      </c>
      <c r="M92" s="3">
        <f t="shared" si="33"/>
        <v>2.9013730096401535</v>
      </c>
      <c r="N92" s="3">
        <f t="shared" si="34"/>
        <v>0.14363313678620093</v>
      </c>
      <c r="O92" s="6">
        <f t="shared" si="35"/>
        <v>20.199886144371199</v>
      </c>
      <c r="P92" s="3">
        <f t="shared" si="36"/>
        <v>4.9505229527180035</v>
      </c>
      <c r="Q92" s="3">
        <f t="shared" si="37"/>
        <v>25.044444444444444</v>
      </c>
      <c r="S92" s="3"/>
    </row>
    <row r="93" spans="1:19" x14ac:dyDescent="0.2">
      <c r="A93" s="10">
        <f t="shared" si="26"/>
        <v>23</v>
      </c>
      <c r="B93" s="11">
        <v>40237</v>
      </c>
      <c r="C93" s="2">
        <v>11.476000000000001</v>
      </c>
      <c r="D93" s="2">
        <v>3.0590000000000002</v>
      </c>
      <c r="E93" s="3">
        <f t="shared" si="25"/>
        <v>35.105084000000005</v>
      </c>
      <c r="F93" s="6">
        <v>264.10000000000002</v>
      </c>
      <c r="G93" s="3">
        <f t="shared" si="27"/>
        <v>23.013245033112582</v>
      </c>
      <c r="H93" s="3">
        <f t="shared" si="28"/>
        <v>0.13292345323741009</v>
      </c>
      <c r="I93" s="6">
        <f t="shared" si="29"/>
        <v>21767.000000000004</v>
      </c>
      <c r="J93" s="2">
        <f t="shared" si="30"/>
        <v>1075.982</v>
      </c>
      <c r="K93" s="2">
        <f t="shared" si="31"/>
        <v>4.345323741007194E-2</v>
      </c>
      <c r="L93" s="3">
        <f t="shared" si="32"/>
        <v>3123.6340610000007</v>
      </c>
      <c r="M93" s="3">
        <f t="shared" si="33"/>
        <v>2.9030541970032964</v>
      </c>
      <c r="N93" s="3">
        <f t="shared" si="34"/>
        <v>0.14350319570910094</v>
      </c>
      <c r="O93" s="6">
        <f t="shared" si="35"/>
        <v>20.229892321618767</v>
      </c>
      <c r="P93" s="3">
        <f t="shared" si="36"/>
        <v>4.9431800431846362</v>
      </c>
      <c r="Q93" s="3">
        <f t="shared" si="37"/>
        <v>11.482608695652175</v>
      </c>
      <c r="S93" s="3"/>
    </row>
    <row r="94" spans="1:19" x14ac:dyDescent="0.2">
      <c r="A94" s="10">
        <f t="shared" si="26"/>
        <v>18</v>
      </c>
      <c r="B94" s="11">
        <v>40255</v>
      </c>
      <c r="C94" s="2">
        <v>12.385</v>
      </c>
      <c r="D94" s="2">
        <v>3.1389999999999998</v>
      </c>
      <c r="E94" s="3">
        <f t="shared" ref="E94:E99" si="38">D94*C94</f>
        <v>38.876514999999998</v>
      </c>
      <c r="F94" s="6">
        <v>222.6</v>
      </c>
      <c r="G94" s="3">
        <f t="shared" si="27"/>
        <v>17.973354864755752</v>
      </c>
      <c r="H94" s="3">
        <f t="shared" si="28"/>
        <v>0.17464741689128482</v>
      </c>
      <c r="I94" s="6">
        <f t="shared" si="29"/>
        <v>21989.600000000002</v>
      </c>
      <c r="J94" s="2">
        <f t="shared" si="30"/>
        <v>1088.367</v>
      </c>
      <c r="K94" s="2">
        <f t="shared" si="31"/>
        <v>5.5637915543575923E-2</v>
      </c>
      <c r="L94" s="3">
        <f t="shared" si="32"/>
        <v>3162.5105760000006</v>
      </c>
      <c r="M94" s="3">
        <f t="shared" si="33"/>
        <v>2.9057391265997596</v>
      </c>
      <c r="N94" s="3">
        <f t="shared" si="34"/>
        <v>0.14381846763924766</v>
      </c>
      <c r="O94" s="6">
        <f t="shared" si="35"/>
        <v>20.204214203480998</v>
      </c>
      <c r="P94" s="3">
        <f t="shared" si="36"/>
        <v>4.9494624731691337</v>
      </c>
      <c r="Q94" s="3">
        <f t="shared" si="37"/>
        <v>12.366666666666667</v>
      </c>
      <c r="S94" s="3"/>
    </row>
    <row r="95" spans="1:19" x14ac:dyDescent="0.2">
      <c r="A95" s="10">
        <f t="shared" si="26"/>
        <v>42</v>
      </c>
      <c r="B95" s="11">
        <v>40297</v>
      </c>
      <c r="C95" s="2">
        <v>12.464</v>
      </c>
      <c r="D95" s="2">
        <v>3.1389999999999998</v>
      </c>
      <c r="E95" s="3">
        <f t="shared" si="38"/>
        <v>39.124496000000001</v>
      </c>
      <c r="F95" s="6">
        <v>236.3</v>
      </c>
      <c r="G95" s="3">
        <f t="shared" si="27"/>
        <v>18.958600770218229</v>
      </c>
      <c r="H95" s="3">
        <f t="shared" si="28"/>
        <v>0.16557129073212018</v>
      </c>
      <c r="I95" s="6">
        <f t="shared" si="29"/>
        <v>22225.9</v>
      </c>
      <c r="J95" s="2">
        <f t="shared" si="30"/>
        <v>1100.8309999999999</v>
      </c>
      <c r="K95" s="2">
        <f t="shared" si="31"/>
        <v>5.2746508675412612E-2</v>
      </c>
      <c r="L95" s="3">
        <f t="shared" si="32"/>
        <v>3201.6350720000005</v>
      </c>
      <c r="M95" s="3">
        <f t="shared" si="33"/>
        <v>2.908380189148017</v>
      </c>
      <c r="N95" s="3">
        <f t="shared" si="34"/>
        <v>0.14404973800835963</v>
      </c>
      <c r="O95" s="6">
        <f t="shared" si="35"/>
        <v>20.190110925291897</v>
      </c>
      <c r="P95" s="3">
        <f t="shared" si="36"/>
        <v>4.9529197917744607</v>
      </c>
      <c r="Q95" s="3">
        <f t="shared" si="37"/>
        <v>5.6261904761904766</v>
      </c>
      <c r="S95" s="3"/>
    </row>
    <row r="96" spans="1:19" x14ac:dyDescent="0.2">
      <c r="A96" s="10">
        <f t="shared" si="26"/>
        <v>20</v>
      </c>
      <c r="B96" s="11">
        <v>40317</v>
      </c>
      <c r="C96" s="2">
        <v>11.744</v>
      </c>
      <c r="D96" s="2">
        <v>3.1589999999999998</v>
      </c>
      <c r="E96" s="3">
        <f t="shared" si="38"/>
        <v>37.099295999999995</v>
      </c>
      <c r="F96" s="6">
        <v>233.3</v>
      </c>
      <c r="G96" s="3">
        <f t="shared" si="27"/>
        <v>19.865463215258856</v>
      </c>
      <c r="H96" s="3">
        <f t="shared" si="28"/>
        <v>0.15901969995713672</v>
      </c>
      <c r="I96" s="6">
        <f t="shared" si="29"/>
        <v>22459.200000000001</v>
      </c>
      <c r="J96" s="2">
        <f t="shared" si="30"/>
        <v>1112.5749999999998</v>
      </c>
      <c r="K96" s="2">
        <f t="shared" si="31"/>
        <v>5.0338619802828971E-2</v>
      </c>
      <c r="L96" s="3">
        <f t="shared" si="32"/>
        <v>3238.7343680000004</v>
      </c>
      <c r="M96" s="3">
        <f t="shared" si="33"/>
        <v>2.9110256548996705</v>
      </c>
      <c r="N96" s="3">
        <f t="shared" si="34"/>
        <v>0.14420524186079647</v>
      </c>
      <c r="O96" s="6">
        <f t="shared" si="35"/>
        <v>20.186684043772335</v>
      </c>
      <c r="P96" s="3">
        <f t="shared" si="36"/>
        <v>4.9537605969936589</v>
      </c>
      <c r="Q96" s="3">
        <f t="shared" si="37"/>
        <v>11.665000000000001</v>
      </c>
      <c r="S96" s="3"/>
    </row>
    <row r="97" spans="1:19" x14ac:dyDescent="0.2">
      <c r="A97" s="10">
        <f t="shared" si="26"/>
        <v>21</v>
      </c>
      <c r="B97" s="11">
        <v>40338</v>
      </c>
      <c r="C97" s="2">
        <v>11.919</v>
      </c>
      <c r="D97" s="2">
        <v>3.1389999999999998</v>
      </c>
      <c r="E97" s="3">
        <f t="shared" si="38"/>
        <v>37.413741000000002</v>
      </c>
      <c r="F97" s="6">
        <v>195.7</v>
      </c>
      <c r="G97" s="3">
        <f t="shared" si="27"/>
        <v>16.419162681433004</v>
      </c>
      <c r="H97" s="3">
        <f t="shared" si="28"/>
        <v>0.19117905467552379</v>
      </c>
      <c r="I97" s="6">
        <f t="shared" si="29"/>
        <v>22654.9</v>
      </c>
      <c r="J97" s="2">
        <f t="shared" si="30"/>
        <v>1124.4939999999999</v>
      </c>
      <c r="K97" s="2">
        <f t="shared" si="31"/>
        <v>6.0904445579969345E-2</v>
      </c>
      <c r="L97" s="3">
        <f t="shared" si="32"/>
        <v>3276.1481090000002</v>
      </c>
      <c r="M97" s="3">
        <f t="shared" si="33"/>
        <v>2.9134420539371488</v>
      </c>
      <c r="N97" s="3">
        <f t="shared" si="34"/>
        <v>0.14461101611571889</v>
      </c>
      <c r="O97" s="6">
        <f t="shared" si="35"/>
        <v>20.146750449535528</v>
      </c>
      <c r="P97" s="3">
        <f t="shared" si="36"/>
        <v>4.9635796229513254</v>
      </c>
      <c r="Q97" s="3">
        <f t="shared" si="37"/>
        <v>9.3190476190476179</v>
      </c>
      <c r="S97" s="3"/>
    </row>
    <row r="98" spans="1:19" x14ac:dyDescent="0.2">
      <c r="A98" s="10">
        <f t="shared" si="26"/>
        <v>21</v>
      </c>
      <c r="B98" s="11">
        <v>40359</v>
      </c>
      <c r="C98" s="2">
        <v>12.03</v>
      </c>
      <c r="D98" s="2">
        <v>3.1789999999999998</v>
      </c>
      <c r="E98" s="3">
        <f t="shared" si="38"/>
        <v>38.243369999999999</v>
      </c>
      <c r="F98" s="6">
        <v>213.6</v>
      </c>
      <c r="G98" s="3">
        <f t="shared" si="27"/>
        <v>17.755610972568579</v>
      </c>
      <c r="H98" s="3">
        <f t="shared" si="28"/>
        <v>0.17904199438202248</v>
      </c>
      <c r="I98" s="6">
        <f t="shared" si="29"/>
        <v>22868.5</v>
      </c>
      <c r="J98" s="2">
        <f t="shared" si="30"/>
        <v>1136.5239999999999</v>
      </c>
      <c r="K98" s="2">
        <f t="shared" si="31"/>
        <v>5.6320224719101121E-2</v>
      </c>
      <c r="L98" s="3">
        <f t="shared" si="32"/>
        <v>3314.3914790000003</v>
      </c>
      <c r="M98" s="3">
        <f t="shared" si="33"/>
        <v>2.916252959902299</v>
      </c>
      <c r="N98" s="3">
        <f t="shared" si="34"/>
        <v>0.1449326138137613</v>
      </c>
      <c r="O98" s="6">
        <f t="shared" si="35"/>
        <v>20.12144046232196</v>
      </c>
      <c r="P98" s="3">
        <f t="shared" si="36"/>
        <v>4.9698231191376783</v>
      </c>
      <c r="Q98" s="3">
        <f t="shared" si="37"/>
        <v>10.171428571428571</v>
      </c>
      <c r="S98" s="3"/>
    </row>
    <row r="99" spans="1:19" x14ac:dyDescent="0.2">
      <c r="A99" s="10">
        <f t="shared" si="26"/>
        <v>17</v>
      </c>
      <c r="B99" s="11">
        <v>40376</v>
      </c>
      <c r="C99" s="2">
        <v>10.972</v>
      </c>
      <c r="D99" s="2">
        <v>3.1989999999999998</v>
      </c>
      <c r="E99" s="3">
        <f t="shared" si="38"/>
        <v>35.099427999999996</v>
      </c>
      <c r="F99" s="6">
        <v>203</v>
      </c>
      <c r="G99" s="3">
        <f t="shared" si="27"/>
        <v>18.501640539555233</v>
      </c>
      <c r="H99" s="3">
        <f t="shared" si="28"/>
        <v>0.17290358620689653</v>
      </c>
      <c r="I99" s="6">
        <f t="shared" si="29"/>
        <v>23071.5</v>
      </c>
      <c r="J99" s="2">
        <f t="shared" si="30"/>
        <v>1147.4959999999999</v>
      </c>
      <c r="K99" s="2">
        <f t="shared" si="31"/>
        <v>5.4049261083743839E-2</v>
      </c>
      <c r="L99" s="3">
        <f t="shared" si="32"/>
        <v>3349.4909070000003</v>
      </c>
      <c r="M99" s="3">
        <f t="shared" si="33"/>
        <v>2.9189564991947692</v>
      </c>
      <c r="N99" s="3">
        <f t="shared" si="34"/>
        <v>0.14517872296989795</v>
      </c>
      <c r="O99" s="6">
        <f t="shared" si="35"/>
        <v>20.105952439049897</v>
      </c>
      <c r="P99" s="3">
        <f t="shared" si="36"/>
        <v>4.9736514747632352</v>
      </c>
      <c r="Q99" s="3">
        <f t="shared" si="37"/>
        <v>11.941176470588236</v>
      </c>
      <c r="S99" s="3"/>
    </row>
    <row r="100" spans="1:19" x14ac:dyDescent="0.2">
      <c r="A100" s="10">
        <f t="shared" si="26"/>
        <v>25</v>
      </c>
      <c r="B100" s="11">
        <v>40401</v>
      </c>
      <c r="C100" s="2">
        <v>12.385999999999999</v>
      </c>
      <c r="D100" s="2">
        <v>3.2589999999999999</v>
      </c>
      <c r="E100" s="3">
        <f t="shared" ref="E100" si="39">D100*C100</f>
        <v>40.365973999999994</v>
      </c>
      <c r="F100" s="6">
        <v>239</v>
      </c>
      <c r="G100" s="3">
        <f t="shared" si="27"/>
        <v>19.295979331503311</v>
      </c>
      <c r="H100" s="3">
        <f t="shared" si="28"/>
        <v>0.16889528870292886</v>
      </c>
      <c r="I100" s="6">
        <f t="shared" si="29"/>
        <v>23310.5</v>
      </c>
      <c r="J100" s="2">
        <f t="shared" si="30"/>
        <v>1159.8819999999998</v>
      </c>
      <c r="K100" s="2">
        <f t="shared" si="31"/>
        <v>5.1824267782426776E-2</v>
      </c>
      <c r="L100" s="3">
        <f t="shared" si="32"/>
        <v>3389.8568810000002</v>
      </c>
      <c r="M100" s="3">
        <f t="shared" si="33"/>
        <v>2.9225877123707416</v>
      </c>
      <c r="N100" s="3">
        <f t="shared" si="34"/>
        <v>0.14542188631732481</v>
      </c>
      <c r="O100" s="6">
        <f t="shared" si="35"/>
        <v>20.097303001512227</v>
      </c>
      <c r="P100" s="3">
        <f t="shared" si="36"/>
        <v>4.9757920250530869</v>
      </c>
      <c r="Q100" s="3">
        <f t="shared" si="37"/>
        <v>9.56</v>
      </c>
      <c r="S100" s="3"/>
    </row>
    <row r="101" spans="1:19" x14ac:dyDescent="0.2">
      <c r="A101" s="10">
        <f t="shared" si="26"/>
        <v>21</v>
      </c>
      <c r="B101" s="11">
        <v>40422</v>
      </c>
      <c r="C101" s="2">
        <v>11.907999999999999</v>
      </c>
      <c r="D101" s="2">
        <v>3.1190000000000002</v>
      </c>
      <c r="E101" s="3">
        <f t="shared" ref="E101" si="40">D101*C101</f>
        <v>37.141052000000002</v>
      </c>
      <c r="F101" s="6">
        <v>233.8</v>
      </c>
      <c r="G101" s="3">
        <f t="shared" si="27"/>
        <v>19.63385959019147</v>
      </c>
      <c r="H101" s="3">
        <f t="shared" si="28"/>
        <v>0.15885822070145422</v>
      </c>
      <c r="I101" s="6">
        <f t="shared" si="29"/>
        <v>23544.3</v>
      </c>
      <c r="J101" s="2">
        <f t="shared" si="30"/>
        <v>1171.7899999999997</v>
      </c>
      <c r="K101" s="2">
        <f t="shared" si="31"/>
        <v>5.0932420872540629E-2</v>
      </c>
      <c r="L101" s="3">
        <f t="shared" si="32"/>
        <v>3426.9979330000001</v>
      </c>
      <c r="M101" s="3">
        <f t="shared" si="33"/>
        <v>2.9245836992976564</v>
      </c>
      <c r="N101" s="3">
        <f t="shared" si="34"/>
        <v>0.14555531202881378</v>
      </c>
      <c r="O101" s="6">
        <f t="shared" si="35"/>
        <v>20.092593382773369</v>
      </c>
      <c r="P101" s="3">
        <f t="shared" si="36"/>
        <v>4.9769583296169344</v>
      </c>
      <c r="Q101" s="3">
        <f t="shared" si="37"/>
        <v>11.133333333333335</v>
      </c>
      <c r="S101" s="3"/>
    </row>
    <row r="102" spans="1:19" x14ac:dyDescent="0.2">
      <c r="A102" s="10">
        <f t="shared" si="26"/>
        <v>19</v>
      </c>
      <c r="B102" s="11">
        <v>40441</v>
      </c>
      <c r="C102" s="2">
        <v>11.914999999999999</v>
      </c>
      <c r="D102" s="2">
        <v>3.0590000000000002</v>
      </c>
      <c r="E102" s="3">
        <f t="shared" ref="E102:E103" si="41">D102*C102</f>
        <v>36.447985000000003</v>
      </c>
      <c r="F102" s="6">
        <v>223.2</v>
      </c>
      <c r="G102" s="3">
        <f t="shared" si="27"/>
        <v>18.73268988669744</v>
      </c>
      <c r="H102" s="3">
        <f t="shared" si="28"/>
        <v>0.16329742383512547</v>
      </c>
      <c r="I102" s="6">
        <f t="shared" si="29"/>
        <v>23767.5</v>
      </c>
      <c r="J102" s="2">
        <f t="shared" si="30"/>
        <v>1183.7049999999997</v>
      </c>
      <c r="K102" s="2">
        <f t="shared" si="31"/>
        <v>5.3382616487455195E-2</v>
      </c>
      <c r="L102" s="3">
        <f t="shared" si="32"/>
        <v>3463.4459179999999</v>
      </c>
      <c r="M102" s="3">
        <f t="shared" si="33"/>
        <v>2.9259367139616717</v>
      </c>
      <c r="N102" s="3">
        <f t="shared" si="34"/>
        <v>0.14572192775849374</v>
      </c>
      <c r="O102" s="6">
        <f t="shared" si="35"/>
        <v>20.078904794691251</v>
      </c>
      <c r="P102" s="3">
        <f t="shared" si="36"/>
        <v>4.9803513200799392</v>
      </c>
      <c r="Q102" s="3">
        <f t="shared" si="37"/>
        <v>11.747368421052631</v>
      </c>
      <c r="S102" s="3"/>
    </row>
    <row r="103" spans="1:19" x14ac:dyDescent="0.2">
      <c r="A103" s="10">
        <f t="shared" si="26"/>
        <v>24</v>
      </c>
      <c r="B103" s="11">
        <v>40465</v>
      </c>
      <c r="C103" s="2">
        <v>11.772</v>
      </c>
      <c r="D103" s="2">
        <v>3.1989999999999998</v>
      </c>
      <c r="E103" s="3">
        <f t="shared" si="41"/>
        <v>37.658628</v>
      </c>
      <c r="F103" s="6">
        <v>218.1</v>
      </c>
      <c r="G103" s="3">
        <f t="shared" si="27"/>
        <v>18.527013251783892</v>
      </c>
      <c r="H103" s="3">
        <f t="shared" si="28"/>
        <v>0.17266679504814306</v>
      </c>
      <c r="I103" s="6">
        <f t="shared" si="29"/>
        <v>23985.599999999999</v>
      </c>
      <c r="J103" s="2">
        <f t="shared" si="30"/>
        <v>1195.4769999999996</v>
      </c>
      <c r="K103" s="2">
        <f t="shared" si="31"/>
        <v>5.3975240715268227E-2</v>
      </c>
      <c r="L103" s="3">
        <f t="shared" si="32"/>
        <v>3501.104546</v>
      </c>
      <c r="M103" s="3">
        <f t="shared" si="33"/>
        <v>2.928625599656038</v>
      </c>
      <c r="N103" s="3">
        <f t="shared" si="34"/>
        <v>0.14596693624508039</v>
      </c>
      <c r="O103" s="6">
        <f t="shared" si="35"/>
        <v>20.06362313955016</v>
      </c>
      <c r="P103" s="3">
        <f t="shared" si="36"/>
        <v>4.9841446534587401</v>
      </c>
      <c r="Q103" s="3">
        <f t="shared" si="37"/>
        <v>9.0875000000000004</v>
      </c>
      <c r="S103" s="3"/>
    </row>
    <row r="104" spans="1:19" x14ac:dyDescent="0.2">
      <c r="A104" s="10">
        <f t="shared" si="26"/>
        <v>20</v>
      </c>
      <c r="B104" s="11">
        <v>40485</v>
      </c>
      <c r="C104" s="2">
        <v>12.121</v>
      </c>
      <c r="D104" s="2">
        <v>3.1589999999999998</v>
      </c>
      <c r="E104" s="3">
        <f t="shared" ref="E104:E107" si="42">D104*C104</f>
        <v>38.290239</v>
      </c>
      <c r="F104" s="6">
        <v>218</v>
      </c>
      <c r="G104" s="3">
        <f t="shared" si="27"/>
        <v>17.985314743008001</v>
      </c>
      <c r="H104" s="3">
        <f t="shared" si="28"/>
        <v>0.1756432981651376</v>
      </c>
      <c r="I104" s="6">
        <f t="shared" si="29"/>
        <v>24203.599999999999</v>
      </c>
      <c r="J104" s="2">
        <f t="shared" si="30"/>
        <v>1207.5979999999997</v>
      </c>
      <c r="K104" s="2">
        <f t="shared" si="31"/>
        <v>5.5600917431192665E-2</v>
      </c>
      <c r="L104" s="3">
        <f t="shared" si="32"/>
        <v>3539.394785</v>
      </c>
      <c r="M104" s="3">
        <f t="shared" si="33"/>
        <v>2.9309379321595439</v>
      </c>
      <c r="N104" s="3">
        <f t="shared" si="34"/>
        <v>0.14623422899899188</v>
      </c>
      <c r="O104" s="6">
        <f t="shared" si="35"/>
        <v>20.042762574962865</v>
      </c>
      <c r="P104" s="3">
        <f t="shared" si="36"/>
        <v>4.9893321654629883</v>
      </c>
      <c r="Q104" s="3">
        <f t="shared" si="37"/>
        <v>10.9</v>
      </c>
      <c r="S104" s="3"/>
    </row>
    <row r="105" spans="1:19" x14ac:dyDescent="0.2">
      <c r="A105" s="10">
        <f t="shared" si="26"/>
        <v>20</v>
      </c>
      <c r="B105" s="11">
        <v>40505</v>
      </c>
      <c r="C105" s="2">
        <v>12.164999999999999</v>
      </c>
      <c r="D105" s="2">
        <v>3.2589999999999999</v>
      </c>
      <c r="E105" s="3">
        <f t="shared" si="42"/>
        <v>39.645734999999995</v>
      </c>
      <c r="F105" s="6">
        <v>218.4</v>
      </c>
      <c r="G105" s="3">
        <f t="shared" si="27"/>
        <v>17.953144266337855</v>
      </c>
      <c r="H105" s="3">
        <f t="shared" si="28"/>
        <v>0.18152809065934064</v>
      </c>
      <c r="I105" s="6">
        <f t="shared" si="29"/>
        <v>24422</v>
      </c>
      <c r="J105" s="2">
        <f t="shared" si="30"/>
        <v>1219.7629999999997</v>
      </c>
      <c r="K105" s="2">
        <f t="shared" si="31"/>
        <v>5.5700549450549447E-2</v>
      </c>
      <c r="L105" s="3">
        <f t="shared" si="32"/>
        <v>3579.04052</v>
      </c>
      <c r="M105" s="3">
        <f t="shared" si="33"/>
        <v>2.9342097768173003</v>
      </c>
      <c r="N105" s="3">
        <f t="shared" si="34"/>
        <v>0.14654985341085905</v>
      </c>
      <c r="O105" s="6">
        <f t="shared" si="35"/>
        <v>20.021922291461543</v>
      </c>
      <c r="P105" s="3">
        <f t="shared" si="36"/>
        <v>4.9945254278928823</v>
      </c>
      <c r="Q105" s="3">
        <f t="shared" si="37"/>
        <v>10.92</v>
      </c>
      <c r="S105" s="3"/>
    </row>
    <row r="106" spans="1:19" x14ac:dyDescent="0.2">
      <c r="A106" s="10">
        <f t="shared" si="26"/>
        <v>23</v>
      </c>
      <c r="B106" s="11">
        <v>40528</v>
      </c>
      <c r="C106" s="2">
        <v>11.643000000000001</v>
      </c>
      <c r="D106" s="2">
        <v>3.359</v>
      </c>
      <c r="E106" s="3">
        <f t="shared" si="42"/>
        <v>39.108837000000001</v>
      </c>
      <c r="F106" s="6">
        <v>219.4</v>
      </c>
      <c r="G106" s="3">
        <f t="shared" si="27"/>
        <v>18.84394056514644</v>
      </c>
      <c r="H106" s="3">
        <f t="shared" si="28"/>
        <v>0.17825358705560621</v>
      </c>
      <c r="I106" s="6">
        <f t="shared" si="29"/>
        <v>24641.4</v>
      </c>
      <c r="J106" s="2">
        <f t="shared" si="30"/>
        <v>1231.4059999999997</v>
      </c>
      <c r="K106" s="2">
        <f t="shared" si="31"/>
        <v>5.3067456700091158E-2</v>
      </c>
      <c r="L106" s="3">
        <f t="shared" si="32"/>
        <v>3618.1493570000002</v>
      </c>
      <c r="M106" s="3">
        <f t="shared" si="33"/>
        <v>2.9382261877885938</v>
      </c>
      <c r="N106" s="3">
        <f t="shared" si="34"/>
        <v>0.14683213441606402</v>
      </c>
      <c r="O106" s="6">
        <f t="shared" si="35"/>
        <v>20.010784420410495</v>
      </c>
      <c r="P106" s="3">
        <f t="shared" si="36"/>
        <v>4.9973053479104257</v>
      </c>
      <c r="Q106" s="3">
        <f t="shared" si="37"/>
        <v>9.5391304347826082</v>
      </c>
      <c r="S106" s="3"/>
    </row>
    <row r="107" spans="1:19" x14ac:dyDescent="0.2">
      <c r="A107" s="10">
        <f t="shared" si="26"/>
        <v>29</v>
      </c>
      <c r="B107" s="11">
        <v>40557</v>
      </c>
      <c r="C107" s="2">
        <v>12.007</v>
      </c>
      <c r="D107" s="2">
        <v>3.399</v>
      </c>
      <c r="E107" s="3">
        <f t="shared" si="42"/>
        <v>40.811793000000002</v>
      </c>
      <c r="F107" s="6">
        <v>192.7</v>
      </c>
      <c r="G107" s="3">
        <f t="shared" si="27"/>
        <v>16.048971433330557</v>
      </c>
      <c r="H107" s="3">
        <f t="shared" si="28"/>
        <v>0.21178927348209656</v>
      </c>
      <c r="I107" s="6">
        <f t="shared" si="29"/>
        <v>24834.100000000002</v>
      </c>
      <c r="J107" s="2">
        <f t="shared" si="30"/>
        <v>1243.4129999999998</v>
      </c>
      <c r="K107" s="2">
        <f t="shared" si="31"/>
        <v>6.2309289050337315E-2</v>
      </c>
      <c r="L107" s="3">
        <f t="shared" si="32"/>
        <v>3658.9611500000001</v>
      </c>
      <c r="M107" s="3">
        <f t="shared" si="33"/>
        <v>2.9426756435713641</v>
      </c>
      <c r="N107" s="3">
        <f t="shared" si="34"/>
        <v>0.14733616881626471</v>
      </c>
      <c r="O107" s="6">
        <f t="shared" si="35"/>
        <v>19.972527229488517</v>
      </c>
      <c r="P107" s="3">
        <f t="shared" si="36"/>
        <v>5.0068776400191659</v>
      </c>
      <c r="Q107" s="3">
        <f t="shared" si="37"/>
        <v>6.6448275862068957</v>
      </c>
      <c r="S107" s="3"/>
    </row>
    <row r="108" spans="1:19" x14ac:dyDescent="0.2">
      <c r="A108" s="10">
        <f t="shared" si="26"/>
        <v>32</v>
      </c>
      <c r="B108" s="11">
        <v>40589</v>
      </c>
      <c r="C108" s="2">
        <v>12.023</v>
      </c>
      <c r="D108" s="2">
        <v>3.4889999999999999</v>
      </c>
      <c r="E108" s="3">
        <f t="shared" ref="E108:E112" si="43">D108*C108</f>
        <v>41.948246999999995</v>
      </c>
      <c r="F108" s="6">
        <v>208.2</v>
      </c>
      <c r="G108" s="3">
        <f t="shared" si="27"/>
        <v>17.316809448556931</v>
      </c>
      <c r="H108" s="3">
        <f t="shared" si="28"/>
        <v>0.20148053314121037</v>
      </c>
      <c r="I108" s="6">
        <f t="shared" si="29"/>
        <v>25042.300000000003</v>
      </c>
      <c r="J108" s="2">
        <f t="shared" si="30"/>
        <v>1255.4359999999997</v>
      </c>
      <c r="K108" s="2">
        <f t="shared" si="31"/>
        <v>5.7747358309317966E-2</v>
      </c>
      <c r="L108" s="3">
        <f t="shared" si="32"/>
        <v>3700.9093969999999</v>
      </c>
      <c r="M108" s="3">
        <f t="shared" si="33"/>
        <v>2.9479076567821862</v>
      </c>
      <c r="N108" s="3">
        <f t="shared" si="34"/>
        <v>0.14778632142415032</v>
      </c>
      <c r="O108" s="6">
        <f t="shared" si="35"/>
        <v>19.947094077276745</v>
      </c>
      <c r="P108" s="3">
        <f t="shared" si="36"/>
        <v>5.0132615614380454</v>
      </c>
      <c r="Q108" s="3">
        <f t="shared" si="37"/>
        <v>6.5062499999999996</v>
      </c>
      <c r="S108" s="3"/>
    </row>
    <row r="109" spans="1:19" x14ac:dyDescent="0.2">
      <c r="A109" s="10">
        <f t="shared" si="26"/>
        <v>13</v>
      </c>
      <c r="B109" s="11">
        <v>40602</v>
      </c>
      <c r="C109" s="2">
        <v>11.948</v>
      </c>
      <c r="D109" s="2">
        <v>3.7789999999999999</v>
      </c>
      <c r="E109" s="3">
        <f t="shared" si="43"/>
        <v>45.151491999999998</v>
      </c>
      <c r="F109" s="6">
        <v>186.7</v>
      </c>
      <c r="G109" s="3">
        <f t="shared" si="27"/>
        <v>15.62604620020087</v>
      </c>
      <c r="H109" s="3">
        <f t="shared" si="28"/>
        <v>0.24183980717728978</v>
      </c>
      <c r="I109" s="6">
        <f t="shared" si="29"/>
        <v>25229.000000000004</v>
      </c>
      <c r="J109" s="2">
        <f t="shared" si="30"/>
        <v>1267.3839999999998</v>
      </c>
      <c r="K109" s="2">
        <f t="shared" si="31"/>
        <v>6.3995715050883778E-2</v>
      </c>
      <c r="L109" s="3">
        <f t="shared" si="32"/>
        <v>3746.0608889999999</v>
      </c>
      <c r="M109" s="3">
        <f t="shared" si="33"/>
        <v>2.9557426076074815</v>
      </c>
      <c r="N109" s="3">
        <f t="shared" si="34"/>
        <v>0.14848233734987512</v>
      </c>
      <c r="O109" s="6">
        <f t="shared" si="35"/>
        <v>19.906358293934598</v>
      </c>
      <c r="P109" s="3">
        <f t="shared" si="36"/>
        <v>5.0235205517460049</v>
      </c>
      <c r="Q109" s="3">
        <f t="shared" si="37"/>
        <v>14.36153846153846</v>
      </c>
      <c r="S109" s="3"/>
    </row>
    <row r="110" spans="1:19" x14ac:dyDescent="0.2">
      <c r="A110" s="10">
        <f t="shared" si="26"/>
        <v>28</v>
      </c>
      <c r="B110" s="11">
        <v>40630</v>
      </c>
      <c r="C110" s="2">
        <v>12.32</v>
      </c>
      <c r="D110" s="2">
        <v>4.0990000000000002</v>
      </c>
      <c r="E110" s="3">
        <f t="shared" si="43"/>
        <v>50.499680000000005</v>
      </c>
      <c r="F110" s="6">
        <v>208.1</v>
      </c>
      <c r="G110" s="3">
        <f t="shared" si="27"/>
        <v>16.891233766233764</v>
      </c>
      <c r="H110" s="3">
        <f t="shared" si="28"/>
        <v>0.2426702546852475</v>
      </c>
      <c r="I110" s="6">
        <f t="shared" si="29"/>
        <v>25437.100000000002</v>
      </c>
      <c r="J110" s="2">
        <f t="shared" si="30"/>
        <v>1279.7039999999997</v>
      </c>
      <c r="K110" s="2">
        <f t="shared" si="31"/>
        <v>5.9202306583373381E-2</v>
      </c>
      <c r="L110" s="3">
        <f t="shared" si="32"/>
        <v>3796.5605689999998</v>
      </c>
      <c r="M110" s="3">
        <f t="shared" si="33"/>
        <v>2.9667490052387118</v>
      </c>
      <c r="N110" s="3">
        <f t="shared" si="34"/>
        <v>0.14925288531318426</v>
      </c>
      <c r="O110" s="6">
        <f t="shared" si="35"/>
        <v>19.877331007795558</v>
      </c>
      <c r="P110" s="3">
        <f t="shared" si="36"/>
        <v>5.0308565048688711</v>
      </c>
      <c r="Q110" s="3">
        <f t="shared" si="37"/>
        <v>7.4321428571428569</v>
      </c>
      <c r="S110" s="3"/>
    </row>
    <row r="111" spans="1:19" x14ac:dyDescent="0.2">
      <c r="A111" s="10">
        <f t="shared" si="26"/>
        <v>23</v>
      </c>
      <c r="B111" s="11">
        <v>40653</v>
      </c>
      <c r="C111" s="2">
        <v>11.942</v>
      </c>
      <c r="D111" s="2">
        <v>4.2590000000000003</v>
      </c>
      <c r="E111" s="3">
        <f t="shared" si="43"/>
        <v>50.860978000000003</v>
      </c>
      <c r="F111" s="6">
        <v>205.5</v>
      </c>
      <c r="G111" s="3">
        <f t="shared" si="27"/>
        <v>17.208172835370959</v>
      </c>
      <c r="H111" s="3">
        <f t="shared" si="28"/>
        <v>0.24749867639902678</v>
      </c>
      <c r="I111" s="6">
        <f t="shared" si="29"/>
        <v>25642.600000000002</v>
      </c>
      <c r="J111" s="2">
        <f t="shared" si="30"/>
        <v>1291.6459999999997</v>
      </c>
      <c r="K111" s="2">
        <f t="shared" si="31"/>
        <v>5.8111922141119224E-2</v>
      </c>
      <c r="L111" s="3">
        <f t="shared" si="32"/>
        <v>3847.4215469999999</v>
      </c>
      <c r="M111" s="3">
        <f t="shared" si="33"/>
        <v>2.9786965987584839</v>
      </c>
      <c r="N111" s="3">
        <f t="shared" si="34"/>
        <v>0.15004022786300919</v>
      </c>
      <c r="O111" s="6">
        <f t="shared" si="35"/>
        <v>19.852653126320995</v>
      </c>
      <c r="P111" s="3">
        <f t="shared" si="36"/>
        <v>5.0371101214385421</v>
      </c>
      <c r="Q111" s="3">
        <f t="shared" si="37"/>
        <v>8.9347826086956523</v>
      </c>
      <c r="S111" s="3"/>
    </row>
    <row r="112" spans="1:19" x14ac:dyDescent="0.2">
      <c r="A112" s="10">
        <f t="shared" si="26"/>
        <v>28</v>
      </c>
      <c r="B112" s="11">
        <v>40681</v>
      </c>
      <c r="C112" s="2">
        <v>12.301</v>
      </c>
      <c r="D112" s="2">
        <v>4.359</v>
      </c>
      <c r="E112" s="3">
        <f t="shared" si="43"/>
        <v>53.620058999999998</v>
      </c>
      <c r="F112" s="6">
        <v>236.7</v>
      </c>
      <c r="G112" s="3">
        <f t="shared" si="27"/>
        <v>19.24233802129908</v>
      </c>
      <c r="H112" s="3">
        <f t="shared" si="28"/>
        <v>0.2265317237008872</v>
      </c>
      <c r="I112" s="6">
        <f t="shared" si="29"/>
        <v>25879.300000000003</v>
      </c>
      <c r="J112" s="2">
        <f t="shared" si="30"/>
        <v>1303.9469999999997</v>
      </c>
      <c r="K112" s="2">
        <f t="shared" si="31"/>
        <v>5.1968736797634141E-2</v>
      </c>
      <c r="L112" s="3">
        <f t="shared" si="32"/>
        <v>3901.0416059999998</v>
      </c>
      <c r="M112" s="3">
        <f t="shared" si="33"/>
        <v>2.9917179195166681</v>
      </c>
      <c r="N112" s="3">
        <f t="shared" si="34"/>
        <v>0.1507398424996039</v>
      </c>
      <c r="O112" s="6">
        <f t="shared" si="35"/>
        <v>19.846895617689992</v>
      </c>
      <c r="P112" s="3">
        <f t="shared" si="36"/>
        <v>5.0385713678499791</v>
      </c>
      <c r="Q112" s="3">
        <f t="shared" si="37"/>
        <v>8.4535714285714274</v>
      </c>
      <c r="S112" s="3"/>
    </row>
    <row r="113" spans="1:19" x14ac:dyDescent="0.2">
      <c r="A113" s="10">
        <f t="shared" si="26"/>
        <v>14</v>
      </c>
      <c r="B113" s="11">
        <v>40695</v>
      </c>
      <c r="C113" s="2">
        <v>12.058999999999999</v>
      </c>
      <c r="D113" s="2">
        <v>4.0590000000000002</v>
      </c>
      <c r="E113" s="3">
        <f t="shared" ref="E113" si="44">D113*C113</f>
        <v>48.947480999999996</v>
      </c>
      <c r="F113" s="6">
        <v>190.9</v>
      </c>
      <c r="G113" s="3">
        <f t="shared" si="27"/>
        <v>15.830500041462809</v>
      </c>
      <c r="H113" s="3">
        <f t="shared" si="28"/>
        <v>0.2564037768465165</v>
      </c>
      <c r="I113" s="6">
        <f t="shared" si="29"/>
        <v>26070.200000000004</v>
      </c>
      <c r="J113" s="2">
        <f t="shared" si="30"/>
        <v>1316.0059999999996</v>
      </c>
      <c r="K113" s="2">
        <f t="shared" si="31"/>
        <v>6.3169198533263485E-2</v>
      </c>
      <c r="L113" s="3">
        <f t="shared" si="32"/>
        <v>3949.9890869999999</v>
      </c>
      <c r="M113" s="3">
        <f t="shared" si="33"/>
        <v>3.0014977796453826</v>
      </c>
      <c r="N113" s="3">
        <f t="shared" si="34"/>
        <v>0.15151357055181774</v>
      </c>
      <c r="O113" s="6">
        <f t="shared" si="35"/>
        <v>19.810092051252056</v>
      </c>
      <c r="P113" s="3">
        <f t="shared" si="36"/>
        <v>5.047932121732857</v>
      </c>
      <c r="Q113" s="3">
        <f t="shared" si="37"/>
        <v>13.635714285714286</v>
      </c>
      <c r="S113" s="3"/>
    </row>
    <row r="114" spans="1:19" x14ac:dyDescent="0.2">
      <c r="A114" s="10">
        <f t="shared" si="26"/>
        <v>26</v>
      </c>
      <c r="B114" s="11">
        <v>40721</v>
      </c>
      <c r="C114" s="2">
        <v>12.803000000000001</v>
      </c>
      <c r="D114" s="2">
        <v>3.7989999999999999</v>
      </c>
      <c r="E114" s="3">
        <f t="shared" ref="E114" si="45">D114*C114</f>
        <v>48.638597000000004</v>
      </c>
      <c r="F114" s="6">
        <v>206.7</v>
      </c>
      <c r="G114" s="3">
        <f t="shared" si="27"/>
        <v>16.144653596813246</v>
      </c>
      <c r="H114" s="3">
        <f t="shared" si="28"/>
        <v>0.23531009675858736</v>
      </c>
      <c r="I114" s="6">
        <f t="shared" si="29"/>
        <v>26276.900000000005</v>
      </c>
      <c r="J114" s="2">
        <f t="shared" si="30"/>
        <v>1328.8089999999997</v>
      </c>
      <c r="K114" s="2">
        <f t="shared" si="31"/>
        <v>6.1940009675858741E-2</v>
      </c>
      <c r="L114" s="3">
        <f t="shared" si="32"/>
        <v>3998.627684</v>
      </c>
      <c r="M114" s="3">
        <f t="shared" si="33"/>
        <v>3.0091816686973076</v>
      </c>
      <c r="N114" s="3">
        <f t="shared" si="34"/>
        <v>0.15217273285661548</v>
      </c>
      <c r="O114" s="6">
        <f t="shared" si="35"/>
        <v>19.774775757840299</v>
      </c>
      <c r="P114" s="3">
        <f t="shared" si="36"/>
        <v>5.0569473568038825</v>
      </c>
      <c r="Q114" s="3">
        <f t="shared" si="37"/>
        <v>7.9499999999999993</v>
      </c>
      <c r="S114" s="3"/>
    </row>
    <row r="115" spans="1:19" x14ac:dyDescent="0.2">
      <c r="A115" s="10">
        <f t="shared" si="26"/>
        <v>22</v>
      </c>
      <c r="B115" s="11">
        <v>40743</v>
      </c>
      <c r="C115" s="2">
        <v>12.791</v>
      </c>
      <c r="D115" s="2">
        <v>3.859</v>
      </c>
      <c r="E115" s="3">
        <f t="shared" ref="E115" si="46">D115*C115</f>
        <v>49.360469000000002</v>
      </c>
      <c r="F115" s="6">
        <v>211.4</v>
      </c>
      <c r="G115" s="3">
        <f t="shared" si="27"/>
        <v>16.527245719646626</v>
      </c>
      <c r="H115" s="3">
        <f t="shared" si="28"/>
        <v>0.23349323084200568</v>
      </c>
      <c r="I115" s="6">
        <f t="shared" si="29"/>
        <v>26488.300000000007</v>
      </c>
      <c r="J115" s="2">
        <f t="shared" si="30"/>
        <v>1341.5999999999997</v>
      </c>
      <c r="K115" s="2">
        <f t="shared" si="31"/>
        <v>6.0506149479659412E-2</v>
      </c>
      <c r="L115" s="3">
        <f t="shared" si="32"/>
        <v>4047.9881530000002</v>
      </c>
      <c r="M115" s="3">
        <f t="shared" si="33"/>
        <v>3.0172839542337515</v>
      </c>
      <c r="N115" s="3">
        <f t="shared" si="34"/>
        <v>0.15282174216540886</v>
      </c>
      <c r="O115" s="6">
        <f t="shared" si="35"/>
        <v>19.743813357185459</v>
      </c>
      <c r="P115" s="3">
        <f t="shared" si="36"/>
        <v>5.064877700720694</v>
      </c>
      <c r="Q115" s="3">
        <f t="shared" si="37"/>
        <v>9.6090909090909093</v>
      </c>
      <c r="S115" s="3"/>
    </row>
    <row r="116" spans="1:19" x14ac:dyDescent="0.2">
      <c r="A116" s="10">
        <f t="shared" si="26"/>
        <v>25</v>
      </c>
      <c r="B116" s="11">
        <v>40768</v>
      </c>
      <c r="C116" s="2">
        <v>12.189</v>
      </c>
      <c r="D116" s="2">
        <v>3.7989999999999999</v>
      </c>
      <c r="E116" s="3">
        <f t="shared" ref="E116" si="47">D116*C116</f>
        <v>46.306010999999998</v>
      </c>
      <c r="F116" s="6">
        <v>179</v>
      </c>
      <c r="G116" s="3">
        <f t="shared" si="27"/>
        <v>14.685372056772501</v>
      </c>
      <c r="H116" s="3">
        <f t="shared" si="28"/>
        <v>0.25869279888268154</v>
      </c>
      <c r="I116" s="6">
        <f t="shared" si="29"/>
        <v>26667.300000000007</v>
      </c>
      <c r="J116" s="2">
        <f t="shared" si="30"/>
        <v>1353.7889999999998</v>
      </c>
      <c r="K116" s="2">
        <f t="shared" si="31"/>
        <v>6.80949720670391E-2</v>
      </c>
      <c r="L116" s="3">
        <f t="shared" si="32"/>
        <v>4094.2941640000004</v>
      </c>
      <c r="M116" s="3">
        <f t="shared" si="33"/>
        <v>3.0243222274667625</v>
      </c>
      <c r="N116" s="3">
        <f t="shared" si="34"/>
        <v>0.15353238475586203</v>
      </c>
      <c r="O116" s="6">
        <f t="shared" si="35"/>
        <v>19.69826908033675</v>
      </c>
      <c r="P116" s="3">
        <f t="shared" si="36"/>
        <v>5.0765881810306981</v>
      </c>
      <c r="Q116" s="3">
        <f t="shared" si="37"/>
        <v>7.16</v>
      </c>
      <c r="S116" s="3"/>
    </row>
    <row r="117" spans="1:19" x14ac:dyDescent="0.2">
      <c r="A117" s="10">
        <f t="shared" si="26"/>
        <v>21</v>
      </c>
      <c r="B117" s="11">
        <v>40789</v>
      </c>
      <c r="C117" s="2">
        <v>10.053000000000001</v>
      </c>
      <c r="D117" s="2">
        <v>3.9990000000000001</v>
      </c>
      <c r="E117" s="3">
        <f t="shared" ref="E117:E121" si="48">D117*C117</f>
        <v>40.201947000000004</v>
      </c>
      <c r="F117" s="6">
        <v>261.60000000000002</v>
      </c>
      <c r="G117" s="3">
        <f t="shared" si="27"/>
        <v>26.022082960310357</v>
      </c>
      <c r="H117" s="3">
        <f t="shared" si="28"/>
        <v>0.15367716743119267</v>
      </c>
      <c r="I117" s="6">
        <f t="shared" si="29"/>
        <v>26928.900000000005</v>
      </c>
      <c r="J117" s="2">
        <f t="shared" si="30"/>
        <v>1363.8419999999999</v>
      </c>
      <c r="K117" s="2">
        <f t="shared" si="31"/>
        <v>3.8428899082568808E-2</v>
      </c>
      <c r="L117" s="3">
        <f t="shared" si="32"/>
        <v>4134.4961110000004</v>
      </c>
      <c r="M117" s="3">
        <f t="shared" si="33"/>
        <v>3.0315066635284738</v>
      </c>
      <c r="N117" s="3">
        <f t="shared" si="34"/>
        <v>0.15353379124286545</v>
      </c>
      <c r="O117" s="6">
        <f t="shared" si="35"/>
        <v>19.744882471723269</v>
      </c>
      <c r="P117" s="3">
        <f t="shared" si="36"/>
        <v>5.0646034557668518</v>
      </c>
      <c r="Q117" s="3">
        <f t="shared" si="37"/>
        <v>12.457142857142859</v>
      </c>
      <c r="S117" s="3"/>
    </row>
    <row r="118" spans="1:19" x14ac:dyDescent="0.2">
      <c r="A118" s="10">
        <f t="shared" si="26"/>
        <v>13</v>
      </c>
      <c r="B118" s="11">
        <v>40802</v>
      </c>
      <c r="C118" s="2">
        <v>12.362</v>
      </c>
      <c r="D118" s="2">
        <v>3.9990000000000001</v>
      </c>
      <c r="E118" s="3">
        <f t="shared" si="48"/>
        <v>49.435638000000004</v>
      </c>
      <c r="F118" s="6">
        <v>242.3</v>
      </c>
      <c r="G118" s="3">
        <f t="shared" si="27"/>
        <v>19.600388286685003</v>
      </c>
      <c r="H118" s="3">
        <f t="shared" si="28"/>
        <v>0.20402657036731325</v>
      </c>
      <c r="I118" s="6">
        <f t="shared" si="29"/>
        <v>27171.200000000004</v>
      </c>
      <c r="J118" s="2">
        <f t="shared" si="30"/>
        <v>1376.204</v>
      </c>
      <c r="K118" s="2">
        <f t="shared" si="31"/>
        <v>5.1019397441188608E-2</v>
      </c>
      <c r="L118" s="3">
        <f t="shared" si="32"/>
        <v>4183.9317490000003</v>
      </c>
      <c r="M118" s="3">
        <f t="shared" si="33"/>
        <v>3.0401973464689833</v>
      </c>
      <c r="N118" s="3">
        <f t="shared" si="34"/>
        <v>0.15398406213196325</v>
      </c>
      <c r="O118" s="6">
        <f t="shared" si="35"/>
        <v>19.743584526712613</v>
      </c>
      <c r="P118" s="3">
        <f t="shared" si="36"/>
        <v>5.0649364032504991</v>
      </c>
      <c r="Q118" s="3">
        <f t="shared" si="37"/>
        <v>18.638461538461538</v>
      </c>
      <c r="S118" s="3"/>
    </row>
    <row r="119" spans="1:19" x14ac:dyDescent="0.2">
      <c r="A119" s="10">
        <f t="shared" si="26"/>
        <v>19</v>
      </c>
      <c r="B119" s="11">
        <v>40821</v>
      </c>
      <c r="C119" s="2">
        <v>12.582000000000001</v>
      </c>
      <c r="D119" s="2">
        <v>3.7989999999999999</v>
      </c>
      <c r="E119" s="3">
        <f t="shared" si="48"/>
        <v>47.799018000000004</v>
      </c>
      <c r="F119" s="6">
        <v>235.1</v>
      </c>
      <c r="G119" s="3">
        <f t="shared" si="27"/>
        <v>18.685423621045938</v>
      </c>
      <c r="H119" s="3">
        <f t="shared" si="28"/>
        <v>0.20331356018715444</v>
      </c>
      <c r="I119" s="6">
        <f t="shared" si="29"/>
        <v>27406.300000000003</v>
      </c>
      <c r="J119" s="2">
        <f t="shared" si="30"/>
        <v>1388.7860000000001</v>
      </c>
      <c r="K119" s="2">
        <f t="shared" si="31"/>
        <v>5.3517652062951941E-2</v>
      </c>
      <c r="L119" s="3">
        <f t="shared" si="32"/>
        <v>4231.730767</v>
      </c>
      <c r="M119" s="3">
        <f t="shared" si="33"/>
        <v>3.0470718793248204</v>
      </c>
      <c r="N119" s="3">
        <f t="shared" si="34"/>
        <v>0.15440722633117202</v>
      </c>
      <c r="O119" s="6">
        <f t="shared" si="35"/>
        <v>19.73399789456403</v>
      </c>
      <c r="P119" s="3">
        <f t="shared" si="36"/>
        <v>5.067396912388757</v>
      </c>
      <c r="Q119" s="3">
        <f t="shared" si="37"/>
        <v>12.373684210526315</v>
      </c>
      <c r="S119" s="3"/>
    </row>
    <row r="120" spans="1:19" x14ac:dyDescent="0.2">
      <c r="A120" s="10">
        <f t="shared" si="26"/>
        <v>20</v>
      </c>
      <c r="B120" s="11">
        <v>40841</v>
      </c>
      <c r="C120" s="2">
        <v>12.500999999999999</v>
      </c>
      <c r="D120" s="2">
        <v>3.899</v>
      </c>
      <c r="E120" s="3">
        <f t="shared" si="48"/>
        <v>48.741399000000001</v>
      </c>
      <c r="F120" s="6">
        <v>258.89999999999998</v>
      </c>
      <c r="G120" s="3">
        <f t="shared" si="27"/>
        <v>20.710343172546196</v>
      </c>
      <c r="H120" s="3">
        <f t="shared" si="28"/>
        <v>0.18826341830822713</v>
      </c>
      <c r="I120" s="6">
        <f t="shared" si="29"/>
        <v>27665.200000000004</v>
      </c>
      <c r="J120" s="2">
        <f t="shared" si="30"/>
        <v>1401.287</v>
      </c>
      <c r="K120" s="2">
        <f t="shared" si="31"/>
        <v>4.8285052143684823E-2</v>
      </c>
      <c r="L120" s="3">
        <f t="shared" si="32"/>
        <v>4280.4721659999996</v>
      </c>
      <c r="M120" s="3">
        <f t="shared" si="33"/>
        <v>3.0546720022379423</v>
      </c>
      <c r="N120" s="3">
        <f t="shared" si="34"/>
        <v>0.15472406366120608</v>
      </c>
      <c r="O120" s="6">
        <f t="shared" si="35"/>
        <v>19.742707953474202</v>
      </c>
      <c r="P120" s="3">
        <f t="shared" si="36"/>
        <v>5.0651612856585162</v>
      </c>
      <c r="Q120" s="3">
        <f t="shared" si="37"/>
        <v>12.944999999999999</v>
      </c>
      <c r="S120" s="3"/>
    </row>
    <row r="121" spans="1:19" x14ac:dyDescent="0.2">
      <c r="A121" s="10">
        <f t="shared" si="26"/>
        <v>22</v>
      </c>
      <c r="B121" s="11">
        <v>40863</v>
      </c>
      <c r="C121" s="2">
        <v>11.493</v>
      </c>
      <c r="D121" s="2">
        <v>3.859</v>
      </c>
      <c r="E121" s="3">
        <f t="shared" si="48"/>
        <v>44.351486999999999</v>
      </c>
      <c r="F121" s="6">
        <v>197.2</v>
      </c>
      <c r="G121" s="3">
        <f t="shared" si="27"/>
        <v>17.158270251457406</v>
      </c>
      <c r="H121" s="3">
        <f t="shared" si="28"/>
        <v>0.22490612068965518</v>
      </c>
      <c r="I121" s="6">
        <f t="shared" si="29"/>
        <v>27862.400000000005</v>
      </c>
      <c r="J121" s="2">
        <f t="shared" si="30"/>
        <v>1412.78</v>
      </c>
      <c r="K121" s="2">
        <f t="shared" si="31"/>
        <v>5.8280933062880333E-2</v>
      </c>
      <c r="L121" s="3">
        <f t="shared" si="32"/>
        <v>4324.8236529999995</v>
      </c>
      <c r="M121" s="3">
        <f t="shared" si="33"/>
        <v>3.0612152302552413</v>
      </c>
      <c r="N121" s="3">
        <f t="shared" si="34"/>
        <v>0.15522078690277932</v>
      </c>
      <c r="O121" s="6">
        <f t="shared" si="35"/>
        <v>19.721683489290623</v>
      </c>
      <c r="P121" s="3">
        <f t="shared" si="36"/>
        <v>5.0705610428390946</v>
      </c>
      <c r="Q121" s="3">
        <f t="shared" si="37"/>
        <v>8.963636363636363</v>
      </c>
      <c r="S121" s="3"/>
    </row>
    <row r="122" spans="1:19" x14ac:dyDescent="0.2">
      <c r="A122" s="10">
        <f t="shared" si="26"/>
        <v>33</v>
      </c>
      <c r="B122" s="11">
        <v>40896</v>
      </c>
      <c r="C122" s="2">
        <v>13.007</v>
      </c>
      <c r="D122" s="2">
        <v>3.5990000000000002</v>
      </c>
      <c r="E122" s="3">
        <f t="shared" ref="E122:E125" si="49">D122*C122</f>
        <v>46.812193000000001</v>
      </c>
      <c r="F122" s="6">
        <v>216.6</v>
      </c>
      <c r="G122" s="3">
        <f t="shared" si="27"/>
        <v>16.652571692165758</v>
      </c>
      <c r="H122" s="3">
        <f t="shared" si="28"/>
        <v>0.21612277469990768</v>
      </c>
      <c r="I122" s="6">
        <f t="shared" si="29"/>
        <v>28079.000000000004</v>
      </c>
      <c r="J122" s="2">
        <f t="shared" si="30"/>
        <v>1425.787</v>
      </c>
      <c r="K122" s="2">
        <f t="shared" si="31"/>
        <v>6.0050784856879043E-2</v>
      </c>
      <c r="L122" s="3">
        <f t="shared" si="32"/>
        <v>4371.6358459999992</v>
      </c>
      <c r="M122" s="3">
        <f t="shared" si="33"/>
        <v>3.0661212691657305</v>
      </c>
      <c r="N122" s="3">
        <f t="shared" si="34"/>
        <v>0.15569058178710063</v>
      </c>
      <c r="O122" s="6">
        <f t="shared" si="35"/>
        <v>19.693684961358187</v>
      </c>
      <c r="P122" s="3">
        <f t="shared" si="36"/>
        <v>5.0777698635991309</v>
      </c>
      <c r="Q122" s="3">
        <f t="shared" si="37"/>
        <v>6.5636363636363635</v>
      </c>
      <c r="S122" s="3"/>
    </row>
    <row r="123" spans="1:19" x14ac:dyDescent="0.2">
      <c r="A123" s="10">
        <f t="shared" si="26"/>
        <v>44</v>
      </c>
      <c r="B123" s="11">
        <v>40940</v>
      </c>
      <c r="C123" s="2">
        <v>11.901</v>
      </c>
      <c r="D123" s="2">
        <v>3.7989999999999999</v>
      </c>
      <c r="E123" s="3">
        <f t="shared" si="49"/>
        <v>45.211898999999995</v>
      </c>
      <c r="F123" s="6">
        <v>197</v>
      </c>
      <c r="G123" s="3">
        <f t="shared" si="27"/>
        <v>16.553230820939419</v>
      </c>
      <c r="H123" s="3">
        <f t="shared" si="28"/>
        <v>0.22950202538071063</v>
      </c>
      <c r="I123" s="6">
        <f t="shared" si="29"/>
        <v>28276.000000000004</v>
      </c>
      <c r="J123" s="2">
        <f t="shared" si="30"/>
        <v>1437.6880000000001</v>
      </c>
      <c r="K123" s="2">
        <f t="shared" si="31"/>
        <v>6.0411167512690357E-2</v>
      </c>
      <c r="L123" s="3">
        <f t="shared" si="32"/>
        <v>4416.8477449999991</v>
      </c>
      <c r="M123" s="3">
        <f t="shared" si="33"/>
        <v>3.0721879468980746</v>
      </c>
      <c r="N123" s="3">
        <f t="shared" si="34"/>
        <v>0.15620482900693161</v>
      </c>
      <c r="O123" s="6">
        <f t="shared" si="35"/>
        <v>19.667688677932905</v>
      </c>
      <c r="P123" s="3">
        <f t="shared" si="36"/>
        <v>5.0844815391144431</v>
      </c>
      <c r="Q123" s="3">
        <f t="shared" si="37"/>
        <v>4.4772727272727275</v>
      </c>
      <c r="S123" s="3"/>
    </row>
    <row r="124" spans="1:19" x14ac:dyDescent="0.2">
      <c r="A124" s="10">
        <f t="shared" si="26"/>
        <v>32</v>
      </c>
      <c r="B124" s="11">
        <v>40972</v>
      </c>
      <c r="C124" s="2">
        <v>12.731</v>
      </c>
      <c r="D124" s="2">
        <v>4.399</v>
      </c>
      <c r="E124" s="3">
        <f t="shared" si="49"/>
        <v>56.003669000000002</v>
      </c>
      <c r="F124" s="6">
        <v>215.7</v>
      </c>
      <c r="G124" s="3">
        <f t="shared" si="27"/>
        <v>16.942895294949334</v>
      </c>
      <c r="H124" s="3">
        <f t="shared" si="28"/>
        <v>0.25963685210941123</v>
      </c>
      <c r="I124" s="6">
        <f t="shared" si="29"/>
        <v>28491.700000000004</v>
      </c>
      <c r="J124" s="2">
        <f t="shared" si="30"/>
        <v>1450.4190000000001</v>
      </c>
      <c r="K124" s="2">
        <f t="shared" si="31"/>
        <v>5.9021789522484935E-2</v>
      </c>
      <c r="L124" s="3">
        <f t="shared" si="32"/>
        <v>4472.8514139999988</v>
      </c>
      <c r="M124" s="3">
        <f t="shared" si="33"/>
        <v>3.0838339914190303</v>
      </c>
      <c r="N124" s="3">
        <f t="shared" si="34"/>
        <v>0.15698787415282339</v>
      </c>
      <c r="O124" s="6">
        <f t="shared" si="35"/>
        <v>19.643771903153503</v>
      </c>
      <c r="P124" s="3">
        <f t="shared" si="36"/>
        <v>5.0906720202725708</v>
      </c>
      <c r="Q124" s="3">
        <f t="shared" si="37"/>
        <v>6.7406249999999996</v>
      </c>
      <c r="S124" s="3"/>
    </row>
    <row r="125" spans="1:19" x14ac:dyDescent="0.2">
      <c r="A125" s="10">
        <f t="shared" si="26"/>
        <v>23</v>
      </c>
      <c r="B125" s="11">
        <v>40995</v>
      </c>
      <c r="C125" s="2">
        <v>12.586</v>
      </c>
      <c r="D125" s="2">
        <v>4.399</v>
      </c>
      <c r="E125" s="3">
        <f t="shared" si="49"/>
        <v>55.365814</v>
      </c>
      <c r="F125" s="6">
        <v>159.19999999999999</v>
      </c>
      <c r="G125" s="3">
        <f t="shared" si="27"/>
        <v>12.648975051644683</v>
      </c>
      <c r="H125" s="3">
        <f t="shared" si="28"/>
        <v>0.34777521356783925</v>
      </c>
      <c r="I125" s="6">
        <f t="shared" si="29"/>
        <v>28650.900000000005</v>
      </c>
      <c r="J125" s="2">
        <f t="shared" si="30"/>
        <v>1463.0050000000001</v>
      </c>
      <c r="K125" s="2">
        <f t="shared" si="31"/>
        <v>7.9057788944723623E-2</v>
      </c>
      <c r="L125" s="3">
        <f t="shared" si="32"/>
        <v>4528.2172279999986</v>
      </c>
      <c r="M125" s="3">
        <f t="shared" si="33"/>
        <v>3.0951481560213385</v>
      </c>
      <c r="N125" s="3">
        <f t="shared" si="34"/>
        <v>0.15804799248889206</v>
      </c>
      <c r="O125" s="6">
        <f t="shared" si="35"/>
        <v>19.583596775130641</v>
      </c>
      <c r="P125" s="3">
        <f t="shared" si="36"/>
        <v>5.1063142868112337</v>
      </c>
      <c r="Q125" s="3">
        <f t="shared" si="37"/>
        <v>6.9217391304347817</v>
      </c>
      <c r="S125" s="3"/>
    </row>
    <row r="126" spans="1:19" x14ac:dyDescent="0.2">
      <c r="A126" s="10">
        <f t="shared" ref="A126:A128" si="50">B126-B125</f>
        <v>21</v>
      </c>
      <c r="B126" s="11">
        <v>41016</v>
      </c>
      <c r="C126" s="2">
        <v>9.9190000000000005</v>
      </c>
      <c r="D126" s="2">
        <v>4.2789999999999999</v>
      </c>
      <c r="E126" s="3">
        <f t="shared" ref="E126:E128" si="51">D126*C126</f>
        <v>42.443401000000001</v>
      </c>
      <c r="F126" s="6">
        <v>213.3</v>
      </c>
      <c r="G126" s="3">
        <f t="shared" si="27"/>
        <v>21.50418388950499</v>
      </c>
      <c r="H126" s="3">
        <f t="shared" si="28"/>
        <v>0.19898453352086262</v>
      </c>
      <c r="I126" s="6">
        <f t="shared" si="29"/>
        <v>28864.200000000004</v>
      </c>
      <c r="J126" s="2">
        <f t="shared" si="30"/>
        <v>1472.9240000000002</v>
      </c>
      <c r="K126" s="2">
        <f t="shared" si="31"/>
        <v>4.650257852789498E-2</v>
      </c>
      <c r="L126" s="3">
        <f t="shared" si="32"/>
        <v>4570.6606289999991</v>
      </c>
      <c r="M126" s="3">
        <f t="shared" si="33"/>
        <v>3.1031204794001579</v>
      </c>
      <c r="N126" s="3">
        <f t="shared" si="34"/>
        <v>0.15835050439644952</v>
      </c>
      <c r="O126" s="6">
        <f t="shared" si="35"/>
        <v>19.596530438773488</v>
      </c>
      <c r="P126" s="3">
        <f t="shared" si="36"/>
        <v>5.1029441314846764</v>
      </c>
      <c r="Q126" s="3">
        <f t="shared" si="37"/>
        <v>10.157142857142858</v>
      </c>
      <c r="S126" s="3"/>
    </row>
    <row r="127" spans="1:19" x14ac:dyDescent="0.2">
      <c r="A127" s="10">
        <f t="shared" si="50"/>
        <v>22</v>
      </c>
      <c r="B127" s="11">
        <v>41038</v>
      </c>
      <c r="C127" s="2">
        <v>12.656000000000001</v>
      </c>
      <c r="D127" s="2">
        <v>4.2990000000000004</v>
      </c>
      <c r="E127" s="3">
        <f t="shared" si="51"/>
        <v>54.408144000000007</v>
      </c>
      <c r="F127" s="6">
        <v>225.3</v>
      </c>
      <c r="G127" s="3">
        <f t="shared" si="27"/>
        <v>17.801833122629581</v>
      </c>
      <c r="H127" s="3">
        <f t="shared" si="28"/>
        <v>0.24149198402130495</v>
      </c>
      <c r="I127" s="6">
        <f t="shared" si="29"/>
        <v>29089.500000000004</v>
      </c>
      <c r="J127" s="2">
        <f t="shared" si="30"/>
        <v>1485.5800000000002</v>
      </c>
      <c r="K127" s="2">
        <f t="shared" si="31"/>
        <v>5.6173990235241902E-2</v>
      </c>
      <c r="L127" s="3">
        <f t="shared" si="32"/>
        <v>4625.0687729999991</v>
      </c>
      <c r="M127" s="3">
        <f t="shared" si="33"/>
        <v>3.113308453937182</v>
      </c>
      <c r="N127" s="3">
        <f t="shared" si="34"/>
        <v>0.15899444036508012</v>
      </c>
      <c r="O127" s="6">
        <f t="shared" si="35"/>
        <v>19.581240996782402</v>
      </c>
      <c r="P127" s="3">
        <f t="shared" si="36"/>
        <v>5.1069286168548791</v>
      </c>
      <c r="Q127" s="3">
        <f t="shared" si="37"/>
        <v>10.240909090909092</v>
      </c>
      <c r="S127" s="3"/>
    </row>
    <row r="128" spans="1:19" x14ac:dyDescent="0.2">
      <c r="A128" s="10">
        <f t="shared" si="50"/>
        <v>22</v>
      </c>
      <c r="B128" s="11">
        <v>41060</v>
      </c>
      <c r="C128" s="2">
        <v>12.839</v>
      </c>
      <c r="D128" s="2">
        <v>4.3789999999999996</v>
      </c>
      <c r="E128" s="3">
        <f t="shared" si="51"/>
        <v>56.221981</v>
      </c>
      <c r="F128" s="6">
        <v>193.9</v>
      </c>
      <c r="G128" s="3">
        <f t="shared" si="27"/>
        <v>15.102422307033258</v>
      </c>
      <c r="H128" s="3">
        <f t="shared" si="28"/>
        <v>0.28995348633316143</v>
      </c>
      <c r="I128" s="6">
        <f t="shared" si="29"/>
        <v>29283.400000000005</v>
      </c>
      <c r="J128" s="2">
        <f t="shared" si="30"/>
        <v>1498.4190000000001</v>
      </c>
      <c r="K128" s="2">
        <f t="shared" si="31"/>
        <v>6.6214543579164523E-2</v>
      </c>
      <c r="L128" s="3">
        <f t="shared" si="32"/>
        <v>4681.2907539999987</v>
      </c>
      <c r="M128" s="3">
        <f t="shared" si="33"/>
        <v>3.1241533603084308</v>
      </c>
      <c r="N128" s="3">
        <f t="shared" si="34"/>
        <v>0.15986158553993041</v>
      </c>
      <c r="O128" s="6">
        <f t="shared" si="35"/>
        <v>19.542864846214577</v>
      </c>
      <c r="P128" s="3">
        <f t="shared" si="36"/>
        <v>5.1169570473373982</v>
      </c>
      <c r="Q128" s="3">
        <f t="shared" si="37"/>
        <v>8.8136363636363644</v>
      </c>
      <c r="S128" s="3"/>
    </row>
    <row r="129" spans="1:19" x14ac:dyDescent="0.2">
      <c r="A129" s="10">
        <f t="shared" ref="A129:A131" si="52">B129-B128</f>
        <v>22</v>
      </c>
      <c r="B129" s="11">
        <v>41082</v>
      </c>
      <c r="C129" s="2">
        <v>12.121</v>
      </c>
      <c r="D129" s="2">
        <v>3.9990000000000001</v>
      </c>
      <c r="E129" s="3">
        <f t="shared" ref="E129:E131" si="53">D129*C129</f>
        <v>48.471879000000001</v>
      </c>
      <c r="F129" s="6">
        <v>205.1</v>
      </c>
      <c r="G129" s="3">
        <f t="shared" si="27"/>
        <v>16.921046118307068</v>
      </c>
      <c r="H129" s="3">
        <f t="shared" si="28"/>
        <v>0.23633290589956121</v>
      </c>
      <c r="I129" s="6">
        <f t="shared" si="29"/>
        <v>29488.500000000004</v>
      </c>
      <c r="J129" s="2">
        <f t="shared" si="30"/>
        <v>1510.5400000000002</v>
      </c>
      <c r="K129" s="2">
        <f t="shared" si="31"/>
        <v>5.9098000975134082E-2</v>
      </c>
      <c r="L129" s="3">
        <f t="shared" si="32"/>
        <v>4729.7626329999985</v>
      </c>
      <c r="M129" s="3">
        <f t="shared" si="33"/>
        <v>3.1311733770704504</v>
      </c>
      <c r="N129" s="3">
        <f t="shared" si="34"/>
        <v>0.1603934629770927</v>
      </c>
      <c r="O129" s="6">
        <f t="shared" si="35"/>
        <v>19.521826631535742</v>
      </c>
      <c r="P129" s="3">
        <f t="shared" si="36"/>
        <v>5.1224714719297353</v>
      </c>
      <c r="Q129" s="3">
        <f t="shared" si="37"/>
        <v>9.3227272727272723</v>
      </c>
      <c r="S129" s="3"/>
    </row>
    <row r="130" spans="1:19" x14ac:dyDescent="0.2">
      <c r="A130" s="10">
        <f t="shared" si="52"/>
        <v>21</v>
      </c>
      <c r="B130" s="11">
        <v>41103</v>
      </c>
      <c r="C130" s="2">
        <v>12.567</v>
      </c>
      <c r="D130" s="2">
        <v>3.7789999999999999</v>
      </c>
      <c r="E130" s="3">
        <f t="shared" si="53"/>
        <v>47.490693</v>
      </c>
      <c r="F130" s="6">
        <v>194.7</v>
      </c>
      <c r="G130" s="3">
        <f t="shared" si="27"/>
        <v>15.492957746478872</v>
      </c>
      <c r="H130" s="3">
        <f t="shared" si="28"/>
        <v>0.24391727272727273</v>
      </c>
      <c r="I130" s="6">
        <f t="shared" si="29"/>
        <v>29683.200000000004</v>
      </c>
      <c r="J130" s="2">
        <f t="shared" si="30"/>
        <v>1523.1070000000002</v>
      </c>
      <c r="K130" s="2">
        <f t="shared" si="31"/>
        <v>6.4545454545454545E-2</v>
      </c>
      <c r="L130" s="3">
        <f t="shared" si="32"/>
        <v>4777.2533259999982</v>
      </c>
      <c r="M130" s="3">
        <f t="shared" si="33"/>
        <v>3.1365185282452233</v>
      </c>
      <c r="N130" s="3">
        <f t="shared" si="34"/>
        <v>0.16094131784982743</v>
      </c>
      <c r="O130" s="6">
        <f t="shared" si="35"/>
        <v>19.488584846632573</v>
      </c>
      <c r="P130" s="3">
        <f t="shared" si="36"/>
        <v>5.1312088993100469</v>
      </c>
      <c r="Q130" s="3">
        <f t="shared" si="37"/>
        <v>9.2714285714285705</v>
      </c>
      <c r="S130" s="3"/>
    </row>
    <row r="131" spans="1:19" x14ac:dyDescent="0.2">
      <c r="A131" s="10">
        <f t="shared" si="52"/>
        <v>18</v>
      </c>
      <c r="B131" s="11">
        <v>41121</v>
      </c>
      <c r="C131" s="2">
        <v>11.827</v>
      </c>
      <c r="D131" s="2">
        <v>3.879</v>
      </c>
      <c r="E131" s="3">
        <f t="shared" si="53"/>
        <v>45.876933000000001</v>
      </c>
      <c r="F131" s="6">
        <v>189.3</v>
      </c>
      <c r="G131" s="3">
        <f t="shared" si="27"/>
        <v>16.005749556100451</v>
      </c>
      <c r="H131" s="3">
        <f t="shared" si="28"/>
        <v>0.24235041204437399</v>
      </c>
      <c r="I131" s="6">
        <f t="shared" si="29"/>
        <v>29872.500000000004</v>
      </c>
      <c r="J131" s="2">
        <f t="shared" si="30"/>
        <v>1534.9340000000002</v>
      </c>
      <c r="K131" s="2">
        <f t="shared" si="31"/>
        <v>6.2477548864236655E-2</v>
      </c>
      <c r="L131" s="3">
        <f t="shared" si="32"/>
        <v>4823.1302589999977</v>
      </c>
      <c r="M131" s="3">
        <f t="shared" si="33"/>
        <v>3.1422395093209201</v>
      </c>
      <c r="N131" s="3">
        <f t="shared" si="34"/>
        <v>0.16145720174073136</v>
      </c>
      <c r="O131" s="6">
        <f t="shared" si="35"/>
        <v>19.461748843924234</v>
      </c>
      <c r="P131" s="3">
        <f t="shared" si="36"/>
        <v>5.1382843752615281</v>
      </c>
      <c r="Q131" s="3">
        <f t="shared" si="37"/>
        <v>10.516666666666667</v>
      </c>
      <c r="S131" s="3"/>
    </row>
    <row r="132" spans="1:19" x14ac:dyDescent="0.2">
      <c r="A132" s="10">
        <f t="shared" ref="A132:A137" si="54">B132-B131</f>
        <v>10</v>
      </c>
      <c r="B132" s="11">
        <v>41131</v>
      </c>
      <c r="C132" s="2">
        <v>10.542999999999999</v>
      </c>
      <c r="D132" s="2">
        <v>3.899</v>
      </c>
      <c r="E132" s="3">
        <f t="shared" ref="E132:E137" si="55">D132*C132</f>
        <v>41.107157000000001</v>
      </c>
      <c r="F132" s="6">
        <v>165.1</v>
      </c>
      <c r="G132" s="3">
        <f t="shared" si="27"/>
        <v>15.659679408138102</v>
      </c>
      <c r="H132" s="3">
        <f t="shared" si="28"/>
        <v>0.24898338582677168</v>
      </c>
      <c r="I132" s="6">
        <f t="shared" si="29"/>
        <v>30037.600000000002</v>
      </c>
      <c r="J132" s="2">
        <f t="shared" si="30"/>
        <v>1545.4770000000001</v>
      </c>
      <c r="K132" s="2">
        <f t="shared" si="31"/>
        <v>6.3858267716535425E-2</v>
      </c>
      <c r="L132" s="3">
        <f t="shared" si="32"/>
        <v>4864.2374159999981</v>
      </c>
      <c r="M132" s="3">
        <f t="shared" si="33"/>
        <v>3.1474020098649143</v>
      </c>
      <c r="N132" s="3">
        <f t="shared" si="34"/>
        <v>0.16193828455003056</v>
      </c>
      <c r="O132" s="6">
        <f t="shared" si="35"/>
        <v>19.435811726735501</v>
      </c>
      <c r="P132" s="3">
        <f t="shared" si="36"/>
        <v>5.1451414227501528</v>
      </c>
      <c r="Q132" s="3">
        <f t="shared" si="37"/>
        <v>16.509999999999998</v>
      </c>
      <c r="S132" s="3"/>
    </row>
    <row r="133" spans="1:19" x14ac:dyDescent="0.2">
      <c r="A133" s="10">
        <f t="shared" si="54"/>
        <v>3</v>
      </c>
      <c r="B133" s="11">
        <v>41134</v>
      </c>
      <c r="C133" s="2">
        <v>7.9790000000000001</v>
      </c>
      <c r="D133" s="2">
        <v>4.1989999999999998</v>
      </c>
      <c r="E133" s="3">
        <f t="shared" si="55"/>
        <v>33.503821000000002</v>
      </c>
      <c r="F133" s="6">
        <v>407</v>
      </c>
      <c r="G133" s="3">
        <f t="shared" si="27"/>
        <v>51.008898358190251</v>
      </c>
      <c r="H133" s="3">
        <f t="shared" si="28"/>
        <v>8.2318970515970522E-2</v>
      </c>
      <c r="I133" s="6">
        <f t="shared" si="29"/>
        <v>30444.600000000002</v>
      </c>
      <c r="J133" s="2">
        <f t="shared" si="30"/>
        <v>1553.4560000000001</v>
      </c>
      <c r="K133" s="2">
        <f t="shared" si="31"/>
        <v>1.9604422604422606E-2</v>
      </c>
      <c r="L133" s="3">
        <f t="shared" si="32"/>
        <v>4897.7412369999984</v>
      </c>
      <c r="M133" s="3">
        <f t="shared" si="33"/>
        <v>3.1528033217548472</v>
      </c>
      <c r="N133" s="3">
        <f t="shared" si="34"/>
        <v>0.16087389018085302</v>
      </c>
      <c r="O133" s="6">
        <f t="shared" si="35"/>
        <v>19.597980245336849</v>
      </c>
      <c r="P133" s="3">
        <f t="shared" si="36"/>
        <v>5.1025666292216023</v>
      </c>
      <c r="Q133" s="3">
        <f t="shared" si="37"/>
        <v>135.66666666666666</v>
      </c>
      <c r="S133" s="3"/>
    </row>
    <row r="134" spans="1:19" x14ac:dyDescent="0.2">
      <c r="A134" s="10">
        <f t="shared" si="54"/>
        <v>11</v>
      </c>
      <c r="B134" s="11">
        <v>41145</v>
      </c>
      <c r="C134" s="2">
        <v>13.182</v>
      </c>
      <c r="D134" s="2">
        <v>4.2190000000000003</v>
      </c>
      <c r="E134" s="3">
        <f t="shared" si="55"/>
        <v>55.614858000000005</v>
      </c>
      <c r="F134" s="6">
        <v>218.5</v>
      </c>
      <c r="G134" s="3">
        <f t="shared" si="27"/>
        <v>16.575633439538766</v>
      </c>
      <c r="H134" s="3">
        <f t="shared" si="28"/>
        <v>0.25453024256292911</v>
      </c>
      <c r="I134" s="6">
        <f t="shared" si="29"/>
        <v>30663.100000000002</v>
      </c>
      <c r="J134" s="2">
        <f t="shared" si="30"/>
        <v>1566.6380000000001</v>
      </c>
      <c r="K134" s="2">
        <f t="shared" si="31"/>
        <v>6.0329519450800916E-2</v>
      </c>
      <c r="L134" s="3">
        <f t="shared" si="32"/>
        <v>4953.3560949999983</v>
      </c>
      <c r="M134" s="3">
        <f t="shared" si="33"/>
        <v>3.1617745101293329</v>
      </c>
      <c r="N134" s="3">
        <f t="shared" si="34"/>
        <v>0.16154126931066976</v>
      </c>
      <c r="O134" s="6">
        <f t="shared" si="35"/>
        <v>19.572549625376123</v>
      </c>
      <c r="P134" s="3">
        <f t="shared" si="36"/>
        <v>5.1091963956677571</v>
      </c>
      <c r="Q134" s="3">
        <f t="shared" si="37"/>
        <v>19.863636363636363</v>
      </c>
      <c r="S134" s="3"/>
    </row>
    <row r="135" spans="1:19" x14ac:dyDescent="0.2">
      <c r="A135" s="10">
        <f t="shared" si="54"/>
        <v>7</v>
      </c>
      <c r="B135" s="11">
        <v>41152</v>
      </c>
      <c r="C135" s="2">
        <v>8.4649999999999999</v>
      </c>
      <c r="D135" s="2">
        <v>4.2690000000000001</v>
      </c>
      <c r="E135" s="3">
        <f t="shared" si="55"/>
        <v>36.137084999999999</v>
      </c>
      <c r="F135" s="6">
        <v>208</v>
      </c>
      <c r="G135" s="3">
        <f t="shared" si="27"/>
        <v>24.57176609568813</v>
      </c>
      <c r="H135" s="3">
        <f t="shared" si="28"/>
        <v>0.17373598557692307</v>
      </c>
      <c r="I135" s="6">
        <f t="shared" si="29"/>
        <v>30871.100000000002</v>
      </c>
      <c r="J135" s="2">
        <f t="shared" si="30"/>
        <v>1575.1030000000001</v>
      </c>
      <c r="K135" s="2">
        <f t="shared" si="31"/>
        <v>4.0697115384615387E-2</v>
      </c>
      <c r="L135" s="3">
        <f t="shared" si="32"/>
        <v>4989.4931799999986</v>
      </c>
      <c r="M135" s="3">
        <f t="shared" si="33"/>
        <v>3.167725018617829</v>
      </c>
      <c r="N135" s="3">
        <f t="shared" si="34"/>
        <v>0.16162343356731695</v>
      </c>
      <c r="O135" s="6">
        <f t="shared" si="35"/>
        <v>19.599416673068365</v>
      </c>
      <c r="P135" s="3">
        <f t="shared" si="36"/>
        <v>5.1021926656322583</v>
      </c>
      <c r="Q135" s="3">
        <f t="shared" si="37"/>
        <v>29.714285714285715</v>
      </c>
      <c r="S135" s="3"/>
    </row>
    <row r="136" spans="1:19" x14ac:dyDescent="0.2">
      <c r="A136" s="10">
        <f t="shared" si="54"/>
        <v>3</v>
      </c>
      <c r="B136" s="11">
        <v>41155</v>
      </c>
      <c r="C136" s="2">
        <v>6.7869999999999999</v>
      </c>
      <c r="D136" s="2">
        <v>4.2990000000000004</v>
      </c>
      <c r="E136" s="3">
        <f t="shared" si="55"/>
        <v>29.177313000000002</v>
      </c>
      <c r="F136" s="6">
        <v>245.7</v>
      </c>
      <c r="G136" s="3">
        <f t="shared" si="27"/>
        <v>36.201561809341385</v>
      </c>
      <c r="H136" s="3">
        <f t="shared" si="28"/>
        <v>0.11875178266178267</v>
      </c>
      <c r="I136" s="6">
        <f t="shared" si="29"/>
        <v>31116.800000000003</v>
      </c>
      <c r="J136" s="2">
        <f t="shared" si="30"/>
        <v>1581.89</v>
      </c>
      <c r="K136" s="2">
        <f t="shared" si="31"/>
        <v>2.7623117623117623E-2</v>
      </c>
      <c r="L136" s="3">
        <f t="shared" si="32"/>
        <v>5018.6704929999987</v>
      </c>
      <c r="M136" s="3">
        <f t="shared" si="33"/>
        <v>3.1725786830942724</v>
      </c>
      <c r="N136" s="3">
        <f t="shared" si="34"/>
        <v>0.16128491660453512</v>
      </c>
      <c r="O136" s="6">
        <f t="shared" si="35"/>
        <v>19.670647137285147</v>
      </c>
      <c r="P136" s="3">
        <f t="shared" si="36"/>
        <v>5.0837168346359523</v>
      </c>
      <c r="Q136" s="3">
        <f t="shared" si="37"/>
        <v>81.899999999999991</v>
      </c>
      <c r="S136" s="3"/>
    </row>
    <row r="137" spans="1:19" x14ac:dyDescent="0.2">
      <c r="A137" s="10">
        <f t="shared" si="54"/>
        <v>18</v>
      </c>
      <c r="B137" s="11">
        <v>41173</v>
      </c>
      <c r="C137" s="2">
        <v>11.957000000000001</v>
      </c>
      <c r="D137" s="2">
        <v>4.2389999999999999</v>
      </c>
      <c r="E137" s="3">
        <f t="shared" si="55"/>
        <v>50.685723000000003</v>
      </c>
      <c r="F137" s="6">
        <v>196.8</v>
      </c>
      <c r="G137" s="3">
        <f t="shared" ref="G137:G175" si="56">F137/C137</f>
        <v>16.458978004516183</v>
      </c>
      <c r="H137" s="3">
        <f t="shared" ref="H137:H175" si="57">E137/F137</f>
        <v>0.25754940548780486</v>
      </c>
      <c r="I137" s="6">
        <f t="shared" ref="I137:I174" si="58">F137+I136</f>
        <v>31313.600000000002</v>
      </c>
      <c r="J137" s="2">
        <f t="shared" ref="J137:J174" si="59">J136+C137</f>
        <v>1593.8470000000002</v>
      </c>
      <c r="K137" s="2">
        <f t="shared" ref="K137:K174" si="60">C137/F137</f>
        <v>6.0757113821138214E-2</v>
      </c>
      <c r="L137" s="3">
        <f t="shared" ref="L137:L174" si="61">L136+E137</f>
        <v>5069.3562159999983</v>
      </c>
      <c r="M137" s="3">
        <f t="shared" ref="M137:M174" si="62">L137/J137</f>
        <v>3.1805789489204406</v>
      </c>
      <c r="N137" s="3">
        <f t="shared" ref="N137:N174" si="63">L137/I137</f>
        <v>0.16188992054570531</v>
      </c>
      <c r="O137" s="6">
        <f t="shared" ref="O137:O174" si="64">I137/J137</f>
        <v>19.646553276443722</v>
      </c>
      <c r="P137" s="3">
        <f t="shared" ref="P137:P174" si="65">J137/(I137/100)</f>
        <v>5.0899513310510454</v>
      </c>
      <c r="Q137" s="3">
        <f t="shared" ref="Q137:Q174" si="66">F137/A137</f>
        <v>10.933333333333334</v>
      </c>
      <c r="S137" s="3"/>
    </row>
    <row r="138" spans="1:19" x14ac:dyDescent="0.2">
      <c r="A138" s="10">
        <f t="shared" ref="A138:A147" si="67">B138-B137</f>
        <v>23</v>
      </c>
      <c r="B138" s="11">
        <v>41196</v>
      </c>
      <c r="C138" s="2">
        <v>12.566000000000001</v>
      </c>
      <c r="D138" s="2">
        <v>4.7590000000000003</v>
      </c>
      <c r="E138" s="3">
        <f t="shared" ref="E138:E147" si="68">D138*C138</f>
        <v>59.801594000000009</v>
      </c>
      <c r="F138" s="6">
        <v>197.4</v>
      </c>
      <c r="G138" s="3">
        <f t="shared" si="56"/>
        <v>15.709056183351901</v>
      </c>
      <c r="H138" s="3">
        <f t="shared" si="57"/>
        <v>0.30294627152988857</v>
      </c>
      <c r="I138" s="6">
        <f t="shared" si="58"/>
        <v>31511.000000000004</v>
      </c>
      <c r="J138" s="2">
        <f t="shared" si="59"/>
        <v>1606.4130000000002</v>
      </c>
      <c r="K138" s="2">
        <f t="shared" si="60"/>
        <v>6.3657548125633234E-2</v>
      </c>
      <c r="L138" s="3">
        <f t="shared" si="61"/>
        <v>5129.1578099999979</v>
      </c>
      <c r="M138" s="3">
        <f t="shared" si="62"/>
        <v>3.1929259847872231</v>
      </c>
      <c r="N138" s="3">
        <f t="shared" si="63"/>
        <v>0.16277356510424923</v>
      </c>
      <c r="O138" s="6">
        <f t="shared" si="64"/>
        <v>19.615752611563774</v>
      </c>
      <c r="P138" s="3">
        <f t="shared" si="65"/>
        <v>5.0979435752594338</v>
      </c>
      <c r="Q138" s="3">
        <f t="shared" si="66"/>
        <v>8.5826086956521745</v>
      </c>
      <c r="S138" s="3"/>
    </row>
    <row r="139" spans="1:19" x14ac:dyDescent="0.2">
      <c r="A139" s="10">
        <f t="shared" si="67"/>
        <v>23</v>
      </c>
      <c r="B139" s="11">
        <v>41219</v>
      </c>
      <c r="C139" s="2">
        <v>12.260999999999999</v>
      </c>
      <c r="D139" s="2">
        <v>3.9990000000000001</v>
      </c>
      <c r="E139" s="3">
        <f t="shared" si="68"/>
        <v>49.031739000000002</v>
      </c>
      <c r="F139" s="6">
        <v>266.7</v>
      </c>
      <c r="G139" s="3">
        <f t="shared" si="56"/>
        <v>21.751896256422803</v>
      </c>
      <c r="H139" s="3">
        <f t="shared" si="57"/>
        <v>0.18384604049493813</v>
      </c>
      <c r="I139" s="6">
        <f t="shared" si="58"/>
        <v>31777.700000000004</v>
      </c>
      <c r="J139" s="2">
        <f t="shared" si="59"/>
        <v>1618.6740000000002</v>
      </c>
      <c r="K139" s="2">
        <f t="shared" si="60"/>
        <v>4.5973003374578179E-2</v>
      </c>
      <c r="L139" s="3">
        <f t="shared" si="61"/>
        <v>5178.1895489999979</v>
      </c>
      <c r="M139" s="3">
        <f t="shared" si="62"/>
        <v>3.1990317685957748</v>
      </c>
      <c r="N139" s="3">
        <f t="shared" si="63"/>
        <v>0.16295041960242551</v>
      </c>
      <c r="O139" s="6">
        <f t="shared" si="64"/>
        <v>19.631933298489997</v>
      </c>
      <c r="P139" s="3">
        <f t="shared" si="65"/>
        <v>5.0937418378296728</v>
      </c>
      <c r="Q139" s="3">
        <f t="shared" si="66"/>
        <v>11.595652173913043</v>
      </c>
      <c r="S139" s="3"/>
    </row>
    <row r="140" spans="1:19" x14ac:dyDescent="0.2">
      <c r="A140" s="10">
        <f t="shared" si="67"/>
        <v>23</v>
      </c>
      <c r="B140" s="11">
        <v>41242</v>
      </c>
      <c r="C140" s="2">
        <v>12.031000000000001</v>
      </c>
      <c r="D140" s="2">
        <v>3.7989999999999999</v>
      </c>
      <c r="E140" s="3">
        <f t="shared" si="68"/>
        <v>45.705769000000004</v>
      </c>
      <c r="F140" s="6">
        <v>210.5</v>
      </c>
      <c r="G140" s="3">
        <f t="shared" si="56"/>
        <v>17.496467459064082</v>
      </c>
      <c r="H140" s="3">
        <f t="shared" si="57"/>
        <v>0.21712954394299289</v>
      </c>
      <c r="I140" s="6">
        <f t="shared" si="58"/>
        <v>31988.200000000004</v>
      </c>
      <c r="J140" s="2">
        <f t="shared" si="59"/>
        <v>1630.7050000000002</v>
      </c>
      <c r="K140" s="2">
        <f t="shared" si="60"/>
        <v>5.7154394299287412E-2</v>
      </c>
      <c r="L140" s="3">
        <f t="shared" si="61"/>
        <v>5223.895317999998</v>
      </c>
      <c r="M140" s="3">
        <f t="shared" si="62"/>
        <v>3.2034582085662322</v>
      </c>
      <c r="N140" s="3">
        <f t="shared" si="63"/>
        <v>0.16330694812462088</v>
      </c>
      <c r="O140" s="6">
        <f t="shared" si="64"/>
        <v>19.616178278719939</v>
      </c>
      <c r="P140" s="3">
        <f t="shared" si="65"/>
        <v>5.0978329509006439</v>
      </c>
      <c r="Q140" s="3">
        <f t="shared" si="66"/>
        <v>9.1521739130434785</v>
      </c>
      <c r="S140" s="3"/>
    </row>
    <row r="141" spans="1:19" x14ac:dyDescent="0.2">
      <c r="A141" s="10">
        <f t="shared" si="67"/>
        <v>18</v>
      </c>
      <c r="B141" s="11">
        <v>41260</v>
      </c>
      <c r="C141" s="2">
        <v>12.47</v>
      </c>
      <c r="D141" s="2">
        <v>3.6589999999999998</v>
      </c>
      <c r="E141" s="3">
        <f t="shared" si="68"/>
        <v>45.62773</v>
      </c>
      <c r="F141" s="6">
        <v>240.7</v>
      </c>
      <c r="G141" s="3">
        <f t="shared" si="56"/>
        <v>19.302325581395348</v>
      </c>
      <c r="H141" s="3">
        <f t="shared" si="57"/>
        <v>0.18956265060240965</v>
      </c>
      <c r="I141" s="6">
        <f t="shared" si="58"/>
        <v>32228.900000000005</v>
      </c>
      <c r="J141" s="2">
        <f t="shared" si="59"/>
        <v>1643.1750000000002</v>
      </c>
      <c r="K141" s="2">
        <f t="shared" si="60"/>
        <v>5.1807228915662654E-2</v>
      </c>
      <c r="L141" s="3">
        <f t="shared" si="61"/>
        <v>5269.5230479999982</v>
      </c>
      <c r="M141" s="3">
        <f t="shared" si="62"/>
        <v>3.2069152999528336</v>
      </c>
      <c r="N141" s="3">
        <f t="shared" si="63"/>
        <v>0.16350303758427986</v>
      </c>
      <c r="O141" s="6">
        <f t="shared" si="64"/>
        <v>19.613796461119481</v>
      </c>
      <c r="P141" s="3">
        <f t="shared" si="65"/>
        <v>5.0984520104626592</v>
      </c>
      <c r="Q141" s="3">
        <f t="shared" si="66"/>
        <v>13.372222222222222</v>
      </c>
      <c r="S141" s="3"/>
    </row>
    <row r="142" spans="1:19" x14ac:dyDescent="0.2">
      <c r="A142" s="10">
        <f t="shared" si="67"/>
        <v>26</v>
      </c>
      <c r="B142" s="11">
        <v>41286</v>
      </c>
      <c r="C142" s="2">
        <v>12.115</v>
      </c>
      <c r="D142" s="2">
        <v>3.6989999999999998</v>
      </c>
      <c r="E142" s="3">
        <f t="shared" si="68"/>
        <v>44.813384999999997</v>
      </c>
      <c r="F142" s="6">
        <v>198.8</v>
      </c>
      <c r="G142" s="3">
        <f t="shared" si="56"/>
        <v>16.409409822534048</v>
      </c>
      <c r="H142" s="3">
        <f t="shared" si="57"/>
        <v>0.22541944164989935</v>
      </c>
      <c r="I142" s="6">
        <f t="shared" si="58"/>
        <v>32427.700000000004</v>
      </c>
      <c r="J142" s="2">
        <f t="shared" si="59"/>
        <v>1655.2900000000002</v>
      </c>
      <c r="K142" s="2">
        <f t="shared" si="60"/>
        <v>6.0940643863179073E-2</v>
      </c>
      <c r="L142" s="3">
        <f t="shared" si="61"/>
        <v>5314.3364329999986</v>
      </c>
      <c r="M142" s="3">
        <f t="shared" si="62"/>
        <v>3.210516847803103</v>
      </c>
      <c r="N142" s="3">
        <f t="shared" si="63"/>
        <v>0.16388261988978553</v>
      </c>
      <c r="O142" s="6">
        <f t="shared" si="64"/>
        <v>19.59034368600064</v>
      </c>
      <c r="P142" s="3">
        <f t="shared" si="65"/>
        <v>5.1045556730819639</v>
      </c>
      <c r="Q142" s="3">
        <f t="shared" si="66"/>
        <v>7.6461538461538465</v>
      </c>
      <c r="S142" s="3"/>
    </row>
    <row r="143" spans="1:19" x14ac:dyDescent="0.2">
      <c r="A143" s="10">
        <f t="shared" si="67"/>
        <v>25</v>
      </c>
      <c r="B143" s="11">
        <v>41311</v>
      </c>
      <c r="C143" s="2">
        <v>12.458</v>
      </c>
      <c r="D143" s="2">
        <v>4.2990000000000004</v>
      </c>
      <c r="E143" s="3">
        <f t="shared" si="68"/>
        <v>53.556942000000006</v>
      </c>
      <c r="F143" s="6">
        <v>204.2</v>
      </c>
      <c r="G143" s="3">
        <f t="shared" si="56"/>
        <v>16.391074008669126</v>
      </c>
      <c r="H143" s="3">
        <f t="shared" si="57"/>
        <v>0.26227689520078357</v>
      </c>
      <c r="I143" s="6">
        <f t="shared" si="58"/>
        <v>32631.900000000005</v>
      </c>
      <c r="J143" s="2">
        <f t="shared" si="59"/>
        <v>1667.7480000000003</v>
      </c>
      <c r="K143" s="2">
        <f t="shared" si="60"/>
        <v>6.1008814887365335E-2</v>
      </c>
      <c r="L143" s="3">
        <f t="shared" si="61"/>
        <v>5367.8933749999987</v>
      </c>
      <c r="M143" s="3">
        <f t="shared" si="62"/>
        <v>3.2186477663292044</v>
      </c>
      <c r="N143" s="3">
        <f t="shared" si="63"/>
        <v>0.16449833981472112</v>
      </c>
      <c r="O143" s="6">
        <f t="shared" si="64"/>
        <v>19.566445290295658</v>
      </c>
      <c r="P143" s="3">
        <f t="shared" si="65"/>
        <v>5.1107903615787</v>
      </c>
      <c r="Q143" s="3">
        <f t="shared" si="66"/>
        <v>8.1679999999999993</v>
      </c>
      <c r="S143" s="3"/>
    </row>
    <row r="144" spans="1:19" x14ac:dyDescent="0.2">
      <c r="A144" s="10">
        <f t="shared" si="67"/>
        <v>23</v>
      </c>
      <c r="B144" s="11">
        <v>41334</v>
      </c>
      <c r="C144" s="2">
        <v>11.964</v>
      </c>
      <c r="D144" s="2">
        <v>4.2789999999999999</v>
      </c>
      <c r="E144" s="3">
        <f t="shared" si="68"/>
        <v>51.193956</v>
      </c>
      <c r="F144" s="6">
        <v>184.7</v>
      </c>
      <c r="G144" s="3">
        <f t="shared" si="56"/>
        <v>15.437980608492142</v>
      </c>
      <c r="H144" s="3">
        <f t="shared" si="57"/>
        <v>0.27717355711965352</v>
      </c>
      <c r="I144" s="6">
        <f t="shared" si="58"/>
        <v>32816.600000000006</v>
      </c>
      <c r="J144" s="2">
        <f t="shared" si="59"/>
        <v>1679.7120000000002</v>
      </c>
      <c r="K144" s="2">
        <f t="shared" si="60"/>
        <v>6.4775311315646997E-2</v>
      </c>
      <c r="L144" s="3">
        <f t="shared" si="61"/>
        <v>5419.0873309999988</v>
      </c>
      <c r="M144" s="3">
        <f t="shared" si="62"/>
        <v>3.2262002837391162</v>
      </c>
      <c r="N144" s="3">
        <f t="shared" si="63"/>
        <v>0.16513250400711829</v>
      </c>
      <c r="O144" s="6">
        <f t="shared" si="64"/>
        <v>19.537039682993274</v>
      </c>
      <c r="P144" s="3">
        <f t="shared" si="65"/>
        <v>5.1184827191116691</v>
      </c>
      <c r="Q144" s="3">
        <f t="shared" si="66"/>
        <v>8.0304347826086957</v>
      </c>
      <c r="S144" s="3"/>
    </row>
    <row r="145" spans="1:19" x14ac:dyDescent="0.2">
      <c r="A145" s="10">
        <f t="shared" si="67"/>
        <v>22</v>
      </c>
      <c r="B145" s="11">
        <v>41356</v>
      </c>
      <c r="C145" s="2">
        <v>12.489000000000001</v>
      </c>
      <c r="D145" s="2">
        <v>4.0590000000000002</v>
      </c>
      <c r="E145" s="3">
        <f t="shared" si="68"/>
        <v>50.692851000000005</v>
      </c>
      <c r="F145" s="6">
        <v>231.5</v>
      </c>
      <c r="G145" s="3">
        <f t="shared" si="56"/>
        <v>18.536311954519977</v>
      </c>
      <c r="H145" s="3">
        <f t="shared" si="57"/>
        <v>0.21897559827213825</v>
      </c>
      <c r="I145" s="6">
        <f t="shared" si="58"/>
        <v>33048.100000000006</v>
      </c>
      <c r="J145" s="2">
        <f t="shared" si="59"/>
        <v>1692.2010000000002</v>
      </c>
      <c r="K145" s="2">
        <f t="shared" si="60"/>
        <v>5.3948164146868254E-2</v>
      </c>
      <c r="L145" s="3">
        <f t="shared" si="61"/>
        <v>5469.7801819999986</v>
      </c>
      <c r="M145" s="3">
        <f t="shared" si="62"/>
        <v>3.2323466195800603</v>
      </c>
      <c r="N145" s="3">
        <f t="shared" si="63"/>
        <v>0.1655096717209158</v>
      </c>
      <c r="O145" s="6">
        <f t="shared" si="64"/>
        <v>19.529653983185213</v>
      </c>
      <c r="P145" s="3">
        <f t="shared" si="65"/>
        <v>5.1204184204235643</v>
      </c>
      <c r="Q145" s="3">
        <f t="shared" si="66"/>
        <v>10.522727272727273</v>
      </c>
      <c r="S145" s="3"/>
    </row>
    <row r="146" spans="1:19" x14ac:dyDescent="0.2">
      <c r="A146" s="10">
        <f t="shared" si="67"/>
        <v>20</v>
      </c>
      <c r="B146" s="11">
        <v>41376</v>
      </c>
      <c r="C146" s="2">
        <v>12.47</v>
      </c>
      <c r="D146" s="2">
        <v>4.0590000000000002</v>
      </c>
      <c r="E146" s="3">
        <f t="shared" si="68"/>
        <v>50.615730000000006</v>
      </c>
      <c r="F146" s="6">
        <v>184.4</v>
      </c>
      <c r="G146" s="3">
        <f t="shared" si="56"/>
        <v>14.787489975942261</v>
      </c>
      <c r="H146" s="3">
        <f t="shared" si="57"/>
        <v>0.27448877440347075</v>
      </c>
      <c r="I146" s="6">
        <f t="shared" si="58"/>
        <v>33232.500000000007</v>
      </c>
      <c r="J146" s="2">
        <f t="shared" si="59"/>
        <v>1704.6710000000003</v>
      </c>
      <c r="K146" s="2">
        <f t="shared" si="60"/>
        <v>6.7624728850325375E-2</v>
      </c>
      <c r="L146" s="3">
        <f t="shared" si="61"/>
        <v>5520.395911999999</v>
      </c>
      <c r="M146" s="3">
        <f t="shared" si="62"/>
        <v>3.2383937498790076</v>
      </c>
      <c r="N146" s="3">
        <f t="shared" si="63"/>
        <v>0.16611437333935147</v>
      </c>
      <c r="O146" s="6">
        <f t="shared" si="64"/>
        <v>19.494964130908546</v>
      </c>
      <c r="P146" s="3">
        <f t="shared" si="65"/>
        <v>5.1295298277288799</v>
      </c>
      <c r="Q146" s="3">
        <f t="shared" si="66"/>
        <v>9.2200000000000006</v>
      </c>
      <c r="S146" s="3"/>
    </row>
    <row r="147" spans="1:19" x14ac:dyDescent="0.2">
      <c r="A147" s="10">
        <f t="shared" si="67"/>
        <v>20</v>
      </c>
      <c r="B147" s="11">
        <v>41396</v>
      </c>
      <c r="C147" s="2">
        <v>11.952</v>
      </c>
      <c r="D147" s="2">
        <v>3.9990000000000001</v>
      </c>
      <c r="E147" s="3">
        <f t="shared" si="68"/>
        <v>47.796047999999999</v>
      </c>
      <c r="F147" s="6">
        <v>189.1</v>
      </c>
      <c r="G147" s="3">
        <f t="shared" si="56"/>
        <v>15.821619812583668</v>
      </c>
      <c r="H147" s="3">
        <f t="shared" si="57"/>
        <v>0.25275540983606559</v>
      </c>
      <c r="I147" s="6">
        <f t="shared" si="58"/>
        <v>33421.600000000006</v>
      </c>
      <c r="J147" s="2">
        <f t="shared" si="59"/>
        <v>1716.6230000000003</v>
      </c>
      <c r="K147" s="2">
        <f t="shared" si="60"/>
        <v>6.3204653622422002E-2</v>
      </c>
      <c r="L147" s="3">
        <f t="shared" si="61"/>
        <v>5568.1919599999992</v>
      </c>
      <c r="M147" s="3">
        <f t="shared" si="62"/>
        <v>3.2436894763730875</v>
      </c>
      <c r="N147" s="3">
        <f t="shared" si="63"/>
        <v>0.1666045898460875</v>
      </c>
      <c r="O147" s="6">
        <f t="shared" si="64"/>
        <v>19.469388444638106</v>
      </c>
      <c r="P147" s="3">
        <f t="shared" si="65"/>
        <v>5.1362681619072692</v>
      </c>
      <c r="Q147" s="3">
        <f t="shared" si="66"/>
        <v>9.4550000000000001</v>
      </c>
      <c r="S147" s="3"/>
    </row>
    <row r="148" spans="1:19" x14ac:dyDescent="0.2">
      <c r="A148" s="10">
        <f t="shared" ref="A148:A160" si="69">B148-B147</f>
        <v>21</v>
      </c>
      <c r="B148" s="11">
        <v>41417</v>
      </c>
      <c r="C148" s="2">
        <v>12.789</v>
      </c>
      <c r="D148" s="2">
        <v>4.1390000000000002</v>
      </c>
      <c r="E148" s="3">
        <f t="shared" ref="E148:E160" si="70">D148*C148</f>
        <v>52.933671000000004</v>
      </c>
      <c r="F148" s="6">
        <v>191</v>
      </c>
      <c r="G148" s="3">
        <f t="shared" si="56"/>
        <v>14.934709515990304</v>
      </c>
      <c r="H148" s="3">
        <f t="shared" si="57"/>
        <v>0.27713963874345554</v>
      </c>
      <c r="I148" s="6">
        <f t="shared" si="58"/>
        <v>33612.600000000006</v>
      </c>
      <c r="J148" s="2">
        <f t="shared" si="59"/>
        <v>1729.4120000000003</v>
      </c>
      <c r="K148" s="2">
        <f t="shared" si="60"/>
        <v>6.695811518324607E-2</v>
      </c>
      <c r="L148" s="3">
        <f t="shared" si="61"/>
        <v>5621.125630999999</v>
      </c>
      <c r="M148" s="3">
        <f t="shared" si="62"/>
        <v>3.2503102967945163</v>
      </c>
      <c r="N148" s="3">
        <f t="shared" si="63"/>
        <v>0.16723269342448957</v>
      </c>
      <c r="O148" s="6">
        <f t="shared" si="64"/>
        <v>19.435854498523199</v>
      </c>
      <c r="P148" s="3">
        <f t="shared" si="65"/>
        <v>5.1451301000220155</v>
      </c>
      <c r="Q148" s="3">
        <f t="shared" si="66"/>
        <v>9.0952380952380949</v>
      </c>
      <c r="S148" s="3"/>
    </row>
    <row r="149" spans="1:19" x14ac:dyDescent="0.2">
      <c r="A149" s="10">
        <f t="shared" si="69"/>
        <v>39</v>
      </c>
      <c r="B149" s="11">
        <v>41456</v>
      </c>
      <c r="C149" s="2">
        <v>12.346</v>
      </c>
      <c r="D149" s="2">
        <v>4.1589999999999998</v>
      </c>
      <c r="E149" s="3">
        <f t="shared" si="70"/>
        <v>51.347014000000001</v>
      </c>
      <c r="F149" s="6">
        <v>256.3</v>
      </c>
      <c r="G149" s="3">
        <f t="shared" si="56"/>
        <v>20.759760246233597</v>
      </c>
      <c r="H149" s="3">
        <f t="shared" si="57"/>
        <v>0.20033950058525166</v>
      </c>
      <c r="I149" s="6">
        <f t="shared" si="58"/>
        <v>33868.900000000009</v>
      </c>
      <c r="J149" s="2">
        <f t="shared" si="59"/>
        <v>1741.7580000000003</v>
      </c>
      <c r="K149" s="2">
        <f t="shared" si="60"/>
        <v>4.8170113148653916E-2</v>
      </c>
      <c r="L149" s="3">
        <f t="shared" si="61"/>
        <v>5672.4726449999989</v>
      </c>
      <c r="M149" s="3">
        <f t="shared" si="62"/>
        <v>3.2567513081610637</v>
      </c>
      <c r="N149" s="3">
        <f t="shared" si="63"/>
        <v>0.16748322635219914</v>
      </c>
      <c r="O149" s="6">
        <f t="shared" si="64"/>
        <v>19.445238661168776</v>
      </c>
      <c r="P149" s="3">
        <f t="shared" si="65"/>
        <v>5.1426470892175411</v>
      </c>
      <c r="Q149" s="3">
        <f t="shared" si="66"/>
        <v>6.5717948717948724</v>
      </c>
      <c r="S149" s="3"/>
    </row>
    <row r="150" spans="1:19" x14ac:dyDescent="0.2">
      <c r="A150" s="10">
        <f t="shared" si="69"/>
        <v>12</v>
      </c>
      <c r="B150" s="11">
        <v>41468</v>
      </c>
      <c r="C150" s="2">
        <v>12.513999999999999</v>
      </c>
      <c r="D150" s="2">
        <v>4.0590000000000002</v>
      </c>
      <c r="E150" s="3">
        <f t="shared" si="70"/>
        <v>50.794325999999998</v>
      </c>
      <c r="F150" s="6">
        <v>179.1</v>
      </c>
      <c r="G150" s="3">
        <f t="shared" si="56"/>
        <v>14.311970592935912</v>
      </c>
      <c r="H150" s="3">
        <f t="shared" si="57"/>
        <v>0.28360874371859296</v>
      </c>
      <c r="I150" s="6">
        <f t="shared" si="58"/>
        <v>34048.000000000007</v>
      </c>
      <c r="J150" s="2">
        <f t="shared" si="59"/>
        <v>1754.2720000000002</v>
      </c>
      <c r="K150" s="2">
        <f t="shared" si="60"/>
        <v>6.9871580122836396E-2</v>
      </c>
      <c r="L150" s="3">
        <f t="shared" si="61"/>
        <v>5723.2669709999991</v>
      </c>
      <c r="M150" s="3">
        <f t="shared" si="62"/>
        <v>3.2624741037877811</v>
      </c>
      <c r="N150" s="3">
        <f t="shared" si="63"/>
        <v>0.1680940722215695</v>
      </c>
      <c r="O150" s="6">
        <f t="shared" si="64"/>
        <v>19.408620784006132</v>
      </c>
      <c r="P150" s="3">
        <f t="shared" si="65"/>
        <v>5.1523496240601494</v>
      </c>
      <c r="Q150" s="3">
        <f t="shared" si="66"/>
        <v>14.924999999999999</v>
      </c>
      <c r="S150" s="3"/>
    </row>
    <row r="151" spans="1:19" x14ac:dyDescent="0.2">
      <c r="A151" s="10">
        <f t="shared" si="69"/>
        <v>23</v>
      </c>
      <c r="B151" s="11">
        <v>41491</v>
      </c>
      <c r="C151" s="2">
        <v>12.236000000000001</v>
      </c>
      <c r="D151" s="2">
        <v>3.9790000000000001</v>
      </c>
      <c r="E151" s="3">
        <f t="shared" si="70"/>
        <v>48.687044</v>
      </c>
      <c r="F151" s="6">
        <v>192.9</v>
      </c>
      <c r="G151" s="3">
        <f t="shared" si="56"/>
        <v>15.764955867930697</v>
      </c>
      <c r="H151" s="3">
        <f t="shared" si="57"/>
        <v>0.25239525142560909</v>
      </c>
      <c r="I151" s="6">
        <f t="shared" si="58"/>
        <v>34240.900000000009</v>
      </c>
      <c r="J151" s="2">
        <f t="shared" si="59"/>
        <v>1766.5080000000003</v>
      </c>
      <c r="K151" s="2">
        <f t="shared" si="60"/>
        <v>6.3431829963711772E-2</v>
      </c>
      <c r="L151" s="3">
        <f t="shared" si="61"/>
        <v>5771.9540149999993</v>
      </c>
      <c r="M151" s="3">
        <f t="shared" si="62"/>
        <v>3.267437234929023</v>
      </c>
      <c r="N151" s="3">
        <f t="shared" si="63"/>
        <v>0.16856899249143562</v>
      </c>
      <c r="O151" s="6">
        <f t="shared" si="64"/>
        <v>19.383382356604105</v>
      </c>
      <c r="P151" s="3">
        <f t="shared" si="65"/>
        <v>5.1590583191446475</v>
      </c>
      <c r="Q151" s="3">
        <f t="shared" si="66"/>
        <v>8.3869565217391315</v>
      </c>
      <c r="S151" s="3"/>
    </row>
    <row r="152" spans="1:19" x14ac:dyDescent="0.2">
      <c r="A152" s="10">
        <f t="shared" si="69"/>
        <v>21</v>
      </c>
      <c r="B152" s="11">
        <v>41512</v>
      </c>
      <c r="C152" s="2">
        <v>12.177</v>
      </c>
      <c r="D152" s="2">
        <v>3.899</v>
      </c>
      <c r="E152" s="3">
        <f t="shared" si="70"/>
        <v>47.478122999999997</v>
      </c>
      <c r="F152" s="6">
        <v>197.3</v>
      </c>
      <c r="G152" s="3">
        <f t="shared" si="56"/>
        <v>16.202677178286937</v>
      </c>
      <c r="H152" s="3">
        <f t="shared" si="57"/>
        <v>0.24063924480486565</v>
      </c>
      <c r="I152" s="6">
        <f t="shared" si="58"/>
        <v>34438.200000000012</v>
      </c>
      <c r="J152" s="2">
        <f t="shared" si="59"/>
        <v>1778.6850000000002</v>
      </c>
      <c r="K152" s="2">
        <f t="shared" si="60"/>
        <v>6.1718195641155597E-2</v>
      </c>
      <c r="L152" s="3">
        <f t="shared" si="61"/>
        <v>5819.4321379999992</v>
      </c>
      <c r="M152" s="3">
        <f t="shared" si="62"/>
        <v>3.2717609571115731</v>
      </c>
      <c r="N152" s="3">
        <f t="shared" si="63"/>
        <v>0.1689818904007758</v>
      </c>
      <c r="O152" s="6">
        <f t="shared" si="64"/>
        <v>19.361607029912552</v>
      </c>
      <c r="P152" s="3">
        <f t="shared" si="65"/>
        <v>5.164860532780458</v>
      </c>
      <c r="Q152" s="3">
        <f t="shared" si="66"/>
        <v>9.3952380952380956</v>
      </c>
      <c r="S152" s="3"/>
    </row>
    <row r="153" spans="1:19" x14ac:dyDescent="0.2">
      <c r="A153" s="10">
        <f t="shared" si="69"/>
        <v>7</v>
      </c>
      <c r="B153" s="11">
        <v>41519</v>
      </c>
      <c r="C153" s="2">
        <v>8.6940000000000008</v>
      </c>
      <c r="D153" s="2">
        <v>3.7789999999999999</v>
      </c>
      <c r="E153" s="3">
        <f t="shared" si="70"/>
        <v>32.854626000000003</v>
      </c>
      <c r="F153" s="6">
        <v>321.89999999999998</v>
      </c>
      <c r="G153" s="3">
        <f t="shared" si="56"/>
        <v>37.025534851621799</v>
      </c>
      <c r="H153" s="3">
        <f t="shared" si="57"/>
        <v>0.10206469711090402</v>
      </c>
      <c r="I153" s="6">
        <f t="shared" si="58"/>
        <v>34760.100000000013</v>
      </c>
      <c r="J153" s="2">
        <f t="shared" si="59"/>
        <v>1787.3790000000001</v>
      </c>
      <c r="K153" s="2">
        <f t="shared" si="60"/>
        <v>2.7008387698042875E-2</v>
      </c>
      <c r="L153" s="3">
        <f t="shared" si="61"/>
        <v>5852.2867639999995</v>
      </c>
      <c r="M153" s="3">
        <f t="shared" si="62"/>
        <v>3.2742282213229532</v>
      </c>
      <c r="N153" s="3">
        <f t="shared" si="63"/>
        <v>0.16836219585098999</v>
      </c>
      <c r="O153" s="6">
        <f t="shared" si="64"/>
        <v>19.447526238139762</v>
      </c>
      <c r="P153" s="3">
        <f t="shared" si="65"/>
        <v>5.1420421690386382</v>
      </c>
      <c r="Q153" s="3">
        <f t="shared" si="66"/>
        <v>45.98571428571428</v>
      </c>
      <c r="S153" s="3"/>
    </row>
    <row r="154" spans="1:19" x14ac:dyDescent="0.2">
      <c r="A154" s="10">
        <f t="shared" si="69"/>
        <v>2</v>
      </c>
      <c r="B154" s="11">
        <v>41521</v>
      </c>
      <c r="C154" s="2">
        <v>11.048</v>
      </c>
      <c r="D154" s="2">
        <v>4.0389999999999997</v>
      </c>
      <c r="E154" s="3">
        <f t="shared" si="70"/>
        <v>44.622871999999994</v>
      </c>
      <c r="F154" s="6">
        <v>214.3</v>
      </c>
      <c r="G154" s="3">
        <f t="shared" si="56"/>
        <v>19.397175959449676</v>
      </c>
      <c r="H154" s="3">
        <f t="shared" si="57"/>
        <v>0.20822618758749412</v>
      </c>
      <c r="I154" s="6">
        <f t="shared" si="58"/>
        <v>34974.400000000016</v>
      </c>
      <c r="J154" s="2">
        <f t="shared" si="59"/>
        <v>1798.4270000000001</v>
      </c>
      <c r="K154" s="2">
        <f t="shared" si="60"/>
        <v>5.1553896406906205E-2</v>
      </c>
      <c r="L154" s="3">
        <f t="shared" si="61"/>
        <v>5896.9096359999994</v>
      </c>
      <c r="M154" s="3">
        <f t="shared" si="62"/>
        <v>3.2789263261728161</v>
      </c>
      <c r="N154" s="3">
        <f t="shared" si="63"/>
        <v>0.16860645603641511</v>
      </c>
      <c r="O154" s="6">
        <f t="shared" si="64"/>
        <v>19.44721692901631</v>
      </c>
      <c r="P154" s="3">
        <f t="shared" si="65"/>
        <v>5.1421239535202874</v>
      </c>
      <c r="Q154" s="3">
        <f t="shared" si="66"/>
        <v>107.15</v>
      </c>
      <c r="S154" s="3"/>
    </row>
    <row r="155" spans="1:19" x14ac:dyDescent="0.2">
      <c r="A155" s="10">
        <f t="shared" si="69"/>
        <v>21</v>
      </c>
      <c r="B155" s="11">
        <v>41542</v>
      </c>
      <c r="C155" s="2">
        <v>12.217000000000001</v>
      </c>
      <c r="D155" s="2">
        <v>4.0590000000000002</v>
      </c>
      <c r="E155" s="3">
        <f t="shared" si="70"/>
        <v>49.588803000000006</v>
      </c>
      <c r="F155" s="6">
        <v>190</v>
      </c>
      <c r="G155" s="3">
        <f t="shared" si="56"/>
        <v>15.552099533437014</v>
      </c>
      <c r="H155" s="3">
        <f t="shared" si="57"/>
        <v>0.26099370000000005</v>
      </c>
      <c r="I155" s="6">
        <f t="shared" si="58"/>
        <v>35164.400000000016</v>
      </c>
      <c r="J155" s="2">
        <f t="shared" si="59"/>
        <v>1810.6440000000002</v>
      </c>
      <c r="K155" s="2">
        <f t="shared" si="60"/>
        <v>6.4299999999999996E-2</v>
      </c>
      <c r="L155" s="3">
        <f t="shared" si="61"/>
        <v>5946.4984389999991</v>
      </c>
      <c r="M155" s="3">
        <f t="shared" si="62"/>
        <v>3.2841897352544169</v>
      </c>
      <c r="N155" s="3">
        <f t="shared" si="63"/>
        <v>0.16910564204138265</v>
      </c>
      <c r="O155" s="6">
        <f t="shared" si="64"/>
        <v>19.420935313623225</v>
      </c>
      <c r="P155" s="3">
        <f t="shared" si="65"/>
        <v>5.1490825948971102</v>
      </c>
      <c r="Q155" s="3">
        <f t="shared" si="66"/>
        <v>9.0476190476190474</v>
      </c>
      <c r="S155" s="3"/>
    </row>
    <row r="156" spans="1:19" x14ac:dyDescent="0.2">
      <c r="A156" s="10">
        <f t="shared" si="69"/>
        <v>23</v>
      </c>
      <c r="B156" s="11">
        <v>41565</v>
      </c>
      <c r="C156" s="2">
        <v>12.826000000000001</v>
      </c>
      <c r="D156" s="2">
        <v>3.9590000000000001</v>
      </c>
      <c r="E156" s="3">
        <f t="shared" si="70"/>
        <v>50.778134000000001</v>
      </c>
      <c r="F156" s="6">
        <v>206.2</v>
      </c>
      <c r="G156" s="3">
        <f t="shared" si="56"/>
        <v>16.076719164197723</v>
      </c>
      <c r="H156" s="3">
        <f t="shared" si="57"/>
        <v>0.24625671193016491</v>
      </c>
      <c r="I156" s="6">
        <f t="shared" si="58"/>
        <v>35370.600000000013</v>
      </c>
      <c r="J156" s="2">
        <f t="shared" si="59"/>
        <v>1823.4700000000003</v>
      </c>
      <c r="K156" s="2">
        <f t="shared" si="60"/>
        <v>6.220174587778856E-2</v>
      </c>
      <c r="L156" s="3">
        <f t="shared" si="61"/>
        <v>5997.2765729999992</v>
      </c>
      <c r="M156" s="3">
        <f t="shared" si="62"/>
        <v>3.2889362440840806</v>
      </c>
      <c r="N156" s="3">
        <f t="shared" si="63"/>
        <v>0.16955540966226179</v>
      </c>
      <c r="O156" s="6">
        <f t="shared" si="64"/>
        <v>19.39741262537909</v>
      </c>
      <c r="P156" s="3">
        <f t="shared" si="65"/>
        <v>5.1553267402871299</v>
      </c>
      <c r="Q156" s="3">
        <f t="shared" si="66"/>
        <v>8.965217391304348</v>
      </c>
      <c r="S156" s="3"/>
    </row>
    <row r="157" spans="1:19" x14ac:dyDescent="0.2">
      <c r="A157" s="10">
        <f t="shared" si="69"/>
        <v>23</v>
      </c>
      <c r="B157" s="11">
        <v>41588</v>
      </c>
      <c r="C157" s="2">
        <v>12.643000000000001</v>
      </c>
      <c r="D157" s="2">
        <v>3.6389999999999998</v>
      </c>
      <c r="E157" s="3">
        <f t="shared" si="70"/>
        <v>46.007877000000001</v>
      </c>
      <c r="F157" s="6">
        <v>437.4</v>
      </c>
      <c r="G157" s="3">
        <f t="shared" si="56"/>
        <v>34.596219251759862</v>
      </c>
      <c r="H157" s="3">
        <f t="shared" si="57"/>
        <v>0.10518490397805214</v>
      </c>
      <c r="I157" s="6">
        <f t="shared" si="58"/>
        <v>35808.000000000015</v>
      </c>
      <c r="J157" s="2">
        <f t="shared" si="59"/>
        <v>1836.1130000000003</v>
      </c>
      <c r="K157" s="2">
        <f t="shared" si="60"/>
        <v>2.8904892546867858E-2</v>
      </c>
      <c r="L157" s="3">
        <f t="shared" si="61"/>
        <v>6043.2844499999992</v>
      </c>
      <c r="M157" s="3">
        <f t="shared" si="62"/>
        <v>3.2913466927144452</v>
      </c>
      <c r="N157" s="3">
        <f t="shared" si="63"/>
        <v>0.16876911444369963</v>
      </c>
      <c r="O157" s="6">
        <f t="shared" si="64"/>
        <v>19.502067683198153</v>
      </c>
      <c r="P157" s="3">
        <f t="shared" si="65"/>
        <v>5.1276614164432512</v>
      </c>
      <c r="Q157" s="3">
        <f t="shared" si="66"/>
        <v>19.017391304347825</v>
      </c>
      <c r="S157" s="3"/>
    </row>
    <row r="158" spans="1:19" x14ac:dyDescent="0.2">
      <c r="A158" s="10">
        <f t="shared" si="69"/>
        <v>17</v>
      </c>
      <c r="B158" s="11">
        <v>41605</v>
      </c>
      <c r="C158" s="2">
        <v>12.756</v>
      </c>
      <c r="D158" s="2">
        <v>3.6389999999999998</v>
      </c>
      <c r="E158" s="3">
        <f t="shared" si="70"/>
        <v>46.419083999999998</v>
      </c>
      <c r="F158" s="6">
        <v>222.8</v>
      </c>
      <c r="G158" s="3">
        <f t="shared" si="56"/>
        <v>17.466290373157729</v>
      </c>
      <c r="H158" s="3">
        <f t="shared" si="57"/>
        <v>0.2083441831238779</v>
      </c>
      <c r="I158" s="6">
        <f t="shared" si="58"/>
        <v>36030.800000000017</v>
      </c>
      <c r="J158" s="2">
        <f t="shared" si="59"/>
        <v>1848.8690000000004</v>
      </c>
      <c r="K158" s="2">
        <f t="shared" si="60"/>
        <v>5.725314183123878E-2</v>
      </c>
      <c r="L158" s="3">
        <f t="shared" si="61"/>
        <v>6089.7035339999993</v>
      </c>
      <c r="M158" s="3">
        <f t="shared" si="62"/>
        <v>3.2937452756252594</v>
      </c>
      <c r="N158" s="3">
        <f t="shared" si="63"/>
        <v>0.16901383077811197</v>
      </c>
      <c r="O158" s="6">
        <f t="shared" si="64"/>
        <v>19.488022136776596</v>
      </c>
      <c r="P158" s="3">
        <f t="shared" si="65"/>
        <v>5.1313570611809887</v>
      </c>
      <c r="Q158" s="3">
        <f t="shared" si="66"/>
        <v>13.105882352941178</v>
      </c>
      <c r="S158" s="3"/>
    </row>
    <row r="159" spans="1:19" x14ac:dyDescent="0.2">
      <c r="A159" s="10">
        <f t="shared" si="69"/>
        <v>21</v>
      </c>
      <c r="B159" s="11">
        <v>41626</v>
      </c>
      <c r="C159" s="2">
        <v>13.055999999999999</v>
      </c>
      <c r="D159" s="2">
        <v>3.6389999999999998</v>
      </c>
      <c r="E159" s="3">
        <f t="shared" si="70"/>
        <v>47.510783999999994</v>
      </c>
      <c r="F159" s="6">
        <v>259.89999999999998</v>
      </c>
      <c r="G159" s="3">
        <f t="shared" si="56"/>
        <v>19.906556372549019</v>
      </c>
      <c r="H159" s="3">
        <f t="shared" si="57"/>
        <v>0.1828040938822624</v>
      </c>
      <c r="I159" s="6">
        <f t="shared" si="58"/>
        <v>36290.700000000019</v>
      </c>
      <c r="J159" s="2">
        <f t="shared" si="59"/>
        <v>1861.9250000000004</v>
      </c>
      <c r="K159" s="2">
        <f t="shared" si="60"/>
        <v>5.0234705656021547E-2</v>
      </c>
      <c r="L159" s="3">
        <f t="shared" si="61"/>
        <v>6137.2143179999994</v>
      </c>
      <c r="M159" s="3">
        <f t="shared" si="62"/>
        <v>3.2961662354820942</v>
      </c>
      <c r="N159" s="3">
        <f t="shared" si="63"/>
        <v>0.1691125913250501</v>
      </c>
      <c r="O159" s="6">
        <f t="shared" si="64"/>
        <v>19.490956939726363</v>
      </c>
      <c r="P159" s="3">
        <f t="shared" si="65"/>
        <v>5.1305844196998107</v>
      </c>
      <c r="Q159" s="3">
        <f t="shared" si="66"/>
        <v>12.376190476190475</v>
      </c>
      <c r="S159" s="3"/>
    </row>
    <row r="160" spans="1:19" x14ac:dyDescent="0.2">
      <c r="A160" s="10">
        <f t="shared" si="69"/>
        <v>42</v>
      </c>
      <c r="B160" s="11">
        <v>41668</v>
      </c>
      <c r="C160" s="2">
        <v>12.471</v>
      </c>
      <c r="D160" s="2">
        <v>3.6989999999999998</v>
      </c>
      <c r="E160" s="3">
        <f t="shared" si="70"/>
        <v>46.130229</v>
      </c>
      <c r="F160" s="6">
        <v>219.5</v>
      </c>
      <c r="G160" s="3">
        <f t="shared" si="56"/>
        <v>17.60083393472857</v>
      </c>
      <c r="H160" s="3">
        <f t="shared" si="57"/>
        <v>0.21016049658314351</v>
      </c>
      <c r="I160" s="6">
        <f t="shared" si="58"/>
        <v>36510.200000000019</v>
      </c>
      <c r="J160" s="2">
        <f t="shared" si="59"/>
        <v>1874.3960000000004</v>
      </c>
      <c r="K160" s="2">
        <f t="shared" si="60"/>
        <v>5.6815489749430521E-2</v>
      </c>
      <c r="L160" s="3">
        <f t="shared" si="61"/>
        <v>6183.3445469999997</v>
      </c>
      <c r="M160" s="3">
        <f t="shared" si="62"/>
        <v>3.2988464267956177</v>
      </c>
      <c r="N160" s="3">
        <f t="shared" si="63"/>
        <v>0.16935937209327795</v>
      </c>
      <c r="O160" s="6">
        <f t="shared" si="64"/>
        <v>19.478381302563605</v>
      </c>
      <c r="P160" s="3">
        <f t="shared" si="65"/>
        <v>5.1338968288313938</v>
      </c>
      <c r="Q160" s="3">
        <f t="shared" si="66"/>
        <v>5.2261904761904763</v>
      </c>
    </row>
    <row r="161" spans="1:17" x14ac:dyDescent="0.2">
      <c r="A161" s="10">
        <f t="shared" ref="A161:A164" si="71">B161-B160</f>
        <v>22</v>
      </c>
      <c r="B161" s="11">
        <v>41690</v>
      </c>
      <c r="C161" s="2">
        <v>13.048999999999999</v>
      </c>
      <c r="D161" s="2">
        <v>3.7989999999999999</v>
      </c>
      <c r="E161" s="3">
        <f t="shared" ref="E161:E164" si="72">D161*C161</f>
        <v>49.573150999999996</v>
      </c>
      <c r="F161" s="6">
        <v>230.7</v>
      </c>
      <c r="G161" s="3">
        <f t="shared" si="56"/>
        <v>17.679515671698979</v>
      </c>
      <c r="H161" s="3">
        <f t="shared" si="57"/>
        <v>0.21488145210229734</v>
      </c>
      <c r="I161" s="6">
        <f t="shared" si="58"/>
        <v>36740.900000000016</v>
      </c>
      <c r="J161" s="2">
        <f t="shared" si="59"/>
        <v>1887.4450000000004</v>
      </c>
      <c r="K161" s="2">
        <f t="shared" si="60"/>
        <v>5.6562635457303861E-2</v>
      </c>
      <c r="L161" s="3">
        <f t="shared" si="61"/>
        <v>6232.9176979999993</v>
      </c>
      <c r="M161" s="3">
        <f t="shared" si="62"/>
        <v>3.3023042780054506</v>
      </c>
      <c r="N161" s="3">
        <f t="shared" si="63"/>
        <v>0.16964521005201277</v>
      </c>
      <c r="O161" s="6">
        <f t="shared" si="64"/>
        <v>19.465944703024462</v>
      </c>
      <c r="P161" s="3">
        <f t="shared" si="65"/>
        <v>5.1371768247375531</v>
      </c>
      <c r="Q161" s="3">
        <f t="shared" si="66"/>
        <v>10.486363636363636</v>
      </c>
    </row>
    <row r="162" spans="1:17" x14ac:dyDescent="0.2">
      <c r="A162" s="10">
        <f t="shared" si="71"/>
        <v>20</v>
      </c>
      <c r="B162" s="11">
        <v>41710</v>
      </c>
      <c r="C162" s="2">
        <v>12.356999999999999</v>
      </c>
      <c r="D162" s="2">
        <v>3.9790000000000001</v>
      </c>
      <c r="E162" s="3">
        <f t="shared" si="72"/>
        <v>49.168503000000001</v>
      </c>
      <c r="F162" s="6">
        <v>223</v>
      </c>
      <c r="G162" s="3">
        <f t="shared" si="56"/>
        <v>18.046451404062477</v>
      </c>
      <c r="H162" s="3">
        <f t="shared" si="57"/>
        <v>0.2204865605381166</v>
      </c>
      <c r="I162" s="6">
        <f t="shared" si="58"/>
        <v>36963.900000000016</v>
      </c>
      <c r="J162" s="2">
        <f t="shared" si="59"/>
        <v>1899.8020000000004</v>
      </c>
      <c r="K162" s="2">
        <f t="shared" si="60"/>
        <v>5.5412556053811658E-2</v>
      </c>
      <c r="L162" s="3">
        <f t="shared" si="61"/>
        <v>6282.0862009999992</v>
      </c>
      <c r="M162" s="3">
        <f t="shared" si="62"/>
        <v>3.3067057519678356</v>
      </c>
      <c r="N162" s="3">
        <f t="shared" si="63"/>
        <v>0.1699519315061451</v>
      </c>
      <c r="O162" s="6">
        <f t="shared" si="64"/>
        <v>19.456711804703865</v>
      </c>
      <c r="P162" s="3">
        <f t="shared" si="65"/>
        <v>5.1396145969445852</v>
      </c>
      <c r="Q162" s="3">
        <f t="shared" si="66"/>
        <v>11.15</v>
      </c>
    </row>
    <row r="163" spans="1:17" x14ac:dyDescent="0.2">
      <c r="A163" s="10">
        <f t="shared" si="71"/>
        <v>19</v>
      </c>
      <c r="B163" s="11">
        <v>41729</v>
      </c>
      <c r="C163" s="2">
        <v>12.387</v>
      </c>
      <c r="D163" s="2">
        <v>4.0590000000000002</v>
      </c>
      <c r="E163" s="3">
        <f t="shared" si="72"/>
        <v>50.278833000000006</v>
      </c>
      <c r="F163" s="6">
        <v>229.1</v>
      </c>
      <c r="G163" s="3">
        <f t="shared" si="56"/>
        <v>18.495196577056589</v>
      </c>
      <c r="H163" s="3">
        <f t="shared" si="57"/>
        <v>0.21946238760366654</v>
      </c>
      <c r="I163" s="6">
        <f t="shared" si="58"/>
        <v>37193.000000000015</v>
      </c>
      <c r="J163" s="2">
        <f t="shared" si="59"/>
        <v>1912.1890000000003</v>
      </c>
      <c r="K163" s="2">
        <f t="shared" si="60"/>
        <v>5.4068092536010477E-2</v>
      </c>
      <c r="L163" s="3">
        <f t="shared" si="61"/>
        <v>6332.3650339999995</v>
      </c>
      <c r="M163" s="3">
        <f t="shared" si="62"/>
        <v>3.3115790510247671</v>
      </c>
      <c r="N163" s="3">
        <f t="shared" si="63"/>
        <v>0.17025690409485647</v>
      </c>
      <c r="O163" s="6">
        <f t="shared" si="64"/>
        <v>19.450483189684707</v>
      </c>
      <c r="P163" s="3">
        <f t="shared" si="65"/>
        <v>5.1412604522356347</v>
      </c>
      <c r="Q163" s="3">
        <f t="shared" si="66"/>
        <v>12.057894736842105</v>
      </c>
    </row>
    <row r="164" spans="1:17" x14ac:dyDescent="0.2">
      <c r="A164" s="10">
        <f t="shared" si="71"/>
        <v>16</v>
      </c>
      <c r="B164" s="11">
        <v>41745</v>
      </c>
      <c r="C164" s="2">
        <v>12.755000000000001</v>
      </c>
      <c r="D164" s="2">
        <v>4.2690000000000001</v>
      </c>
      <c r="E164" s="3">
        <f t="shared" si="72"/>
        <v>54.451095000000002</v>
      </c>
      <c r="F164" s="6">
        <v>221.6</v>
      </c>
      <c r="G164" s="3">
        <f t="shared" si="56"/>
        <v>17.373578988631909</v>
      </c>
      <c r="H164" s="3">
        <f t="shared" si="57"/>
        <v>0.24571793772563177</v>
      </c>
      <c r="I164" s="6">
        <f t="shared" si="58"/>
        <v>37414.600000000013</v>
      </c>
      <c r="J164" s="2">
        <f t="shared" si="59"/>
        <v>1924.9440000000004</v>
      </c>
      <c r="K164" s="2">
        <f t="shared" si="60"/>
        <v>5.7558664259927804E-2</v>
      </c>
      <c r="L164" s="3">
        <f t="shared" si="61"/>
        <v>6386.8161289999998</v>
      </c>
      <c r="M164" s="3">
        <f t="shared" si="62"/>
        <v>3.3179230819182264</v>
      </c>
      <c r="N164" s="3">
        <f t="shared" si="63"/>
        <v>0.17070384633271496</v>
      </c>
      <c r="O164" s="6">
        <f t="shared" si="64"/>
        <v>19.436721276047514</v>
      </c>
      <c r="P164" s="3">
        <f t="shared" si="65"/>
        <v>5.1449006537554851</v>
      </c>
      <c r="Q164" s="3">
        <f t="shared" si="66"/>
        <v>13.85</v>
      </c>
    </row>
    <row r="165" spans="1:17" x14ac:dyDescent="0.2">
      <c r="A165" s="10">
        <f t="shared" ref="A165:A187" si="73">B165-B164</f>
        <v>16</v>
      </c>
      <c r="B165" s="11">
        <v>41761</v>
      </c>
      <c r="C165" s="2">
        <v>12.218999999999999</v>
      </c>
      <c r="D165" s="2">
        <v>4.3390000000000004</v>
      </c>
      <c r="E165" s="3">
        <f t="shared" ref="E165:E175" si="74">D165*C165</f>
        <v>53.018241000000003</v>
      </c>
      <c r="F165" s="6">
        <v>246.1</v>
      </c>
      <c r="G165" s="3">
        <f t="shared" si="56"/>
        <v>20.140764383337427</v>
      </c>
      <c r="H165" s="3">
        <f t="shared" si="57"/>
        <v>0.21543373019097931</v>
      </c>
      <c r="I165" s="6">
        <f t="shared" si="58"/>
        <v>37660.700000000012</v>
      </c>
      <c r="J165" s="2">
        <f t="shared" si="59"/>
        <v>1937.1630000000005</v>
      </c>
      <c r="K165" s="2">
        <f t="shared" si="60"/>
        <v>4.9650548557496954E-2</v>
      </c>
      <c r="L165" s="3">
        <f t="shared" si="61"/>
        <v>6439.8343699999996</v>
      </c>
      <c r="M165" s="3">
        <f t="shared" si="62"/>
        <v>3.324363706100105</v>
      </c>
      <c r="N165" s="3">
        <f t="shared" si="63"/>
        <v>0.17099614107013406</v>
      </c>
      <c r="O165" s="6">
        <f t="shared" si="64"/>
        <v>19.441162153107406</v>
      </c>
      <c r="P165" s="3">
        <f t="shared" si="65"/>
        <v>5.1437254219916246</v>
      </c>
      <c r="Q165" s="3">
        <f t="shared" si="66"/>
        <v>15.38125</v>
      </c>
    </row>
    <row r="166" spans="1:17" x14ac:dyDescent="0.2">
      <c r="A166" s="10">
        <f t="shared" si="73"/>
        <v>14</v>
      </c>
      <c r="B166" s="11">
        <v>41775</v>
      </c>
      <c r="C166" s="2">
        <v>13.653</v>
      </c>
      <c r="D166" s="2">
        <v>4.2590000000000003</v>
      </c>
      <c r="E166" s="3">
        <f t="shared" si="74"/>
        <v>58.148127000000009</v>
      </c>
      <c r="F166" s="6">
        <v>259.2</v>
      </c>
      <c r="G166" s="3">
        <f t="shared" si="56"/>
        <v>18.984838497033618</v>
      </c>
      <c r="H166" s="3">
        <f t="shared" si="57"/>
        <v>0.22433690972222226</v>
      </c>
      <c r="I166" s="6">
        <f t="shared" si="58"/>
        <v>37919.900000000009</v>
      </c>
      <c r="J166" s="2">
        <f t="shared" si="59"/>
        <v>1950.8160000000005</v>
      </c>
      <c r="K166" s="2">
        <f t="shared" si="60"/>
        <v>5.2673611111111115E-2</v>
      </c>
      <c r="L166" s="3">
        <f t="shared" si="61"/>
        <v>6497.982497</v>
      </c>
      <c r="M166" s="3">
        <f t="shared" si="62"/>
        <v>3.3309048608377205</v>
      </c>
      <c r="N166" s="3">
        <f t="shared" si="63"/>
        <v>0.17136074981737817</v>
      </c>
      <c r="O166" s="6">
        <f t="shared" si="64"/>
        <v>19.437968521890326</v>
      </c>
      <c r="P166" s="3">
        <f t="shared" si="65"/>
        <v>5.1445705289307204</v>
      </c>
      <c r="Q166" s="3">
        <f t="shared" si="66"/>
        <v>18.514285714285712</v>
      </c>
    </row>
    <row r="167" spans="1:17" x14ac:dyDescent="0.2">
      <c r="A167" s="10">
        <f t="shared" si="73"/>
        <v>14</v>
      </c>
      <c r="B167" s="11">
        <v>41789</v>
      </c>
      <c r="C167" s="2">
        <v>12.635999999999999</v>
      </c>
      <c r="D167" s="2">
        <v>4.2990000000000004</v>
      </c>
      <c r="E167" s="3">
        <f t="shared" si="74"/>
        <v>54.322164000000001</v>
      </c>
      <c r="F167" s="6">
        <v>225.3</v>
      </c>
      <c r="G167" s="3">
        <f t="shared" si="56"/>
        <v>17.830009496676166</v>
      </c>
      <c r="H167" s="3">
        <f t="shared" si="57"/>
        <v>0.24111035952063914</v>
      </c>
      <c r="I167" s="6">
        <f t="shared" si="58"/>
        <v>38145.200000000012</v>
      </c>
      <c r="J167" s="2">
        <f t="shared" si="59"/>
        <v>1963.4520000000005</v>
      </c>
      <c r="K167" s="2">
        <f t="shared" si="60"/>
        <v>5.6085219707057252E-2</v>
      </c>
      <c r="L167" s="3">
        <f t="shared" si="61"/>
        <v>6552.3046610000001</v>
      </c>
      <c r="M167" s="3">
        <f t="shared" si="62"/>
        <v>3.3371351380120311</v>
      </c>
      <c r="N167" s="3">
        <f t="shared" si="63"/>
        <v>0.17177271743233744</v>
      </c>
      <c r="O167" s="6">
        <f t="shared" si="64"/>
        <v>19.42762033398321</v>
      </c>
      <c r="P167" s="3">
        <f t="shared" si="65"/>
        <v>5.1473108018833296</v>
      </c>
      <c r="Q167" s="3">
        <f t="shared" si="66"/>
        <v>16.092857142857145</v>
      </c>
    </row>
    <row r="168" spans="1:17" x14ac:dyDescent="0.2">
      <c r="A168" s="10">
        <f t="shared" si="73"/>
        <v>17</v>
      </c>
      <c r="B168" s="11">
        <v>41806</v>
      </c>
      <c r="C168" s="2">
        <v>12.548</v>
      </c>
      <c r="D168" s="2">
        <v>4.2789999999999999</v>
      </c>
      <c r="E168" s="3">
        <f t="shared" si="74"/>
        <v>53.692892000000001</v>
      </c>
      <c r="F168" s="6">
        <v>225.9</v>
      </c>
      <c r="G168" s="3">
        <f t="shared" si="56"/>
        <v>18.002868983104879</v>
      </c>
      <c r="H168" s="3">
        <f t="shared" si="57"/>
        <v>0.23768433820274457</v>
      </c>
      <c r="I168" s="6">
        <f t="shared" si="58"/>
        <v>38371.100000000013</v>
      </c>
      <c r="J168" s="2">
        <f t="shared" si="59"/>
        <v>1976.0000000000005</v>
      </c>
      <c r="K168" s="2">
        <f t="shared" si="60"/>
        <v>5.5546702080566619E-2</v>
      </c>
      <c r="L168" s="3">
        <f t="shared" si="61"/>
        <v>6605.9975530000002</v>
      </c>
      <c r="M168" s="3">
        <f t="shared" si="62"/>
        <v>3.343116170546558</v>
      </c>
      <c r="N168" s="3">
        <f t="shared" si="63"/>
        <v>0.17216075517772486</v>
      </c>
      <c r="O168" s="6">
        <f t="shared" si="64"/>
        <v>19.418572874493929</v>
      </c>
      <c r="P168" s="3">
        <f t="shared" si="65"/>
        <v>5.1497090258032729</v>
      </c>
      <c r="Q168" s="3">
        <f t="shared" si="66"/>
        <v>13.288235294117648</v>
      </c>
    </row>
    <row r="169" spans="1:17" x14ac:dyDescent="0.2">
      <c r="A169" s="10">
        <f t="shared" si="73"/>
        <v>15</v>
      </c>
      <c r="B169" s="11">
        <v>41821</v>
      </c>
      <c r="C169" s="2">
        <v>12.430999999999999</v>
      </c>
      <c r="D169" s="2">
        <v>4.2590000000000003</v>
      </c>
      <c r="E169" s="3">
        <f t="shared" si="74"/>
        <v>52.943629000000001</v>
      </c>
      <c r="F169" s="6">
        <v>216.5</v>
      </c>
      <c r="G169" s="3">
        <f t="shared" si="56"/>
        <v>17.416137076663183</v>
      </c>
      <c r="H169" s="3">
        <f t="shared" si="57"/>
        <v>0.2445433210161663</v>
      </c>
      <c r="I169" s="6">
        <f t="shared" si="58"/>
        <v>38587.600000000013</v>
      </c>
      <c r="J169" s="2">
        <f t="shared" si="59"/>
        <v>1988.4310000000005</v>
      </c>
      <c r="K169" s="2">
        <f t="shared" si="60"/>
        <v>5.741801385681293E-2</v>
      </c>
      <c r="L169" s="3">
        <f t="shared" si="61"/>
        <v>6658.9411820000005</v>
      </c>
      <c r="M169" s="3">
        <f t="shared" si="62"/>
        <v>3.3488419673601943</v>
      </c>
      <c r="N169" s="3">
        <f t="shared" si="63"/>
        <v>0.17256686557339659</v>
      </c>
      <c r="O169" s="6">
        <f t="shared" si="64"/>
        <v>19.406054321221106</v>
      </c>
      <c r="P169" s="3">
        <f t="shared" si="65"/>
        <v>5.153031025510785</v>
      </c>
      <c r="Q169" s="3">
        <f t="shared" si="66"/>
        <v>14.433333333333334</v>
      </c>
    </row>
    <row r="170" spans="1:17" x14ac:dyDescent="0.2">
      <c r="A170" s="10">
        <f t="shared" si="73"/>
        <v>16</v>
      </c>
      <c r="B170" s="11">
        <v>41837</v>
      </c>
      <c r="C170" s="2">
        <v>12.282999999999999</v>
      </c>
      <c r="D170" s="2">
        <v>4.1989999999999998</v>
      </c>
      <c r="E170" s="3">
        <f t="shared" si="74"/>
        <v>51.576316999999996</v>
      </c>
      <c r="F170" s="6">
        <v>200.1</v>
      </c>
      <c r="G170" s="3">
        <f t="shared" si="56"/>
        <v>16.29080843442156</v>
      </c>
      <c r="H170" s="3">
        <f t="shared" si="57"/>
        <v>0.25775270864567718</v>
      </c>
      <c r="I170" s="6">
        <f t="shared" si="58"/>
        <v>38787.700000000012</v>
      </c>
      <c r="J170" s="2">
        <f t="shared" si="59"/>
        <v>2000.7140000000004</v>
      </c>
      <c r="K170" s="2">
        <f t="shared" si="60"/>
        <v>6.1384307846076958E-2</v>
      </c>
      <c r="L170" s="3">
        <f t="shared" si="61"/>
        <v>6710.5174990000005</v>
      </c>
      <c r="M170" s="3">
        <f t="shared" si="62"/>
        <v>3.3540613495981932</v>
      </c>
      <c r="N170" s="3">
        <f t="shared" si="63"/>
        <v>0.17300632672213095</v>
      </c>
      <c r="O170" s="6">
        <f t="shared" si="64"/>
        <v>19.386928866394697</v>
      </c>
      <c r="P170" s="3">
        <f t="shared" si="65"/>
        <v>5.1581145569342857</v>
      </c>
      <c r="Q170" s="3">
        <f t="shared" si="66"/>
        <v>12.50625</v>
      </c>
    </row>
    <row r="171" spans="1:17" x14ac:dyDescent="0.2">
      <c r="A171" s="10">
        <f t="shared" si="73"/>
        <v>16</v>
      </c>
      <c r="B171" s="11">
        <v>41853</v>
      </c>
      <c r="C171" s="2">
        <v>10.683999999999999</v>
      </c>
      <c r="D171" s="2">
        <v>3.9990000000000001</v>
      </c>
      <c r="E171" s="3">
        <f t="shared" si="74"/>
        <v>42.725315999999999</v>
      </c>
      <c r="F171" s="6">
        <v>249.1</v>
      </c>
      <c r="G171" s="3">
        <f t="shared" si="56"/>
        <v>23.315237738674654</v>
      </c>
      <c r="H171" s="3">
        <f t="shared" si="57"/>
        <v>0.17151873143315938</v>
      </c>
      <c r="I171" s="6">
        <f t="shared" si="58"/>
        <v>39036.80000000001</v>
      </c>
      <c r="J171" s="2">
        <f t="shared" si="59"/>
        <v>2011.3980000000004</v>
      </c>
      <c r="K171" s="2">
        <f t="shared" si="60"/>
        <v>4.2890405459654758E-2</v>
      </c>
      <c r="L171" s="3">
        <f t="shared" si="61"/>
        <v>6753.2428150000005</v>
      </c>
      <c r="M171" s="3">
        <f t="shared" si="62"/>
        <v>3.3574870885821699</v>
      </c>
      <c r="N171" s="3">
        <f t="shared" si="63"/>
        <v>0.17299683414111811</v>
      </c>
      <c r="O171" s="6">
        <f t="shared" si="64"/>
        <v>19.407794976429329</v>
      </c>
      <c r="P171" s="3">
        <f t="shared" si="65"/>
        <v>5.1525688581031224</v>
      </c>
      <c r="Q171" s="3">
        <f t="shared" si="66"/>
        <v>15.56875</v>
      </c>
    </row>
    <row r="172" spans="1:17" x14ac:dyDescent="0.2">
      <c r="A172" s="10">
        <f t="shared" si="73"/>
        <v>11</v>
      </c>
      <c r="B172" s="11">
        <v>41864</v>
      </c>
      <c r="C172" s="2">
        <v>12.954000000000001</v>
      </c>
      <c r="D172" s="2">
        <v>3.9590000000000001</v>
      </c>
      <c r="E172" s="3">
        <f t="shared" si="74"/>
        <v>51.284886</v>
      </c>
      <c r="F172" s="6">
        <v>236.5</v>
      </c>
      <c r="G172" s="3">
        <f t="shared" si="56"/>
        <v>18.256909062837732</v>
      </c>
      <c r="H172" s="3">
        <f t="shared" si="57"/>
        <v>0.21684941226215645</v>
      </c>
      <c r="I172" s="6">
        <f t="shared" si="58"/>
        <v>39273.30000000001</v>
      </c>
      <c r="J172" s="2">
        <f t="shared" si="59"/>
        <v>2024.3520000000003</v>
      </c>
      <c r="K172" s="2">
        <f t="shared" si="60"/>
        <v>5.4773784355179704E-2</v>
      </c>
      <c r="L172" s="3">
        <f t="shared" si="61"/>
        <v>6804.5277010000009</v>
      </c>
      <c r="M172" s="3">
        <f t="shared" si="62"/>
        <v>3.3613362206770363</v>
      </c>
      <c r="N172" s="3">
        <f t="shared" si="63"/>
        <v>0.17326091010941275</v>
      </c>
      <c r="O172" s="6">
        <f t="shared" si="64"/>
        <v>19.400430359937403</v>
      </c>
      <c r="P172" s="3">
        <f t="shared" si="65"/>
        <v>5.1545248298462303</v>
      </c>
      <c r="Q172" s="3">
        <f t="shared" si="66"/>
        <v>21.5</v>
      </c>
    </row>
    <row r="173" spans="1:17" x14ac:dyDescent="0.2">
      <c r="A173" s="10">
        <f t="shared" si="73"/>
        <v>15</v>
      </c>
      <c r="B173" s="11">
        <v>41879</v>
      </c>
      <c r="C173" s="2">
        <v>13.843</v>
      </c>
      <c r="D173" s="2">
        <v>3.9790000000000001</v>
      </c>
      <c r="E173" s="3">
        <f t="shared" si="74"/>
        <v>55.081296999999999</v>
      </c>
      <c r="F173" s="6">
        <v>239.2</v>
      </c>
      <c r="G173" s="3">
        <f t="shared" si="56"/>
        <v>17.279491439716825</v>
      </c>
      <c r="H173" s="3">
        <f t="shared" si="57"/>
        <v>0.23027298076923078</v>
      </c>
      <c r="I173" s="6">
        <f t="shared" si="58"/>
        <v>39512.500000000007</v>
      </c>
      <c r="J173" s="2">
        <f t="shared" si="59"/>
        <v>2038.1950000000004</v>
      </c>
      <c r="K173" s="2">
        <f>C173/F173</f>
        <v>5.7872073578595321E-2</v>
      </c>
      <c r="L173" s="3">
        <f t="shared" si="61"/>
        <v>6859.6089980000006</v>
      </c>
      <c r="M173" s="3">
        <f t="shared" si="62"/>
        <v>3.3655312656541692</v>
      </c>
      <c r="N173" s="3">
        <f t="shared" si="63"/>
        <v>0.17360604866814297</v>
      </c>
      <c r="O173" s="6">
        <f t="shared" si="64"/>
        <v>19.386025380299724</v>
      </c>
      <c r="P173" s="3">
        <f t="shared" si="65"/>
        <v>5.1583549509648847</v>
      </c>
      <c r="Q173" s="3">
        <f t="shared" si="66"/>
        <v>15.946666666666665</v>
      </c>
    </row>
    <row r="174" spans="1:17" x14ac:dyDescent="0.2">
      <c r="A174" s="10">
        <f t="shared" si="73"/>
        <v>21</v>
      </c>
      <c r="B174" s="11">
        <v>41900</v>
      </c>
      <c r="C174" s="2">
        <v>12.507999999999999</v>
      </c>
      <c r="D174" s="2">
        <v>3.9590000000000001</v>
      </c>
      <c r="E174" s="3">
        <f t="shared" si="74"/>
        <v>49.519171999999998</v>
      </c>
      <c r="F174" s="6">
        <v>231.4</v>
      </c>
      <c r="G174" s="3">
        <f t="shared" si="56"/>
        <v>18.500159897665498</v>
      </c>
      <c r="H174" s="3">
        <f t="shared" si="57"/>
        <v>0.21399815038893688</v>
      </c>
      <c r="I174" s="6">
        <f t="shared" si="58"/>
        <v>39743.900000000009</v>
      </c>
      <c r="J174" s="2">
        <f t="shared" si="59"/>
        <v>2050.7030000000004</v>
      </c>
      <c r="K174" s="2">
        <f t="shared" si="60"/>
        <v>5.4053586862575623E-2</v>
      </c>
      <c r="L174" s="3">
        <f t="shared" si="61"/>
        <v>6909.1281700000009</v>
      </c>
      <c r="M174" s="3">
        <f t="shared" si="62"/>
        <v>3.36915105210262</v>
      </c>
      <c r="N174" s="3">
        <f t="shared" si="63"/>
        <v>0.17384122267819713</v>
      </c>
      <c r="O174" s="6">
        <f t="shared" si="64"/>
        <v>19.38062215737725</v>
      </c>
      <c r="P174" s="3">
        <f t="shared" si="65"/>
        <v>5.1597930751637362</v>
      </c>
      <c r="Q174" s="3">
        <f t="shared" si="66"/>
        <v>11.019047619047619</v>
      </c>
    </row>
    <row r="175" spans="1:17" x14ac:dyDescent="0.2">
      <c r="A175" s="10">
        <f t="shared" si="73"/>
        <v>14</v>
      </c>
      <c r="B175" s="11">
        <v>41914</v>
      </c>
      <c r="C175" s="2">
        <v>12.704000000000001</v>
      </c>
      <c r="D175" s="2">
        <v>3.899</v>
      </c>
      <c r="E175" s="3">
        <f t="shared" si="74"/>
        <v>49.532896000000001</v>
      </c>
      <c r="F175" s="6">
        <v>226.9</v>
      </c>
      <c r="G175" s="3">
        <f t="shared" si="56"/>
        <v>17.860516372795971</v>
      </c>
      <c r="H175" s="3">
        <f t="shared" si="57"/>
        <v>0.21830275892463641</v>
      </c>
      <c r="I175" s="6">
        <f t="shared" ref="I175:I187" si="75">F175+I174</f>
        <v>39970.80000000001</v>
      </c>
      <c r="J175" s="2">
        <f t="shared" ref="J175:J187" si="76">J174+C175</f>
        <v>2063.4070000000006</v>
      </c>
      <c r="K175" s="2">
        <f t="shared" ref="K175:K187" si="77">C175/F175</f>
        <v>5.5989422653151169E-2</v>
      </c>
      <c r="L175" s="3">
        <f t="shared" ref="L175:L187" si="78">L174+E175</f>
        <v>6958.6610660000006</v>
      </c>
      <c r="M175" s="3">
        <f t="shared" ref="M175:M187" si="79">L175/J175</f>
        <v>3.372413230157695</v>
      </c>
      <c r="N175" s="3">
        <f t="shared" ref="N175:N187" si="80">L175/I175</f>
        <v>0.17409361498894191</v>
      </c>
      <c r="O175" s="6">
        <f t="shared" ref="O175:O187" si="81">I175/J175</f>
        <v>19.371263158455893</v>
      </c>
      <c r="P175" s="3">
        <f t="shared" ref="P175:P187" si="82">J175/(I175/100)</f>
        <v>5.1622859687571934</v>
      </c>
      <c r="Q175" s="3">
        <f t="shared" ref="Q175:Q187" si="83">F175/A175</f>
        <v>16.207142857142859</v>
      </c>
    </row>
    <row r="176" spans="1:17" x14ac:dyDescent="0.2">
      <c r="A176" s="10">
        <f t="shared" si="73"/>
        <v>14</v>
      </c>
      <c r="B176" s="11">
        <v>41928</v>
      </c>
      <c r="C176" s="2">
        <v>12.929</v>
      </c>
      <c r="D176" s="2">
        <v>3.7989999999999999</v>
      </c>
      <c r="E176" s="3">
        <f t="shared" ref="E176:E187" si="84">D176*C176</f>
        <v>49.117271000000002</v>
      </c>
      <c r="F176" s="6">
        <v>244.5</v>
      </c>
      <c r="G176" s="3">
        <f t="shared" ref="G176:G187" si="85">F176/C176</f>
        <v>18.910975326784747</v>
      </c>
      <c r="H176" s="3">
        <f t="shared" ref="H176:H187" si="86">E176/F176</f>
        <v>0.20088863394683026</v>
      </c>
      <c r="I176" s="6">
        <f t="shared" si="75"/>
        <v>40215.30000000001</v>
      </c>
      <c r="J176" s="2">
        <f t="shared" si="76"/>
        <v>2076.3360000000007</v>
      </c>
      <c r="K176" s="2">
        <f t="shared" si="77"/>
        <v>5.2879345603271982E-2</v>
      </c>
      <c r="L176" s="3">
        <f t="shared" si="78"/>
        <v>7007.7783370000006</v>
      </c>
      <c r="M176" s="3">
        <f t="shared" si="79"/>
        <v>3.3750695152422336</v>
      </c>
      <c r="N176" s="3">
        <f t="shared" si="80"/>
        <v>0.17425652269161238</v>
      </c>
      <c r="O176" s="6">
        <f t="shared" si="81"/>
        <v>19.368397022447233</v>
      </c>
      <c r="P176" s="3">
        <f t="shared" si="82"/>
        <v>5.1630498839993741</v>
      </c>
      <c r="Q176" s="3">
        <f t="shared" si="83"/>
        <v>17.464285714285715</v>
      </c>
    </row>
    <row r="177" spans="1:17" x14ac:dyDescent="0.2">
      <c r="A177" s="10">
        <f t="shared" si="73"/>
        <v>16</v>
      </c>
      <c r="B177" s="11">
        <v>41944</v>
      </c>
      <c r="C177" s="2">
        <v>13.847</v>
      </c>
      <c r="D177" s="2">
        <v>3.6389999999999998</v>
      </c>
      <c r="E177" s="3">
        <f t="shared" si="84"/>
        <v>50.389232999999997</v>
      </c>
      <c r="F177" s="6">
        <v>274</v>
      </c>
      <c r="G177" s="3">
        <f t="shared" si="85"/>
        <v>19.78767964179967</v>
      </c>
      <c r="H177" s="3">
        <f t="shared" si="86"/>
        <v>0.1839023102189781</v>
      </c>
      <c r="I177" s="6">
        <f t="shared" si="75"/>
        <v>40489.30000000001</v>
      </c>
      <c r="J177" s="2">
        <f t="shared" si="76"/>
        <v>2090.1830000000009</v>
      </c>
      <c r="K177" s="2">
        <f t="shared" si="77"/>
        <v>5.0536496350364959E-2</v>
      </c>
      <c r="L177" s="3">
        <f t="shared" si="78"/>
        <v>7058.1675700000005</v>
      </c>
      <c r="M177" s="3">
        <f t="shared" si="79"/>
        <v>3.3768179963189815</v>
      </c>
      <c r="N177" s="3">
        <f t="shared" si="80"/>
        <v>0.17432179785770557</v>
      </c>
      <c r="O177" s="6">
        <f t="shared" si="81"/>
        <v>19.371174677049805</v>
      </c>
      <c r="P177" s="3">
        <f t="shared" si="82"/>
        <v>5.1623095484486035</v>
      </c>
      <c r="Q177" s="3">
        <f t="shared" si="83"/>
        <v>17.125</v>
      </c>
    </row>
    <row r="178" spans="1:17" x14ac:dyDescent="0.2">
      <c r="A178" s="10">
        <f t="shared" si="73"/>
        <v>17</v>
      </c>
      <c r="B178" s="11">
        <v>41961</v>
      </c>
      <c r="C178" s="2">
        <v>12.391999999999999</v>
      </c>
      <c r="D178" s="2">
        <v>3.319</v>
      </c>
      <c r="E178" s="3">
        <f t="shared" si="84"/>
        <v>41.129047999999997</v>
      </c>
      <c r="F178" s="6">
        <v>139.6</v>
      </c>
      <c r="G178" s="3">
        <f t="shared" si="85"/>
        <v>11.265332472562944</v>
      </c>
      <c r="H178" s="3">
        <f t="shared" si="86"/>
        <v>0.29462068767908312</v>
      </c>
      <c r="I178" s="6">
        <f t="shared" si="75"/>
        <v>40628.900000000009</v>
      </c>
      <c r="J178" s="2">
        <f t="shared" si="76"/>
        <v>2102.5750000000007</v>
      </c>
      <c r="K178" s="2">
        <f t="shared" si="77"/>
        <v>8.8767908309455593E-2</v>
      </c>
      <c r="L178" s="3">
        <f t="shared" si="78"/>
        <v>7099.2966180000003</v>
      </c>
      <c r="M178" s="3">
        <f t="shared" si="79"/>
        <v>3.3764772329167796</v>
      </c>
      <c r="N178" s="3">
        <f t="shared" si="80"/>
        <v>0.17473514217712019</v>
      </c>
      <c r="O178" s="6">
        <f t="shared" si="81"/>
        <v>19.323401067738367</v>
      </c>
      <c r="P178" s="3">
        <f t="shared" si="82"/>
        <v>5.1750724238165446</v>
      </c>
      <c r="Q178" s="3">
        <f t="shared" si="83"/>
        <v>8.2117647058823522</v>
      </c>
    </row>
    <row r="179" spans="1:17" x14ac:dyDescent="0.2">
      <c r="A179" s="10">
        <f t="shared" si="73"/>
        <v>9</v>
      </c>
      <c r="B179" s="11">
        <v>41970</v>
      </c>
      <c r="C179" s="2">
        <v>7.6289999999999996</v>
      </c>
      <c r="D179" s="2">
        <v>3.2589999999999999</v>
      </c>
      <c r="E179" s="3">
        <f t="shared" si="84"/>
        <v>24.862910999999997</v>
      </c>
      <c r="F179" s="6">
        <v>303.2</v>
      </c>
      <c r="G179" s="3">
        <f t="shared" si="85"/>
        <v>39.743085594442263</v>
      </c>
      <c r="H179" s="3">
        <f t="shared" si="86"/>
        <v>8.2001685356200518E-2</v>
      </c>
      <c r="I179" s="6">
        <f t="shared" si="75"/>
        <v>40932.100000000006</v>
      </c>
      <c r="J179" s="2">
        <f t="shared" si="76"/>
        <v>2110.2040000000006</v>
      </c>
      <c r="K179" s="2">
        <f t="shared" si="77"/>
        <v>2.5161609498680737E-2</v>
      </c>
      <c r="L179" s="3">
        <f t="shared" si="78"/>
        <v>7124.1595290000005</v>
      </c>
      <c r="M179" s="3">
        <f t="shared" si="79"/>
        <v>3.3760525186190522</v>
      </c>
      <c r="N179" s="3">
        <f t="shared" si="80"/>
        <v>0.17404822936033087</v>
      </c>
      <c r="O179" s="6">
        <f t="shared" si="81"/>
        <v>19.397224154631491</v>
      </c>
      <c r="P179" s="3">
        <f t="shared" si="82"/>
        <v>5.1553768313866142</v>
      </c>
      <c r="Q179" s="3">
        <f t="shared" si="83"/>
        <v>33.68888888888889</v>
      </c>
    </row>
    <row r="180" spans="1:17" x14ac:dyDescent="0.2">
      <c r="A180" s="10">
        <f t="shared" si="73"/>
        <v>7</v>
      </c>
      <c r="B180" s="11">
        <v>41977</v>
      </c>
      <c r="C180" s="2">
        <v>12.468</v>
      </c>
      <c r="D180" s="2">
        <v>3.1989999999999998</v>
      </c>
      <c r="E180" s="3">
        <f t="shared" si="84"/>
        <v>39.885131999999999</v>
      </c>
      <c r="F180" s="6">
        <v>223.1</v>
      </c>
      <c r="G180" s="3">
        <f t="shared" si="85"/>
        <v>17.893808148861083</v>
      </c>
      <c r="H180" s="3">
        <f t="shared" si="86"/>
        <v>0.17877692514567459</v>
      </c>
      <c r="I180" s="6">
        <f t="shared" si="75"/>
        <v>41155.200000000004</v>
      </c>
      <c r="J180" s="2">
        <f t="shared" si="76"/>
        <v>2122.6720000000005</v>
      </c>
      <c r="K180" s="2">
        <f t="shared" si="77"/>
        <v>5.5885253249663827E-2</v>
      </c>
      <c r="L180" s="3">
        <f t="shared" si="78"/>
        <v>7164.0446610000008</v>
      </c>
      <c r="M180" s="3">
        <f t="shared" si="79"/>
        <v>3.3750125601129137</v>
      </c>
      <c r="N180" s="3">
        <f t="shared" si="80"/>
        <v>0.17407386335141126</v>
      </c>
      <c r="O180" s="6">
        <f t="shared" si="81"/>
        <v>19.38839349649875</v>
      </c>
      <c r="P180" s="3">
        <f t="shared" si="82"/>
        <v>5.1577249047507978</v>
      </c>
      <c r="Q180" s="3">
        <f t="shared" si="83"/>
        <v>31.87142857142857</v>
      </c>
    </row>
    <row r="181" spans="1:17" x14ac:dyDescent="0.2">
      <c r="A181" s="10">
        <f t="shared" si="73"/>
        <v>18</v>
      </c>
      <c r="B181" s="11">
        <v>41995</v>
      </c>
      <c r="C181" s="2">
        <v>13.164999999999999</v>
      </c>
      <c r="D181" s="2">
        <v>2.7989999999999999</v>
      </c>
      <c r="E181" s="3">
        <f t="shared" si="84"/>
        <v>36.848834999999994</v>
      </c>
      <c r="F181" s="6">
        <v>249.9</v>
      </c>
      <c r="G181" s="3">
        <f t="shared" si="85"/>
        <v>18.982149639194837</v>
      </c>
      <c r="H181" s="3">
        <f t="shared" si="86"/>
        <v>0.14745432172869144</v>
      </c>
      <c r="I181" s="6">
        <f t="shared" si="75"/>
        <v>41405.100000000006</v>
      </c>
      <c r="J181" s="2">
        <f t="shared" si="76"/>
        <v>2135.8370000000004</v>
      </c>
      <c r="K181" s="2">
        <f t="shared" si="77"/>
        <v>5.2681072428971583E-2</v>
      </c>
      <c r="L181" s="3">
        <f t="shared" si="78"/>
        <v>7200.8934960000006</v>
      </c>
      <c r="M181" s="3">
        <f t="shared" si="79"/>
        <v>3.3714620994017799</v>
      </c>
      <c r="N181" s="3">
        <f t="shared" si="80"/>
        <v>0.17391320141721672</v>
      </c>
      <c r="O181" s="6">
        <f t="shared" si="81"/>
        <v>19.385889466284176</v>
      </c>
      <c r="P181" s="3">
        <f t="shared" si="82"/>
        <v>5.1583911160702431</v>
      </c>
      <c r="Q181" s="3">
        <f t="shared" si="83"/>
        <v>13.883333333333333</v>
      </c>
    </row>
    <row r="182" spans="1:17" x14ac:dyDescent="0.2">
      <c r="A182" s="10">
        <f t="shared" si="73"/>
        <v>38</v>
      </c>
      <c r="B182" s="11">
        <v>42033</v>
      </c>
      <c r="C182" s="2">
        <v>13.348000000000001</v>
      </c>
      <c r="D182" s="2">
        <v>2.5990000000000002</v>
      </c>
      <c r="E182" s="3">
        <f t="shared" si="84"/>
        <v>34.691452000000005</v>
      </c>
      <c r="F182" s="6">
        <v>233.9</v>
      </c>
      <c r="G182" s="3">
        <f t="shared" si="85"/>
        <v>17.523224453101587</v>
      </c>
      <c r="H182" s="3">
        <f t="shared" si="86"/>
        <v>0.14831745190252246</v>
      </c>
      <c r="I182" s="6">
        <f t="shared" si="75"/>
        <v>41639.000000000007</v>
      </c>
      <c r="J182" s="2">
        <f t="shared" si="76"/>
        <v>2149.1850000000004</v>
      </c>
      <c r="K182" s="2">
        <f t="shared" si="77"/>
        <v>5.7067122702009407E-2</v>
      </c>
      <c r="L182" s="3">
        <f t="shared" si="78"/>
        <v>7235.5849480000006</v>
      </c>
      <c r="M182" s="3">
        <f t="shared" si="79"/>
        <v>3.3666645486544895</v>
      </c>
      <c r="N182" s="3">
        <f t="shared" si="80"/>
        <v>0.17376942164797424</v>
      </c>
      <c r="O182" s="6">
        <f t="shared" si="81"/>
        <v>19.374320963528035</v>
      </c>
      <c r="P182" s="3">
        <f t="shared" si="82"/>
        <v>5.161471216888013</v>
      </c>
      <c r="Q182" s="3">
        <f t="shared" si="83"/>
        <v>6.155263157894737</v>
      </c>
    </row>
    <row r="183" spans="1:17" x14ac:dyDescent="0.2">
      <c r="A183" s="10">
        <f t="shared" si="73"/>
        <v>19</v>
      </c>
      <c r="B183" s="11">
        <v>42052</v>
      </c>
      <c r="C183" s="2">
        <v>12.816000000000001</v>
      </c>
      <c r="D183" s="2">
        <v>2.859</v>
      </c>
      <c r="E183" s="3">
        <f t="shared" si="84"/>
        <v>36.640944000000005</v>
      </c>
      <c r="F183" s="6">
        <v>243.3</v>
      </c>
      <c r="G183" s="3">
        <f t="shared" si="85"/>
        <v>18.984082397003746</v>
      </c>
      <c r="H183" s="3">
        <f t="shared" si="86"/>
        <v>0.15059985203452528</v>
      </c>
      <c r="I183" s="6">
        <f t="shared" si="75"/>
        <v>41882.30000000001</v>
      </c>
      <c r="J183" s="2">
        <f t="shared" si="76"/>
        <v>2162.0010000000002</v>
      </c>
      <c r="K183" s="2">
        <f t="shared" si="77"/>
        <v>5.2675709001233049E-2</v>
      </c>
      <c r="L183" s="3">
        <f t="shared" si="78"/>
        <v>7272.2258920000004</v>
      </c>
      <c r="M183" s="3">
        <f t="shared" si="79"/>
        <v>3.3636551934989853</v>
      </c>
      <c r="N183" s="3">
        <f t="shared" si="80"/>
        <v>0.17363482645413453</v>
      </c>
      <c r="O183" s="6">
        <f t="shared" si="81"/>
        <v>19.372007691023274</v>
      </c>
      <c r="P183" s="3">
        <f t="shared" si="82"/>
        <v>5.1620875644365274</v>
      </c>
      <c r="Q183" s="3">
        <f t="shared" si="83"/>
        <v>12.805263157894737</v>
      </c>
    </row>
    <row r="184" spans="1:17" x14ac:dyDescent="0.2">
      <c r="A184" s="10">
        <f t="shared" si="73"/>
        <v>18</v>
      </c>
      <c r="B184" s="11">
        <v>42070</v>
      </c>
      <c r="C184" s="2">
        <v>13.396000000000001</v>
      </c>
      <c r="D184" s="2">
        <v>3.5590000000000002</v>
      </c>
      <c r="E184" s="3">
        <f t="shared" si="84"/>
        <v>47.676364000000007</v>
      </c>
      <c r="F184" s="6">
        <v>288.7</v>
      </c>
      <c r="G184" s="3">
        <f t="shared" si="85"/>
        <v>21.551209316213793</v>
      </c>
      <c r="H184" s="3">
        <f t="shared" si="86"/>
        <v>0.16514154485625218</v>
      </c>
      <c r="I184" s="6">
        <f t="shared" si="75"/>
        <v>42171.000000000007</v>
      </c>
      <c r="J184" s="2">
        <f t="shared" si="76"/>
        <v>2175.3970000000004</v>
      </c>
      <c r="K184" s="2">
        <f t="shared" si="77"/>
        <v>4.6401108417041918E-2</v>
      </c>
      <c r="L184" s="3">
        <f t="shared" si="78"/>
        <v>7319.9022560000003</v>
      </c>
      <c r="M184" s="3">
        <f t="shared" si="79"/>
        <v>3.364858118311278</v>
      </c>
      <c r="N184" s="3">
        <f t="shared" si="80"/>
        <v>0.1735766819852505</v>
      </c>
      <c r="O184" s="6">
        <f t="shared" si="81"/>
        <v>19.385427119739525</v>
      </c>
      <c r="P184" s="3">
        <f t="shared" si="82"/>
        <v>5.158514144791444</v>
      </c>
      <c r="Q184" s="3">
        <f t="shared" si="83"/>
        <v>16.038888888888888</v>
      </c>
    </row>
    <row r="185" spans="1:17" x14ac:dyDescent="0.2">
      <c r="A185" s="10">
        <f t="shared" si="73"/>
        <v>17</v>
      </c>
      <c r="B185" s="11">
        <v>42087</v>
      </c>
      <c r="C185" s="2">
        <v>12.734999999999999</v>
      </c>
      <c r="D185" s="2">
        <v>3.399</v>
      </c>
      <c r="E185" s="3">
        <f t="shared" si="84"/>
        <v>43.286265</v>
      </c>
      <c r="F185" s="6">
        <v>224.8</v>
      </c>
      <c r="G185" s="3">
        <f t="shared" si="85"/>
        <v>17.652139772281117</v>
      </c>
      <c r="H185" s="3">
        <f t="shared" si="86"/>
        <v>0.19255455960854093</v>
      </c>
      <c r="I185" s="6">
        <f t="shared" si="75"/>
        <v>42395.80000000001</v>
      </c>
      <c r="J185" s="2">
        <f t="shared" si="76"/>
        <v>2188.1320000000005</v>
      </c>
      <c r="K185" s="2">
        <f t="shared" si="77"/>
        <v>5.6650355871886118E-2</v>
      </c>
      <c r="L185" s="3">
        <f t="shared" si="78"/>
        <v>7363.188521</v>
      </c>
      <c r="M185" s="3">
        <f t="shared" si="79"/>
        <v>3.3650568251823922</v>
      </c>
      <c r="N185" s="3">
        <f t="shared" si="80"/>
        <v>0.17367731051189028</v>
      </c>
      <c r="O185" s="6">
        <f t="shared" si="81"/>
        <v>19.37533933053399</v>
      </c>
      <c r="P185" s="3">
        <f t="shared" si="82"/>
        <v>5.1611999301817635</v>
      </c>
      <c r="Q185" s="3">
        <f t="shared" si="83"/>
        <v>13.223529411764707</v>
      </c>
    </row>
    <row r="186" spans="1:17" x14ac:dyDescent="0.2">
      <c r="A186" s="10">
        <f t="shared" si="73"/>
        <v>16</v>
      </c>
      <c r="B186" s="11">
        <v>42103</v>
      </c>
      <c r="C186" s="2">
        <v>12.207000000000001</v>
      </c>
      <c r="D186" s="2">
        <v>3.399</v>
      </c>
      <c r="E186" s="3">
        <f t="shared" si="84"/>
        <v>41.491593000000002</v>
      </c>
      <c r="F186" s="6">
        <v>224.4</v>
      </c>
      <c r="G186" s="3">
        <f t="shared" si="85"/>
        <v>18.382895060211354</v>
      </c>
      <c r="H186" s="3">
        <f t="shared" si="86"/>
        <v>0.18490014705882354</v>
      </c>
      <c r="I186" s="6">
        <f t="shared" si="75"/>
        <v>42620.200000000012</v>
      </c>
      <c r="J186" s="2">
        <f t="shared" si="76"/>
        <v>2200.3390000000004</v>
      </c>
      <c r="K186" s="2">
        <f t="shared" si="77"/>
        <v>5.4398395721925133E-2</v>
      </c>
      <c r="L186" s="3">
        <f t="shared" si="78"/>
        <v>7404.6801139999998</v>
      </c>
      <c r="M186" s="3">
        <f t="shared" si="79"/>
        <v>3.3652451344997285</v>
      </c>
      <c r="N186" s="3">
        <f t="shared" si="80"/>
        <v>0.17373639996996723</v>
      </c>
      <c r="O186" s="6">
        <f t="shared" si="81"/>
        <v>19.36983346657038</v>
      </c>
      <c r="P186" s="3">
        <f t="shared" si="82"/>
        <v>5.1626669982778113</v>
      </c>
      <c r="Q186" s="3">
        <f t="shared" si="83"/>
        <v>14.025</v>
      </c>
    </row>
    <row r="187" spans="1:17" x14ac:dyDescent="0.2">
      <c r="A187" s="10">
        <f t="shared" si="73"/>
        <v>15</v>
      </c>
      <c r="B187" s="11">
        <v>42118</v>
      </c>
      <c r="C187" s="2">
        <v>12.945</v>
      </c>
      <c r="D187" s="2">
        <v>3.6389999999999998</v>
      </c>
      <c r="E187" s="3">
        <f t="shared" si="84"/>
        <v>47.106854999999996</v>
      </c>
      <c r="F187" s="6">
        <v>224.9</v>
      </c>
      <c r="G187" s="3">
        <f t="shared" si="85"/>
        <v>17.373503283120897</v>
      </c>
      <c r="H187" s="3">
        <f t="shared" si="86"/>
        <v>0.20945689195197864</v>
      </c>
      <c r="I187" s="6">
        <f t="shared" si="75"/>
        <v>42845.100000000013</v>
      </c>
      <c r="J187" s="2">
        <f t="shared" si="76"/>
        <v>2213.2840000000006</v>
      </c>
      <c r="K187" s="2">
        <f t="shared" si="77"/>
        <v>5.755891507336594E-2</v>
      </c>
      <c r="L187" s="3">
        <f t="shared" si="78"/>
        <v>7451.7869689999998</v>
      </c>
      <c r="M187" s="3">
        <f t="shared" si="79"/>
        <v>3.366846265097474</v>
      </c>
      <c r="N187" s="3">
        <f t="shared" si="80"/>
        <v>0.17392390189309856</v>
      </c>
      <c r="O187" s="6">
        <f t="shared" si="81"/>
        <v>19.358157380616316</v>
      </c>
      <c r="P187" s="3">
        <f t="shared" si="82"/>
        <v>5.1657809177712268</v>
      </c>
      <c r="Q187" s="3">
        <f t="shared" si="83"/>
        <v>14.993333333333334</v>
      </c>
    </row>
    <row r="188" spans="1:17" x14ac:dyDescent="0.2">
      <c r="A188" s="10">
        <f t="shared" ref="A188:A197" si="87">B188-B187</f>
        <v>18</v>
      </c>
      <c r="B188" s="11">
        <v>42136</v>
      </c>
      <c r="C188" s="2">
        <v>12.692</v>
      </c>
      <c r="D188" s="2">
        <v>3.839</v>
      </c>
      <c r="E188" s="3">
        <f t="shared" ref="E188:E197" si="88">D188*C188</f>
        <v>48.724587999999997</v>
      </c>
      <c r="F188" s="6">
        <v>233.9</v>
      </c>
      <c r="G188" s="3">
        <f t="shared" ref="G188:G197" si="89">F188/C188</f>
        <v>18.428931610463284</v>
      </c>
      <c r="H188" s="3">
        <f t="shared" ref="H188:H197" si="90">E188/F188</f>
        <v>0.20831375801624624</v>
      </c>
      <c r="I188" s="6">
        <f t="shared" ref="I188:I197" si="91">F188+I187</f>
        <v>43079.000000000015</v>
      </c>
      <c r="J188" s="2">
        <f t="shared" ref="J188:J197" si="92">J187+C188</f>
        <v>2225.9760000000006</v>
      </c>
      <c r="K188" s="2">
        <f t="shared" ref="K188:K197" si="93">C188/F188</f>
        <v>5.4262505344164172E-2</v>
      </c>
      <c r="L188" s="3">
        <f t="shared" ref="L188:L197" si="94">L187+E188</f>
        <v>7500.5115569999998</v>
      </c>
      <c r="M188" s="3">
        <f t="shared" ref="M188:M197" si="95">L188/J188</f>
        <v>3.3695383764245426</v>
      </c>
      <c r="N188" s="3">
        <f t="shared" ref="N188:N197" si="96">L188/I188</f>
        <v>0.1741106236681445</v>
      </c>
      <c r="O188" s="6">
        <f t="shared" ref="O188:O197" si="97">I188/J188</f>
        <v>19.352859150323276</v>
      </c>
      <c r="P188" s="3">
        <f t="shared" ref="P188:P197" si="98">J188/(I188/100)</f>
        <v>5.1671951530908329</v>
      </c>
      <c r="Q188" s="3">
        <f t="shared" ref="Q188:Q197" si="99">F188/A188</f>
        <v>12.994444444444445</v>
      </c>
    </row>
    <row r="189" spans="1:17" x14ac:dyDescent="0.2">
      <c r="A189" s="10">
        <f t="shared" si="87"/>
        <v>16</v>
      </c>
      <c r="B189" s="11">
        <v>42152</v>
      </c>
      <c r="C189" s="2">
        <v>12.367000000000001</v>
      </c>
      <c r="D189" s="2">
        <v>3.7589999999999999</v>
      </c>
      <c r="E189" s="3">
        <f t="shared" si="88"/>
        <v>46.487553000000005</v>
      </c>
      <c r="F189" s="6">
        <v>221.4</v>
      </c>
      <c r="G189" s="3">
        <f t="shared" si="89"/>
        <v>17.902482412872967</v>
      </c>
      <c r="H189" s="3">
        <f t="shared" si="90"/>
        <v>0.2099708807588076</v>
      </c>
      <c r="I189" s="6">
        <f t="shared" si="91"/>
        <v>43300.400000000016</v>
      </c>
      <c r="J189" s="2">
        <f t="shared" si="92"/>
        <v>2238.3430000000008</v>
      </c>
      <c r="K189" s="2">
        <f t="shared" si="93"/>
        <v>5.5858175248419156E-2</v>
      </c>
      <c r="L189" s="3">
        <f t="shared" si="94"/>
        <v>7546.9991099999997</v>
      </c>
      <c r="M189" s="3">
        <f t="shared" si="95"/>
        <v>3.3716901788510505</v>
      </c>
      <c r="N189" s="3">
        <f t="shared" si="96"/>
        <v>0.17429398134890201</v>
      </c>
      <c r="O189" s="6">
        <f t="shared" si="97"/>
        <v>19.344845718462274</v>
      </c>
      <c r="P189" s="3">
        <f t="shared" si="98"/>
        <v>5.1693356181467145</v>
      </c>
      <c r="Q189" s="3">
        <f t="shared" si="99"/>
        <v>13.8375</v>
      </c>
    </row>
    <row r="190" spans="1:17" x14ac:dyDescent="0.2">
      <c r="A190" s="10">
        <f t="shared" si="87"/>
        <v>15</v>
      </c>
      <c r="B190" s="11">
        <v>42167</v>
      </c>
      <c r="C190" s="2">
        <v>12.058</v>
      </c>
      <c r="D190" s="2">
        <v>3.7589999999999999</v>
      </c>
      <c r="E190" s="3">
        <f t="shared" si="88"/>
        <v>45.326021999999995</v>
      </c>
      <c r="F190" s="6">
        <v>207.7</v>
      </c>
      <c r="G190" s="3">
        <f t="shared" si="89"/>
        <v>17.225078785868302</v>
      </c>
      <c r="H190" s="3">
        <f t="shared" si="90"/>
        <v>0.21822831969186324</v>
      </c>
      <c r="I190" s="6">
        <f t="shared" si="91"/>
        <v>43508.100000000013</v>
      </c>
      <c r="J190" s="2">
        <f t="shared" si="92"/>
        <v>2250.4010000000007</v>
      </c>
      <c r="K190" s="2">
        <f t="shared" si="93"/>
        <v>5.8054886856042369E-2</v>
      </c>
      <c r="L190" s="3">
        <f t="shared" si="94"/>
        <v>7592.3251319999999</v>
      </c>
      <c r="M190" s="3">
        <f t="shared" si="95"/>
        <v>3.3737654453584041</v>
      </c>
      <c r="N190" s="3">
        <f t="shared" si="96"/>
        <v>0.17450371613561608</v>
      </c>
      <c r="O190" s="6">
        <f t="shared" si="97"/>
        <v>19.333487676196373</v>
      </c>
      <c r="P190" s="3">
        <f t="shared" si="98"/>
        <v>5.1723725007527337</v>
      </c>
      <c r="Q190" s="3">
        <f t="shared" si="99"/>
        <v>13.846666666666666</v>
      </c>
    </row>
    <row r="191" spans="1:17" x14ac:dyDescent="0.2">
      <c r="A191" s="10">
        <f t="shared" si="87"/>
        <v>14</v>
      </c>
      <c r="B191" s="11">
        <v>42181</v>
      </c>
      <c r="C191" s="2">
        <v>11.737</v>
      </c>
      <c r="D191" s="2">
        <v>3.7389999999999999</v>
      </c>
      <c r="E191" s="3">
        <f t="shared" si="88"/>
        <v>43.884642999999997</v>
      </c>
      <c r="F191" s="6">
        <v>223.3</v>
      </c>
      <c r="G191" s="3">
        <f t="shared" si="89"/>
        <v>19.025304592314903</v>
      </c>
      <c r="H191" s="3">
        <f t="shared" si="90"/>
        <v>0.19652773399014775</v>
      </c>
      <c r="I191" s="6">
        <f t="shared" si="91"/>
        <v>43731.400000000016</v>
      </c>
      <c r="J191" s="2">
        <f t="shared" si="92"/>
        <v>2262.1380000000008</v>
      </c>
      <c r="K191" s="2">
        <f t="shared" si="93"/>
        <v>5.2561576354679798E-2</v>
      </c>
      <c r="L191" s="3">
        <f t="shared" si="94"/>
        <v>7636.2097750000003</v>
      </c>
      <c r="M191" s="3">
        <f t="shared" si="95"/>
        <v>3.3756604482131496</v>
      </c>
      <c r="N191" s="3">
        <f t="shared" si="96"/>
        <v>0.17461617453363024</v>
      </c>
      <c r="O191" s="6">
        <f t="shared" si="97"/>
        <v>19.331888682299667</v>
      </c>
      <c r="P191" s="3">
        <f t="shared" si="98"/>
        <v>5.172800321965453</v>
      </c>
      <c r="Q191" s="3">
        <f t="shared" si="99"/>
        <v>15.950000000000001</v>
      </c>
    </row>
    <row r="192" spans="1:17" x14ac:dyDescent="0.2">
      <c r="A192" s="10">
        <f t="shared" si="87"/>
        <v>18</v>
      </c>
      <c r="B192" s="11">
        <v>42199</v>
      </c>
      <c r="C192" s="2">
        <v>12.727</v>
      </c>
      <c r="D192" s="2">
        <v>3.859</v>
      </c>
      <c r="E192" s="3">
        <f t="shared" si="88"/>
        <v>49.113492999999998</v>
      </c>
      <c r="F192" s="6">
        <v>214.5</v>
      </c>
      <c r="G192" s="3">
        <f t="shared" si="89"/>
        <v>16.853932584269664</v>
      </c>
      <c r="H192" s="3">
        <f t="shared" si="90"/>
        <v>0.22896733333333333</v>
      </c>
      <c r="I192" s="6">
        <f t="shared" si="91"/>
        <v>43945.900000000016</v>
      </c>
      <c r="J192" s="2">
        <f t="shared" si="92"/>
        <v>2274.8650000000007</v>
      </c>
      <c r="K192" s="2">
        <f t="shared" si="93"/>
        <v>5.9333333333333335E-2</v>
      </c>
      <c r="L192" s="3">
        <f t="shared" si="94"/>
        <v>7685.3232680000001</v>
      </c>
      <c r="M192" s="3">
        <f t="shared" si="95"/>
        <v>3.3783645482259379</v>
      </c>
      <c r="N192" s="3">
        <f t="shared" si="96"/>
        <v>0.17488146261653528</v>
      </c>
      <c r="O192" s="6">
        <f t="shared" si="97"/>
        <v>19.318025465247388</v>
      </c>
      <c r="P192" s="3">
        <f t="shared" si="98"/>
        <v>5.176512484668649</v>
      </c>
      <c r="Q192" s="3">
        <f t="shared" si="99"/>
        <v>11.916666666666666</v>
      </c>
    </row>
    <row r="193" spans="1:17" x14ac:dyDescent="0.2">
      <c r="A193" s="10">
        <f t="shared" si="87"/>
        <v>16</v>
      </c>
      <c r="B193" s="11">
        <v>42215</v>
      </c>
      <c r="C193" s="2">
        <v>12.069000000000001</v>
      </c>
      <c r="D193" s="2">
        <v>3.6589999999999998</v>
      </c>
      <c r="E193" s="3">
        <f t="shared" si="88"/>
        <v>44.160471000000001</v>
      </c>
      <c r="F193" s="6">
        <v>217.3</v>
      </c>
      <c r="G193" s="3">
        <f t="shared" si="89"/>
        <v>18.004805700555142</v>
      </c>
      <c r="H193" s="3">
        <f t="shared" si="90"/>
        <v>0.20322352047860101</v>
      </c>
      <c r="I193" s="6">
        <f t="shared" si="91"/>
        <v>44163.200000000019</v>
      </c>
      <c r="J193" s="2">
        <f t="shared" si="92"/>
        <v>2286.9340000000007</v>
      </c>
      <c r="K193" s="2">
        <f t="shared" si="93"/>
        <v>5.5540727105384262E-2</v>
      </c>
      <c r="L193" s="3">
        <f t="shared" si="94"/>
        <v>7729.4837390000002</v>
      </c>
      <c r="M193" s="3">
        <f t="shared" si="95"/>
        <v>3.3798455657224906</v>
      </c>
      <c r="N193" s="3">
        <f t="shared" si="96"/>
        <v>0.17502091648702986</v>
      </c>
      <c r="O193" s="6">
        <f t="shared" si="97"/>
        <v>19.311095116868263</v>
      </c>
      <c r="P193" s="3">
        <f t="shared" si="98"/>
        <v>5.1783702267951588</v>
      </c>
      <c r="Q193" s="3">
        <f t="shared" si="99"/>
        <v>13.581250000000001</v>
      </c>
    </row>
    <row r="194" spans="1:17" x14ac:dyDescent="0.2">
      <c r="A194" s="10">
        <f t="shared" si="87"/>
        <v>29</v>
      </c>
      <c r="B194" s="11">
        <v>42244</v>
      </c>
      <c r="C194" s="2">
        <v>12.597</v>
      </c>
      <c r="D194" s="2">
        <v>3.359</v>
      </c>
      <c r="E194" s="3">
        <f t="shared" si="88"/>
        <v>42.313322999999997</v>
      </c>
      <c r="F194" s="6">
        <v>221.1</v>
      </c>
      <c r="G194" s="3">
        <f t="shared" si="89"/>
        <v>17.551798047154083</v>
      </c>
      <c r="H194" s="3">
        <f t="shared" si="90"/>
        <v>0.19137640434192671</v>
      </c>
      <c r="I194" s="6">
        <f t="shared" si="91"/>
        <v>44384.300000000017</v>
      </c>
      <c r="J194" s="2">
        <f t="shared" si="92"/>
        <v>2299.5310000000009</v>
      </c>
      <c r="K194" s="2">
        <f t="shared" si="93"/>
        <v>5.6974219810040708E-2</v>
      </c>
      <c r="L194" s="3">
        <f t="shared" si="94"/>
        <v>7771.7970620000006</v>
      </c>
      <c r="M194" s="3">
        <f t="shared" si="95"/>
        <v>3.3797313721798043</v>
      </c>
      <c r="N194" s="3">
        <f t="shared" si="96"/>
        <v>0.17510239120589932</v>
      </c>
      <c r="O194" s="6">
        <f t="shared" si="97"/>
        <v>19.301457558084671</v>
      </c>
      <c r="P194" s="3">
        <f t="shared" si="98"/>
        <v>5.1809558785426377</v>
      </c>
      <c r="Q194" s="3">
        <f t="shared" si="99"/>
        <v>7.6241379310344826</v>
      </c>
    </row>
    <row r="195" spans="1:17" x14ac:dyDescent="0.2">
      <c r="A195" s="10">
        <f t="shared" si="87"/>
        <v>17</v>
      </c>
      <c r="B195" s="11">
        <v>42261</v>
      </c>
      <c r="C195" s="2">
        <v>11.747999999999999</v>
      </c>
      <c r="D195" s="2">
        <v>3.1989999999999998</v>
      </c>
      <c r="E195" s="3">
        <f t="shared" si="88"/>
        <v>37.581851999999998</v>
      </c>
      <c r="F195" s="6">
        <v>224.8</v>
      </c>
      <c r="G195" s="3">
        <f t="shared" si="89"/>
        <v>19.13517194416071</v>
      </c>
      <c r="H195" s="3">
        <f t="shared" si="90"/>
        <v>0.16717905693950177</v>
      </c>
      <c r="I195" s="6">
        <f t="shared" si="91"/>
        <v>44609.10000000002</v>
      </c>
      <c r="J195" s="2">
        <f t="shared" si="92"/>
        <v>2311.2790000000009</v>
      </c>
      <c r="K195" s="2">
        <f t="shared" si="93"/>
        <v>5.2259786476868325E-2</v>
      </c>
      <c r="L195" s="3">
        <f t="shared" si="94"/>
        <v>7809.3789140000008</v>
      </c>
      <c r="M195" s="3">
        <f t="shared" si="95"/>
        <v>3.3788127326904269</v>
      </c>
      <c r="N195" s="3">
        <f t="shared" si="96"/>
        <v>0.17506246290555061</v>
      </c>
      <c r="O195" s="6">
        <f t="shared" si="97"/>
        <v>19.300612344939751</v>
      </c>
      <c r="P195" s="3">
        <f t="shared" si="98"/>
        <v>5.1811827631581897</v>
      </c>
      <c r="Q195" s="3">
        <f t="shared" si="99"/>
        <v>13.223529411764707</v>
      </c>
    </row>
    <row r="196" spans="1:17" x14ac:dyDescent="0.2">
      <c r="A196" s="10">
        <f t="shared" si="87"/>
        <v>16</v>
      </c>
      <c r="B196" s="11">
        <v>42277</v>
      </c>
      <c r="C196" s="2">
        <v>12.991</v>
      </c>
      <c r="D196" s="2">
        <v>3.0590000000000002</v>
      </c>
      <c r="E196" s="3">
        <f t="shared" si="88"/>
        <v>39.739469</v>
      </c>
      <c r="F196" s="6">
        <v>214.5</v>
      </c>
      <c r="G196" s="3">
        <f t="shared" si="89"/>
        <v>16.511430990685859</v>
      </c>
      <c r="H196" s="3">
        <f t="shared" si="90"/>
        <v>0.18526558974358975</v>
      </c>
      <c r="I196" s="6">
        <f t="shared" si="91"/>
        <v>44823.60000000002</v>
      </c>
      <c r="J196" s="2">
        <f t="shared" si="92"/>
        <v>2324.2700000000009</v>
      </c>
      <c r="K196" s="2">
        <f t="shared" si="93"/>
        <v>6.0564102564102565E-2</v>
      </c>
      <c r="L196" s="3">
        <f t="shared" si="94"/>
        <v>7849.1183830000009</v>
      </c>
      <c r="M196" s="3">
        <f t="shared" si="95"/>
        <v>3.37702520920547</v>
      </c>
      <c r="N196" s="3">
        <f t="shared" si="96"/>
        <v>0.17511128920925578</v>
      </c>
      <c r="O196" s="6">
        <f t="shared" si="97"/>
        <v>19.285022824370664</v>
      </c>
      <c r="P196" s="3">
        <f t="shared" si="98"/>
        <v>5.1853710991531239</v>
      </c>
      <c r="Q196" s="3">
        <f t="shared" si="99"/>
        <v>13.40625</v>
      </c>
    </row>
    <row r="197" spans="1:17" x14ac:dyDescent="0.2">
      <c r="A197" s="10">
        <f t="shared" si="87"/>
        <v>15</v>
      </c>
      <c r="B197" s="11">
        <v>42292</v>
      </c>
      <c r="C197" s="2">
        <v>11.901</v>
      </c>
      <c r="D197" s="2">
        <v>2.9590000000000001</v>
      </c>
      <c r="E197" s="3">
        <f t="shared" si="88"/>
        <v>35.215059000000004</v>
      </c>
      <c r="F197" s="6">
        <v>207.2</v>
      </c>
      <c r="G197" s="3">
        <f t="shared" si="89"/>
        <v>17.410301655323082</v>
      </c>
      <c r="H197" s="3">
        <f t="shared" si="90"/>
        <v>0.16995684845559847</v>
      </c>
      <c r="I197" s="6">
        <f t="shared" si="91"/>
        <v>45030.800000000017</v>
      </c>
      <c r="J197" s="2">
        <f t="shared" si="92"/>
        <v>2336.1710000000007</v>
      </c>
      <c r="K197" s="2">
        <f t="shared" si="93"/>
        <v>5.7437258687258692E-2</v>
      </c>
      <c r="L197" s="3">
        <f t="shared" si="94"/>
        <v>7884.333442000001</v>
      </c>
      <c r="M197" s="3">
        <f t="shared" si="95"/>
        <v>3.3748956912828723</v>
      </c>
      <c r="N197" s="3">
        <f t="shared" si="96"/>
        <v>0.17508757210620282</v>
      </c>
      <c r="O197" s="6">
        <f t="shared" si="97"/>
        <v>19.275472557445497</v>
      </c>
      <c r="P197" s="3">
        <f t="shared" si="98"/>
        <v>5.187940254225996</v>
      </c>
      <c r="Q197" s="3">
        <f t="shared" si="99"/>
        <v>13.813333333333333</v>
      </c>
    </row>
    <row r="198" spans="1:17" x14ac:dyDescent="0.2">
      <c r="A198" s="10">
        <f t="shared" ref="A198:A210" si="100">B198-B197</f>
        <v>13</v>
      </c>
      <c r="B198" s="11">
        <v>42305</v>
      </c>
      <c r="C198" s="2">
        <v>12.295999999999999</v>
      </c>
      <c r="D198" s="2">
        <v>2.899</v>
      </c>
      <c r="E198" s="3">
        <f t="shared" ref="E198:E210" si="101">D198*C198</f>
        <v>35.646104000000001</v>
      </c>
      <c r="F198" s="6">
        <v>234.8</v>
      </c>
      <c r="G198" s="3">
        <f t="shared" ref="G198:G210" si="102">F198/C198</f>
        <v>19.095640858815877</v>
      </c>
      <c r="H198" s="3">
        <f t="shared" ref="H198:H210" si="103">E198/F198</f>
        <v>0.15181475298126065</v>
      </c>
      <c r="I198" s="6">
        <f t="shared" ref="I198:I210" si="104">F198+I197</f>
        <v>45265.60000000002</v>
      </c>
      <c r="J198" s="2">
        <f t="shared" ref="J198:J210" si="105">J197+C198</f>
        <v>2348.4670000000006</v>
      </c>
      <c r="K198" s="2">
        <f t="shared" ref="K198:K210" si="106">C198/F198</f>
        <v>5.236797274275979E-2</v>
      </c>
      <c r="L198" s="3">
        <f t="shared" ref="L198:L210" si="107">L197+E198</f>
        <v>7919.9795460000014</v>
      </c>
      <c r="M198" s="3">
        <f t="shared" ref="M198:M210" si="108">L198/J198</f>
        <v>3.3724040175995658</v>
      </c>
      <c r="N198" s="3">
        <f t="shared" ref="N198:N210" si="109">L198/I198</f>
        <v>0.17496685222332187</v>
      </c>
      <c r="O198" s="6">
        <f t="shared" ref="O198:O210" si="110">I198/J198</f>
        <v>19.274531002564657</v>
      </c>
      <c r="P198" s="3">
        <f t="shared" ref="P198:P210" si="111">J198/(I198/100)</f>
        <v>5.1881936835035871</v>
      </c>
      <c r="Q198" s="3">
        <f t="shared" ref="Q198:Q210" si="112">F198/A198</f>
        <v>18.061538461538461</v>
      </c>
    </row>
    <row r="199" spans="1:17" x14ac:dyDescent="0.2">
      <c r="A199" s="10">
        <f t="shared" si="100"/>
        <v>16</v>
      </c>
      <c r="B199" s="11">
        <v>42321</v>
      </c>
      <c r="C199" s="2">
        <v>13.164</v>
      </c>
      <c r="D199" s="2">
        <v>2.899</v>
      </c>
      <c r="E199" s="3">
        <f t="shared" si="101"/>
        <v>38.162436</v>
      </c>
      <c r="F199" s="6">
        <v>231.4</v>
      </c>
      <c r="G199" s="3">
        <f t="shared" si="102"/>
        <v>17.578243694925554</v>
      </c>
      <c r="H199" s="3">
        <f t="shared" si="103"/>
        <v>0.16491977528089888</v>
      </c>
      <c r="I199" s="6">
        <f t="shared" si="104"/>
        <v>45497.000000000022</v>
      </c>
      <c r="J199" s="2">
        <f t="shared" si="105"/>
        <v>2361.6310000000008</v>
      </c>
      <c r="K199" s="2">
        <f t="shared" si="106"/>
        <v>5.688850475367329E-2</v>
      </c>
      <c r="L199" s="3">
        <f t="shared" si="107"/>
        <v>7958.141982000001</v>
      </c>
      <c r="M199" s="3">
        <f t="shared" si="108"/>
        <v>3.369765209721586</v>
      </c>
      <c r="N199" s="3">
        <f t="shared" si="109"/>
        <v>0.17491575229135981</v>
      </c>
      <c r="O199" s="6">
        <f t="shared" si="110"/>
        <v>19.265075704036747</v>
      </c>
      <c r="P199" s="3">
        <f t="shared" si="111"/>
        <v>5.1907400487944253</v>
      </c>
      <c r="Q199" s="3">
        <f t="shared" si="112"/>
        <v>14.4625</v>
      </c>
    </row>
    <row r="200" spans="1:17" x14ac:dyDescent="0.2">
      <c r="A200" s="10">
        <f t="shared" si="100"/>
        <v>19</v>
      </c>
      <c r="B200" s="11">
        <v>42340</v>
      </c>
      <c r="C200" s="2">
        <v>12.667999999999999</v>
      </c>
      <c r="D200" s="2">
        <v>2.859</v>
      </c>
      <c r="E200" s="3">
        <f t="shared" si="101"/>
        <v>36.217811999999995</v>
      </c>
      <c r="F200" s="6">
        <v>225.4</v>
      </c>
      <c r="G200" s="3">
        <f t="shared" si="102"/>
        <v>17.792863909062206</v>
      </c>
      <c r="H200" s="3">
        <f t="shared" si="103"/>
        <v>0.16068239574090504</v>
      </c>
      <c r="I200" s="6">
        <f t="shared" si="104"/>
        <v>45722.400000000023</v>
      </c>
      <c r="J200" s="2">
        <f t="shared" si="105"/>
        <v>2374.2990000000009</v>
      </c>
      <c r="K200" s="2">
        <f t="shared" si="106"/>
        <v>5.6202307009760422E-2</v>
      </c>
      <c r="L200" s="3">
        <f t="shared" si="107"/>
        <v>7994.3597940000009</v>
      </c>
      <c r="M200" s="3">
        <f t="shared" si="108"/>
        <v>3.3670400375015945</v>
      </c>
      <c r="N200" s="3">
        <f t="shared" si="109"/>
        <v>0.17484558540234102</v>
      </c>
      <c r="O200" s="6">
        <f t="shared" si="110"/>
        <v>19.25722076284411</v>
      </c>
      <c r="P200" s="3">
        <f t="shared" si="111"/>
        <v>5.192857330323867</v>
      </c>
      <c r="Q200" s="3">
        <f t="shared" si="112"/>
        <v>11.863157894736842</v>
      </c>
    </row>
    <row r="201" spans="1:17" x14ac:dyDescent="0.2">
      <c r="A201" s="10">
        <f t="shared" si="100"/>
        <v>40</v>
      </c>
      <c r="B201" s="11">
        <v>42380</v>
      </c>
      <c r="C201" s="2">
        <v>12.317</v>
      </c>
      <c r="D201" s="2">
        <v>2.899</v>
      </c>
      <c r="E201" s="3">
        <f t="shared" si="101"/>
        <v>35.706983000000001</v>
      </c>
      <c r="F201" s="6">
        <v>238.4</v>
      </c>
      <c r="G201" s="3">
        <f t="shared" si="102"/>
        <v>19.355362507104005</v>
      </c>
      <c r="H201" s="3">
        <f t="shared" si="103"/>
        <v>0.14977761325503355</v>
      </c>
      <c r="I201" s="6">
        <f t="shared" si="104"/>
        <v>45960.800000000025</v>
      </c>
      <c r="J201" s="2">
        <f t="shared" si="105"/>
        <v>2386.6160000000009</v>
      </c>
      <c r="K201" s="2">
        <f t="shared" si="106"/>
        <v>5.166526845637584E-2</v>
      </c>
      <c r="L201" s="3">
        <f t="shared" si="107"/>
        <v>8030.0667770000009</v>
      </c>
      <c r="M201" s="3">
        <f t="shared" si="108"/>
        <v>3.3646245466384195</v>
      </c>
      <c r="N201" s="3">
        <f t="shared" si="109"/>
        <v>0.17471555710518522</v>
      </c>
      <c r="O201" s="6">
        <f t="shared" si="110"/>
        <v>19.257727259014441</v>
      </c>
      <c r="P201" s="3">
        <f t="shared" si="111"/>
        <v>5.1927207533376265</v>
      </c>
      <c r="Q201" s="3">
        <f t="shared" si="112"/>
        <v>5.96</v>
      </c>
    </row>
    <row r="202" spans="1:17" x14ac:dyDescent="0.2">
      <c r="A202" s="10">
        <f t="shared" si="100"/>
        <v>11</v>
      </c>
      <c r="B202" s="11">
        <v>42391</v>
      </c>
      <c r="C202" s="2">
        <v>12.254</v>
      </c>
      <c r="D202" s="2">
        <v>2.859</v>
      </c>
      <c r="E202" s="3">
        <f t="shared" si="101"/>
        <v>35.034185999999998</v>
      </c>
      <c r="F202" s="6">
        <v>233</v>
      </c>
      <c r="G202" s="3">
        <f t="shared" si="102"/>
        <v>19.014199445079157</v>
      </c>
      <c r="H202" s="3">
        <f t="shared" si="103"/>
        <v>0.15036131330472102</v>
      </c>
      <c r="I202" s="6">
        <f t="shared" si="104"/>
        <v>46193.800000000025</v>
      </c>
      <c r="J202" s="2">
        <f t="shared" si="105"/>
        <v>2398.8700000000008</v>
      </c>
      <c r="K202" s="2">
        <f t="shared" si="106"/>
        <v>5.2592274678111589E-2</v>
      </c>
      <c r="L202" s="3">
        <f t="shared" si="107"/>
        <v>8065.1009630000008</v>
      </c>
      <c r="M202" s="3">
        <f t="shared" si="108"/>
        <v>3.36204169588181</v>
      </c>
      <c r="N202" s="3">
        <f t="shared" si="109"/>
        <v>0.17459271510462435</v>
      </c>
      <c r="O202" s="6">
        <f t="shared" si="110"/>
        <v>19.256483260868663</v>
      </c>
      <c r="P202" s="3">
        <f t="shared" si="111"/>
        <v>5.1930562110066703</v>
      </c>
      <c r="Q202" s="3">
        <f t="shared" si="112"/>
        <v>21.181818181818183</v>
      </c>
    </row>
    <row r="203" spans="1:17" x14ac:dyDescent="0.2">
      <c r="A203" s="10">
        <f t="shared" si="100"/>
        <v>12</v>
      </c>
      <c r="B203" s="11">
        <v>42403</v>
      </c>
      <c r="C203" s="2">
        <v>12.311999999999999</v>
      </c>
      <c r="D203" s="2">
        <v>2.7989999999999999</v>
      </c>
      <c r="E203" s="3">
        <f t="shared" si="101"/>
        <v>34.461287999999996</v>
      </c>
      <c r="F203" s="6">
        <v>219.3</v>
      </c>
      <c r="G203" s="3">
        <f t="shared" si="102"/>
        <v>17.811890838206629</v>
      </c>
      <c r="H203" s="3">
        <f t="shared" si="103"/>
        <v>0.15714221614227084</v>
      </c>
      <c r="I203" s="6">
        <f t="shared" si="104"/>
        <v>46413.100000000028</v>
      </c>
      <c r="J203" s="2">
        <f t="shared" si="105"/>
        <v>2411.1820000000007</v>
      </c>
      <c r="K203" s="2">
        <f t="shared" si="106"/>
        <v>5.6142270861833099E-2</v>
      </c>
      <c r="L203" s="3">
        <f t="shared" si="107"/>
        <v>8099.5622510000012</v>
      </c>
      <c r="M203" s="3">
        <f t="shared" si="108"/>
        <v>3.3591666871268941</v>
      </c>
      <c r="N203" s="3">
        <f t="shared" si="109"/>
        <v>0.17451026221045343</v>
      </c>
      <c r="O203" s="6">
        <f t="shared" si="110"/>
        <v>19.249106869576835</v>
      </c>
      <c r="P203" s="3">
        <f t="shared" si="111"/>
        <v>5.1950462261732131</v>
      </c>
      <c r="Q203" s="3">
        <f t="shared" si="112"/>
        <v>18.275000000000002</v>
      </c>
    </row>
    <row r="204" spans="1:17" x14ac:dyDescent="0.2">
      <c r="A204" s="10">
        <f t="shared" si="100"/>
        <v>15</v>
      </c>
      <c r="B204" s="11">
        <v>42418</v>
      </c>
      <c r="C204" s="2">
        <v>12.326000000000001</v>
      </c>
      <c r="D204" s="2">
        <v>2.4990000000000001</v>
      </c>
      <c r="E204" s="3">
        <f t="shared" si="101"/>
        <v>30.802674000000003</v>
      </c>
      <c r="F204" s="6">
        <v>217.2</v>
      </c>
      <c r="G204" s="3">
        <f t="shared" si="102"/>
        <v>17.621288333603761</v>
      </c>
      <c r="H204" s="3">
        <f t="shared" si="103"/>
        <v>0.14181709944751383</v>
      </c>
      <c r="I204" s="6">
        <f t="shared" si="104"/>
        <v>46630.300000000025</v>
      </c>
      <c r="J204" s="2">
        <f t="shared" si="105"/>
        <v>2423.5080000000007</v>
      </c>
      <c r="K204" s="2">
        <f t="shared" si="106"/>
        <v>5.6749539594843468E-2</v>
      </c>
      <c r="L204" s="3">
        <f t="shared" si="107"/>
        <v>8130.3649250000008</v>
      </c>
      <c r="M204" s="3">
        <f t="shared" si="108"/>
        <v>3.354791865758231</v>
      </c>
      <c r="N204" s="3">
        <f t="shared" si="109"/>
        <v>0.17435798021887047</v>
      </c>
      <c r="O204" s="6">
        <f t="shared" si="110"/>
        <v>19.240827758769523</v>
      </c>
      <c r="P204" s="3">
        <f t="shared" si="111"/>
        <v>5.1972815958722105</v>
      </c>
      <c r="Q204" s="3">
        <f t="shared" si="112"/>
        <v>14.479999999999999</v>
      </c>
    </row>
    <row r="205" spans="1:17" x14ac:dyDescent="0.2">
      <c r="A205" s="10">
        <f t="shared" si="100"/>
        <v>15</v>
      </c>
      <c r="B205" s="11">
        <v>42433</v>
      </c>
      <c r="C205" s="2">
        <v>12.404</v>
      </c>
      <c r="D205" s="2">
        <v>2.4990000000000001</v>
      </c>
      <c r="E205" s="3">
        <f t="shared" si="101"/>
        <v>30.997596000000001</v>
      </c>
      <c r="F205" s="6">
        <v>219.8</v>
      </c>
      <c r="G205" s="3">
        <f t="shared" si="102"/>
        <v>17.720090293453726</v>
      </c>
      <c r="H205" s="3">
        <f t="shared" si="103"/>
        <v>0.14102636942675159</v>
      </c>
      <c r="I205" s="6">
        <f t="shared" si="104"/>
        <v>46850.100000000028</v>
      </c>
      <c r="J205" s="2">
        <f t="shared" si="105"/>
        <v>2435.9120000000007</v>
      </c>
      <c r="K205" s="2">
        <f t="shared" si="106"/>
        <v>5.643312101910828E-2</v>
      </c>
      <c r="L205" s="3">
        <f t="shared" si="107"/>
        <v>8161.3625210000009</v>
      </c>
      <c r="M205" s="3">
        <f t="shared" si="108"/>
        <v>3.3504340554995413</v>
      </c>
      <c r="N205" s="3">
        <f t="shared" si="109"/>
        <v>0.17420160300618348</v>
      </c>
      <c r="O205" s="6">
        <f t="shared" si="110"/>
        <v>19.233083953771736</v>
      </c>
      <c r="P205" s="3">
        <f t="shared" si="111"/>
        <v>5.1993741742280148</v>
      </c>
      <c r="Q205" s="3">
        <f t="shared" si="112"/>
        <v>14.653333333333334</v>
      </c>
    </row>
    <row r="206" spans="1:17" x14ac:dyDescent="0.2">
      <c r="A206" s="10">
        <f t="shared" si="100"/>
        <v>20</v>
      </c>
      <c r="B206" s="11">
        <v>42453</v>
      </c>
      <c r="C206" s="2">
        <v>12.061999999999999</v>
      </c>
      <c r="D206" s="2">
        <v>2.899</v>
      </c>
      <c r="E206" s="3">
        <f t="shared" si="101"/>
        <v>34.967737999999997</v>
      </c>
      <c r="F206" s="6">
        <v>216.4</v>
      </c>
      <c r="G206" s="3">
        <f t="shared" si="102"/>
        <v>17.9406400265296</v>
      </c>
      <c r="H206" s="3">
        <f t="shared" si="103"/>
        <v>0.16158843807763398</v>
      </c>
      <c r="I206" s="6">
        <f t="shared" si="104"/>
        <v>47066.500000000029</v>
      </c>
      <c r="J206" s="2">
        <f t="shared" si="105"/>
        <v>2447.9740000000006</v>
      </c>
      <c r="K206" s="2">
        <f t="shared" si="106"/>
        <v>5.5739371534195926E-2</v>
      </c>
      <c r="L206" s="3">
        <f t="shared" si="107"/>
        <v>8196.3302590000003</v>
      </c>
      <c r="M206" s="3">
        <f t="shared" si="108"/>
        <v>3.3482096864590876</v>
      </c>
      <c r="N206" s="3">
        <f t="shared" si="109"/>
        <v>0.1741436108272337</v>
      </c>
      <c r="O206" s="6">
        <f t="shared" si="110"/>
        <v>19.226715643221709</v>
      </c>
      <c r="P206" s="3">
        <f t="shared" si="111"/>
        <v>5.2010963211626082</v>
      </c>
      <c r="Q206" s="3">
        <f t="shared" si="112"/>
        <v>10.82</v>
      </c>
    </row>
    <row r="207" spans="1:17" x14ac:dyDescent="0.2">
      <c r="A207" s="10">
        <f t="shared" si="100"/>
        <v>25</v>
      </c>
      <c r="B207" s="11">
        <v>42478</v>
      </c>
      <c r="C207" s="2">
        <v>12.474</v>
      </c>
      <c r="D207" s="2">
        <v>2.899</v>
      </c>
      <c r="E207" s="3">
        <f t="shared" si="101"/>
        <v>36.162126000000001</v>
      </c>
      <c r="F207" s="6">
        <v>229.3</v>
      </c>
      <c r="G207" s="3">
        <f t="shared" si="102"/>
        <v>18.382235048901716</v>
      </c>
      <c r="H207" s="3">
        <f t="shared" si="103"/>
        <v>0.15770661142607936</v>
      </c>
      <c r="I207" s="6">
        <f t="shared" si="104"/>
        <v>47295.800000000032</v>
      </c>
      <c r="J207" s="2">
        <f t="shared" si="105"/>
        <v>2460.4480000000008</v>
      </c>
      <c r="K207" s="2">
        <f t="shared" si="106"/>
        <v>5.4400348887919753E-2</v>
      </c>
      <c r="L207" s="3">
        <f t="shared" si="107"/>
        <v>8232.4923849999996</v>
      </c>
      <c r="M207" s="3">
        <f t="shared" si="108"/>
        <v>3.3459322794060258</v>
      </c>
      <c r="N207" s="3">
        <f t="shared" si="109"/>
        <v>0.17406392079212094</v>
      </c>
      <c r="O207" s="6">
        <f t="shared" si="110"/>
        <v>19.222434288389763</v>
      </c>
      <c r="P207" s="3">
        <f t="shared" si="111"/>
        <v>5.2022547456645185</v>
      </c>
      <c r="Q207" s="3">
        <f t="shared" si="112"/>
        <v>9.1720000000000006</v>
      </c>
    </row>
    <row r="208" spans="1:17" x14ac:dyDescent="0.2">
      <c r="A208" s="10">
        <f t="shared" si="100"/>
        <v>16</v>
      </c>
      <c r="B208" s="11">
        <v>42494</v>
      </c>
      <c r="C208" s="2">
        <v>12.882</v>
      </c>
      <c r="D208" s="2">
        <v>2.9990000000000001</v>
      </c>
      <c r="E208" s="3">
        <f t="shared" si="101"/>
        <v>38.633118000000003</v>
      </c>
      <c r="F208" s="6">
        <v>212.6</v>
      </c>
      <c r="G208" s="3">
        <f t="shared" si="102"/>
        <v>16.503648501785438</v>
      </c>
      <c r="H208" s="3">
        <f t="shared" si="103"/>
        <v>0.18171739416745064</v>
      </c>
      <c r="I208" s="6">
        <f t="shared" si="104"/>
        <v>47508.400000000031</v>
      </c>
      <c r="J208" s="2">
        <f t="shared" si="105"/>
        <v>2473.3300000000008</v>
      </c>
      <c r="K208" s="2">
        <f t="shared" si="106"/>
        <v>6.0592662276575726E-2</v>
      </c>
      <c r="L208" s="3">
        <f t="shared" si="107"/>
        <v>8271.1255029999993</v>
      </c>
      <c r="M208" s="3">
        <f t="shared" si="108"/>
        <v>3.3441253302228158</v>
      </c>
      <c r="N208" s="3">
        <f t="shared" si="109"/>
        <v>0.1740981700709768</v>
      </c>
      <c r="O208" s="6">
        <f t="shared" si="110"/>
        <v>19.208273865598208</v>
      </c>
      <c r="P208" s="3">
        <f t="shared" si="111"/>
        <v>5.2060898704229137</v>
      </c>
      <c r="Q208" s="3">
        <f t="shared" si="112"/>
        <v>13.2875</v>
      </c>
    </row>
    <row r="209" spans="1:17" x14ac:dyDescent="0.2">
      <c r="A209" s="10">
        <f t="shared" si="100"/>
        <v>15</v>
      </c>
      <c r="B209" s="11">
        <v>42509</v>
      </c>
      <c r="C209" s="2">
        <v>11.757</v>
      </c>
      <c r="D209" s="2">
        <v>2.9990000000000001</v>
      </c>
      <c r="E209" s="3">
        <f t="shared" si="101"/>
        <v>35.259242999999998</v>
      </c>
      <c r="F209" s="6">
        <v>227.2</v>
      </c>
      <c r="G209" s="3">
        <f t="shared" si="102"/>
        <v>19.32465765076125</v>
      </c>
      <c r="H209" s="3">
        <f t="shared" si="103"/>
        <v>0.15519033010563379</v>
      </c>
      <c r="I209" s="6">
        <f t="shared" si="104"/>
        <v>47735.600000000028</v>
      </c>
      <c r="J209" s="2">
        <f t="shared" si="105"/>
        <v>2485.0870000000009</v>
      </c>
      <c r="K209" s="2">
        <f t="shared" si="106"/>
        <v>5.1747359154929576E-2</v>
      </c>
      <c r="L209" s="3">
        <f t="shared" si="107"/>
        <v>8306.3847459999997</v>
      </c>
      <c r="M209" s="3">
        <f t="shared" si="108"/>
        <v>3.3424925348689993</v>
      </c>
      <c r="N209" s="3">
        <f t="shared" si="109"/>
        <v>0.17400817725135947</v>
      </c>
      <c r="O209" s="6">
        <f t="shared" si="110"/>
        <v>19.208824479786827</v>
      </c>
      <c r="P209" s="3">
        <f t="shared" si="111"/>
        <v>5.2059406396902927</v>
      </c>
      <c r="Q209" s="3">
        <f t="shared" si="112"/>
        <v>15.146666666666667</v>
      </c>
    </row>
    <row r="210" spans="1:17" x14ac:dyDescent="0.2">
      <c r="A210" s="10">
        <f t="shared" si="100"/>
        <v>14</v>
      </c>
      <c r="B210" s="11">
        <v>42523</v>
      </c>
      <c r="C210" s="2">
        <v>12.586</v>
      </c>
      <c r="D210" s="2">
        <v>2.9990000000000001</v>
      </c>
      <c r="E210" s="3">
        <f t="shared" si="101"/>
        <v>37.745414000000004</v>
      </c>
      <c r="F210" s="6">
        <v>233.5</v>
      </c>
      <c r="G210" s="3">
        <f t="shared" si="102"/>
        <v>18.55235976481805</v>
      </c>
      <c r="H210" s="3">
        <f t="shared" si="103"/>
        <v>0.16165059528907924</v>
      </c>
      <c r="I210" s="6">
        <f t="shared" si="104"/>
        <v>47969.100000000028</v>
      </c>
      <c r="J210" s="2">
        <f t="shared" si="105"/>
        <v>2497.6730000000007</v>
      </c>
      <c r="K210" s="2">
        <f t="shared" si="106"/>
        <v>5.390149892933619E-2</v>
      </c>
      <c r="L210" s="3">
        <f t="shared" si="107"/>
        <v>8344.1301600000006</v>
      </c>
      <c r="M210" s="3">
        <f t="shared" si="108"/>
        <v>3.3407616449391084</v>
      </c>
      <c r="N210" s="3">
        <f t="shared" si="109"/>
        <v>0.17394802404047596</v>
      </c>
      <c r="O210" s="6">
        <f t="shared" si="110"/>
        <v>19.205516494753322</v>
      </c>
      <c r="P210" s="3">
        <f t="shared" si="111"/>
        <v>5.2068373181902503</v>
      </c>
      <c r="Q210" s="3">
        <f t="shared" si="112"/>
        <v>16.678571428571427</v>
      </c>
    </row>
    <row r="211" spans="1:17" x14ac:dyDescent="0.2">
      <c r="A211" s="10">
        <f t="shared" ref="A211:A235" si="113">B211-B210</f>
        <v>13</v>
      </c>
      <c r="B211" s="11">
        <v>42536</v>
      </c>
      <c r="C211" s="2">
        <v>12.58</v>
      </c>
      <c r="D211" s="2">
        <v>2.9990000000000001</v>
      </c>
      <c r="E211" s="3">
        <f t="shared" ref="E211:E235" si="114">D211*C211</f>
        <v>37.727420000000002</v>
      </c>
      <c r="F211" s="6">
        <v>212.5</v>
      </c>
      <c r="G211" s="3">
        <f t="shared" ref="G211:G235" si="115">F211/C211</f>
        <v>16.891891891891891</v>
      </c>
      <c r="H211" s="3">
        <f t="shared" ref="H211:H235" si="116">E211/F211</f>
        <v>0.1775408</v>
      </c>
      <c r="I211" s="6">
        <f t="shared" ref="I211:I235" si="117">F211+I210</f>
        <v>48181.600000000028</v>
      </c>
      <c r="J211" s="2">
        <f t="shared" ref="J211:J235" si="118">J210+C211</f>
        <v>2510.2530000000006</v>
      </c>
      <c r="K211" s="2">
        <f t="shared" ref="K211:K235" si="119">C211/F211</f>
        <v>5.9200000000000003E-2</v>
      </c>
      <c r="L211" s="3">
        <f t="shared" ref="L211:L235" si="120">L210+E211</f>
        <v>8381.8575799999999</v>
      </c>
      <c r="M211" s="3">
        <f t="shared" ref="M211:M235" si="121">L211/J211</f>
        <v>3.3390489245506321</v>
      </c>
      <c r="N211" s="3">
        <f t="shared" ref="N211:N235" si="122">L211/I211</f>
        <v>0.17396386960997548</v>
      </c>
      <c r="O211" s="6">
        <f t="shared" ref="O211:O235" si="123">I211/J211</f>
        <v>19.193921887554765</v>
      </c>
      <c r="P211" s="3">
        <f t="shared" ref="P211:P235" si="124">J211/(I211/100)</f>
        <v>5.2099826489780314</v>
      </c>
      <c r="Q211" s="3">
        <f t="shared" ref="Q211:Q235" si="125">F211/A211</f>
        <v>16.346153846153847</v>
      </c>
    </row>
    <row r="212" spans="1:17" x14ac:dyDescent="0.2">
      <c r="A212" s="10">
        <f t="shared" si="113"/>
        <v>14</v>
      </c>
      <c r="B212" s="11">
        <v>42550</v>
      </c>
      <c r="C212" s="2">
        <v>12.16</v>
      </c>
      <c r="D212" s="2">
        <v>3.0590000000000002</v>
      </c>
      <c r="E212" s="3">
        <f t="shared" si="114"/>
        <v>37.19744</v>
      </c>
      <c r="F212" s="6">
        <v>200.8</v>
      </c>
      <c r="G212" s="3">
        <f t="shared" si="115"/>
        <v>16.513157894736842</v>
      </c>
      <c r="H212" s="3">
        <f t="shared" si="116"/>
        <v>0.18524621513944223</v>
      </c>
      <c r="I212" s="6">
        <f t="shared" si="117"/>
        <v>48382.400000000031</v>
      </c>
      <c r="J212" s="2">
        <f t="shared" si="118"/>
        <v>2522.4130000000005</v>
      </c>
      <c r="K212" s="2">
        <f t="shared" si="119"/>
        <v>6.0557768924302785E-2</v>
      </c>
      <c r="L212" s="3">
        <f t="shared" si="120"/>
        <v>8419.0550199999998</v>
      </c>
      <c r="M212" s="3">
        <f t="shared" si="121"/>
        <v>3.3376988700898695</v>
      </c>
      <c r="N212" s="3">
        <f t="shared" si="122"/>
        <v>0.17401069438473482</v>
      </c>
      <c r="O212" s="6">
        <f t="shared" si="123"/>
        <v>19.180998512138981</v>
      </c>
      <c r="P212" s="3">
        <f t="shared" si="124"/>
        <v>5.2134929230463944</v>
      </c>
      <c r="Q212" s="3">
        <f t="shared" si="125"/>
        <v>14.342857142857143</v>
      </c>
    </row>
    <row r="213" spans="1:17" x14ac:dyDescent="0.2">
      <c r="A213" s="10">
        <f t="shared" si="113"/>
        <v>15</v>
      </c>
      <c r="B213" s="11">
        <v>42565</v>
      </c>
      <c r="C213" s="2">
        <v>12.721</v>
      </c>
      <c r="D213" s="2">
        <v>3.0990000000000002</v>
      </c>
      <c r="E213" s="3">
        <f t="shared" si="114"/>
        <v>39.422378999999999</v>
      </c>
      <c r="F213" s="6">
        <v>250.5</v>
      </c>
      <c r="G213" s="3">
        <f t="shared" si="115"/>
        <v>19.691848125147395</v>
      </c>
      <c r="H213" s="3">
        <f t="shared" si="116"/>
        <v>0.15737476646706586</v>
      </c>
      <c r="I213" s="6">
        <f t="shared" si="117"/>
        <v>48632.900000000031</v>
      </c>
      <c r="J213" s="2">
        <f t="shared" si="118"/>
        <v>2535.1340000000005</v>
      </c>
      <c r="K213" s="2">
        <f t="shared" si="119"/>
        <v>5.0782435129740518E-2</v>
      </c>
      <c r="L213" s="3">
        <f t="shared" si="120"/>
        <v>8458.4773989999994</v>
      </c>
      <c r="M213" s="3">
        <f t="shared" si="121"/>
        <v>3.3365011076337572</v>
      </c>
      <c r="N213" s="3">
        <f t="shared" si="122"/>
        <v>0.17392500547982936</v>
      </c>
      <c r="O213" s="6">
        <f t="shared" si="123"/>
        <v>19.18356189455864</v>
      </c>
      <c r="P213" s="3">
        <f t="shared" si="124"/>
        <v>5.2127962757721606</v>
      </c>
      <c r="Q213" s="3">
        <f t="shared" si="125"/>
        <v>16.7</v>
      </c>
    </row>
    <row r="214" spans="1:17" x14ac:dyDescent="0.2">
      <c r="A214" s="10">
        <f t="shared" si="113"/>
        <v>14</v>
      </c>
      <c r="B214" s="11">
        <v>42579</v>
      </c>
      <c r="C214" s="2">
        <v>12.849</v>
      </c>
      <c r="D214" s="2">
        <v>3.0990000000000002</v>
      </c>
      <c r="E214" s="3">
        <f t="shared" si="114"/>
        <v>39.819051000000002</v>
      </c>
      <c r="F214" s="6">
        <v>220.6</v>
      </c>
      <c r="G214" s="3">
        <f t="shared" si="115"/>
        <v>17.16865125690715</v>
      </c>
      <c r="H214" s="3">
        <f t="shared" si="116"/>
        <v>0.18050340435176793</v>
      </c>
      <c r="I214" s="6">
        <f t="shared" si="117"/>
        <v>48853.500000000029</v>
      </c>
      <c r="J214" s="2">
        <f t="shared" si="118"/>
        <v>2547.9830000000006</v>
      </c>
      <c r="K214" s="2">
        <f t="shared" si="119"/>
        <v>5.8245693563009973E-2</v>
      </c>
      <c r="L214" s="3">
        <f t="shared" si="120"/>
        <v>8498.2964499999998</v>
      </c>
      <c r="M214" s="3">
        <f t="shared" si="121"/>
        <v>3.3353034341280918</v>
      </c>
      <c r="N214" s="3">
        <f t="shared" si="122"/>
        <v>0.17395471051204101</v>
      </c>
      <c r="O214" s="6">
        <f t="shared" si="123"/>
        <v>19.173401078421644</v>
      </c>
      <c r="P214" s="3">
        <f t="shared" si="124"/>
        <v>5.2155587624223427</v>
      </c>
      <c r="Q214" s="3">
        <f t="shared" si="125"/>
        <v>15.757142857142856</v>
      </c>
    </row>
    <row r="215" spans="1:17" x14ac:dyDescent="0.2">
      <c r="A215" s="10">
        <f t="shared" si="113"/>
        <v>14</v>
      </c>
      <c r="B215" s="11">
        <v>42593</v>
      </c>
      <c r="C215" s="2">
        <v>12.738</v>
      </c>
      <c r="D215" s="2">
        <v>3.0990000000000002</v>
      </c>
      <c r="E215" s="3">
        <f t="shared" si="114"/>
        <v>39.475062000000001</v>
      </c>
      <c r="F215" s="6">
        <v>207.4</v>
      </c>
      <c r="G215" s="3">
        <f t="shared" si="115"/>
        <v>16.281990893389857</v>
      </c>
      <c r="H215" s="3">
        <f t="shared" si="116"/>
        <v>0.19033298939247831</v>
      </c>
      <c r="I215" s="6">
        <f t="shared" si="117"/>
        <v>49060.900000000031</v>
      </c>
      <c r="J215" s="2">
        <f t="shared" si="118"/>
        <v>2560.7210000000005</v>
      </c>
      <c r="K215" s="2">
        <f t="shared" si="119"/>
        <v>6.14175506268081E-2</v>
      </c>
      <c r="L215" s="3">
        <f t="shared" si="120"/>
        <v>8537.7715119999993</v>
      </c>
      <c r="M215" s="3">
        <f t="shared" si="121"/>
        <v>3.3341279709894196</v>
      </c>
      <c r="N215" s="3">
        <f t="shared" si="122"/>
        <v>0.17402394803193569</v>
      </c>
      <c r="O215" s="6">
        <f t="shared" si="123"/>
        <v>19.159018104666625</v>
      </c>
      <c r="P215" s="3">
        <f t="shared" si="124"/>
        <v>5.2194741637434268</v>
      </c>
      <c r="Q215" s="3">
        <f t="shared" si="125"/>
        <v>14.814285714285715</v>
      </c>
    </row>
    <row r="216" spans="1:17" x14ac:dyDescent="0.2">
      <c r="A216" s="10">
        <f t="shared" si="113"/>
        <v>14</v>
      </c>
      <c r="B216" s="11">
        <v>42607</v>
      </c>
      <c r="C216" s="2">
        <v>12.282999999999999</v>
      </c>
      <c r="D216" s="2">
        <v>3.0990000000000002</v>
      </c>
      <c r="E216" s="3">
        <f t="shared" si="114"/>
        <v>38.065016999999997</v>
      </c>
      <c r="F216" s="6">
        <v>217.2</v>
      </c>
      <c r="G216" s="3">
        <f t="shared" si="115"/>
        <v>17.682976471546038</v>
      </c>
      <c r="H216" s="3">
        <f t="shared" si="116"/>
        <v>0.17525330110497236</v>
      </c>
      <c r="I216" s="6">
        <f t="shared" si="117"/>
        <v>49278.100000000028</v>
      </c>
      <c r="J216" s="2">
        <f t="shared" si="118"/>
        <v>2573.0040000000004</v>
      </c>
      <c r="K216" s="2">
        <f t="shared" si="119"/>
        <v>5.6551565377532226E-2</v>
      </c>
      <c r="L216" s="3">
        <f t="shared" si="120"/>
        <v>8575.8365290000002</v>
      </c>
      <c r="M216" s="3">
        <f t="shared" si="121"/>
        <v>3.3330055176750597</v>
      </c>
      <c r="N216" s="3">
        <f t="shared" si="122"/>
        <v>0.17402936657460405</v>
      </c>
      <c r="O216" s="6">
        <f t="shared" si="123"/>
        <v>19.151971780844498</v>
      </c>
      <c r="P216" s="3">
        <f t="shared" si="124"/>
        <v>5.2213944937000392</v>
      </c>
      <c r="Q216" s="3">
        <f t="shared" si="125"/>
        <v>15.514285714285714</v>
      </c>
    </row>
    <row r="217" spans="1:17" x14ac:dyDescent="0.2">
      <c r="A217" s="10">
        <f t="shared" si="113"/>
        <v>13</v>
      </c>
      <c r="B217" s="11">
        <v>42620</v>
      </c>
      <c r="C217" s="2">
        <v>12.741</v>
      </c>
      <c r="D217" s="2">
        <v>2.9590000000000001</v>
      </c>
      <c r="E217" s="3">
        <f t="shared" si="114"/>
        <v>37.700619000000003</v>
      </c>
      <c r="F217" s="6">
        <v>211.6</v>
      </c>
      <c r="G217" s="3">
        <f t="shared" si="115"/>
        <v>16.607801585432856</v>
      </c>
      <c r="H217" s="3">
        <f t="shared" si="116"/>
        <v>0.17816927693761817</v>
      </c>
      <c r="I217" s="6">
        <f t="shared" si="117"/>
        <v>49489.700000000026</v>
      </c>
      <c r="J217" s="2">
        <f t="shared" si="118"/>
        <v>2585.7450000000003</v>
      </c>
      <c r="K217" s="2">
        <f t="shared" si="119"/>
        <v>6.0212665406427224E-2</v>
      </c>
      <c r="L217" s="3">
        <f t="shared" si="120"/>
        <v>8613.5371479999994</v>
      </c>
      <c r="M217" s="3">
        <f t="shared" si="121"/>
        <v>3.3311626428746832</v>
      </c>
      <c r="N217" s="3">
        <f t="shared" si="122"/>
        <v>0.17404706732916131</v>
      </c>
      <c r="O217" s="6">
        <f t="shared" si="123"/>
        <v>19.139435636538028</v>
      </c>
      <c r="P217" s="3">
        <f t="shared" si="124"/>
        <v>5.2248144563414183</v>
      </c>
      <c r="Q217" s="3">
        <f t="shared" si="125"/>
        <v>16.276923076923076</v>
      </c>
    </row>
    <row r="218" spans="1:17" x14ac:dyDescent="0.2">
      <c r="A218" s="10">
        <f t="shared" si="113"/>
        <v>19</v>
      </c>
      <c r="B218" s="11">
        <v>42639</v>
      </c>
      <c r="C218" s="2">
        <v>12.81</v>
      </c>
      <c r="D218" s="2">
        <v>2.9590000000000001</v>
      </c>
      <c r="E218" s="3">
        <f t="shared" si="114"/>
        <v>37.904790000000006</v>
      </c>
      <c r="F218" s="6">
        <v>234.5</v>
      </c>
      <c r="G218" s="3">
        <f t="shared" si="115"/>
        <v>18.306010928961747</v>
      </c>
      <c r="H218" s="3">
        <f t="shared" si="116"/>
        <v>0.16164089552238808</v>
      </c>
      <c r="I218" s="6">
        <f t="shared" si="117"/>
        <v>49724.200000000026</v>
      </c>
      <c r="J218" s="2">
        <f t="shared" si="118"/>
        <v>2598.5550000000003</v>
      </c>
      <c r="K218" s="2">
        <f t="shared" si="119"/>
        <v>5.4626865671641794E-2</v>
      </c>
      <c r="L218" s="3">
        <f t="shared" si="120"/>
        <v>8651.4419379999999</v>
      </c>
      <c r="M218" s="3">
        <f t="shared" si="121"/>
        <v>3.3293280065267039</v>
      </c>
      <c r="N218" s="3">
        <f t="shared" si="122"/>
        <v>0.17398855965505719</v>
      </c>
      <c r="O218" s="6">
        <f t="shared" si="123"/>
        <v>19.135327133733949</v>
      </c>
      <c r="P218" s="3">
        <f t="shared" si="124"/>
        <v>5.225936264434619</v>
      </c>
      <c r="Q218" s="3">
        <f t="shared" si="125"/>
        <v>12.342105263157896</v>
      </c>
    </row>
    <row r="219" spans="1:17" x14ac:dyDescent="0.2">
      <c r="A219" s="10">
        <f t="shared" si="113"/>
        <v>14</v>
      </c>
      <c r="B219" s="11">
        <v>42653</v>
      </c>
      <c r="C219" s="2">
        <v>13.098000000000001</v>
      </c>
      <c r="D219" s="2">
        <v>2.9590000000000001</v>
      </c>
      <c r="E219" s="3">
        <f t="shared" si="114"/>
        <v>38.756982000000001</v>
      </c>
      <c r="F219" s="6">
        <v>228.9</v>
      </c>
      <c r="G219" s="3">
        <f t="shared" si="115"/>
        <v>17.475950526797984</v>
      </c>
      <c r="H219" s="3">
        <f t="shared" si="116"/>
        <v>0.1693184010484928</v>
      </c>
      <c r="I219" s="6">
        <f t="shared" si="117"/>
        <v>49953.100000000028</v>
      </c>
      <c r="J219" s="2">
        <f t="shared" si="118"/>
        <v>2611.6530000000002</v>
      </c>
      <c r="K219" s="2">
        <f t="shared" si="119"/>
        <v>5.722149410222805E-2</v>
      </c>
      <c r="L219" s="3">
        <f t="shared" si="120"/>
        <v>8690.1989200000007</v>
      </c>
      <c r="M219" s="3">
        <f t="shared" si="121"/>
        <v>3.3274707321378454</v>
      </c>
      <c r="N219" s="3">
        <f t="shared" si="122"/>
        <v>0.17396715959570069</v>
      </c>
      <c r="O219" s="6">
        <f t="shared" si="123"/>
        <v>19.127005004110433</v>
      </c>
      <c r="P219" s="3">
        <f t="shared" si="124"/>
        <v>5.2282100610372506</v>
      </c>
      <c r="Q219" s="3">
        <f t="shared" si="125"/>
        <v>16.350000000000001</v>
      </c>
    </row>
    <row r="220" spans="1:17" x14ac:dyDescent="0.2">
      <c r="A220" s="10">
        <f t="shared" si="113"/>
        <v>26</v>
      </c>
      <c r="B220" s="11">
        <v>42679</v>
      </c>
      <c r="C220" s="2">
        <v>12.704000000000001</v>
      </c>
      <c r="D220" s="2">
        <v>2.9590000000000001</v>
      </c>
      <c r="E220" s="3">
        <f t="shared" si="114"/>
        <v>37.591136000000006</v>
      </c>
      <c r="F220" s="6">
        <v>220.4</v>
      </c>
      <c r="G220" s="3">
        <f t="shared" si="115"/>
        <v>17.348866498740552</v>
      </c>
      <c r="H220" s="3">
        <f t="shared" si="116"/>
        <v>0.1705586932849365</v>
      </c>
      <c r="I220" s="6">
        <f t="shared" si="117"/>
        <v>50173.500000000029</v>
      </c>
      <c r="J220" s="2">
        <f t="shared" si="118"/>
        <v>2624.3570000000004</v>
      </c>
      <c r="K220" s="2">
        <f t="shared" si="119"/>
        <v>5.7640653357531761E-2</v>
      </c>
      <c r="L220" s="3">
        <f t="shared" si="120"/>
        <v>8727.7900560000016</v>
      </c>
      <c r="M220" s="3">
        <f t="shared" si="121"/>
        <v>3.3256870372437897</v>
      </c>
      <c r="N220" s="3">
        <f t="shared" si="122"/>
        <v>0.17395218703100235</v>
      </c>
      <c r="O220" s="6">
        <f t="shared" si="123"/>
        <v>19.118397382673173</v>
      </c>
      <c r="P220" s="3">
        <f t="shared" si="124"/>
        <v>5.2305639431173807</v>
      </c>
      <c r="Q220" s="3">
        <f t="shared" si="125"/>
        <v>8.476923076923077</v>
      </c>
    </row>
    <row r="221" spans="1:17" x14ac:dyDescent="0.2">
      <c r="A221" s="10">
        <f t="shared" si="113"/>
        <v>30</v>
      </c>
      <c r="B221" s="11">
        <v>42709</v>
      </c>
      <c r="C221" s="2">
        <v>12.122</v>
      </c>
      <c r="D221" s="2">
        <v>2.7989999999999999</v>
      </c>
      <c r="E221" s="3">
        <f t="shared" si="114"/>
        <v>33.929477999999996</v>
      </c>
      <c r="F221" s="6">
        <v>201.1</v>
      </c>
      <c r="G221" s="3">
        <f t="shared" si="115"/>
        <v>16.589671671341364</v>
      </c>
      <c r="H221" s="3">
        <f t="shared" si="116"/>
        <v>0.16871943311785181</v>
      </c>
      <c r="I221" s="6">
        <f t="shared" si="117"/>
        <v>50374.600000000028</v>
      </c>
      <c r="J221" s="2">
        <f t="shared" si="118"/>
        <v>2636.4790000000003</v>
      </c>
      <c r="K221" s="2">
        <f t="shared" si="119"/>
        <v>6.0278468423669816E-2</v>
      </c>
      <c r="L221" s="3">
        <f t="shared" si="120"/>
        <v>8761.7195340000017</v>
      </c>
      <c r="M221" s="3">
        <f t="shared" si="121"/>
        <v>3.3232654362124641</v>
      </c>
      <c r="N221" s="3">
        <f t="shared" si="122"/>
        <v>0.17393129739988003</v>
      </c>
      <c r="O221" s="6">
        <f t="shared" si="123"/>
        <v>19.106770810615227</v>
      </c>
      <c r="P221" s="3">
        <f t="shared" si="124"/>
        <v>5.2337467692051129</v>
      </c>
      <c r="Q221" s="3">
        <f t="shared" si="125"/>
        <v>6.7033333333333331</v>
      </c>
    </row>
    <row r="222" spans="1:17" x14ac:dyDescent="0.2">
      <c r="A222" s="10">
        <f t="shared" si="113"/>
        <v>50</v>
      </c>
      <c r="B222" s="11">
        <v>42759</v>
      </c>
      <c r="C222" s="2">
        <v>13.048999999999999</v>
      </c>
      <c r="D222" s="2">
        <v>2.69</v>
      </c>
      <c r="E222" s="3">
        <f t="shared" ref="E222" si="126">D222*C222</f>
        <v>35.10181</v>
      </c>
      <c r="F222" s="6">
        <v>237.7</v>
      </c>
      <c r="G222" s="3">
        <f t="shared" si="115"/>
        <v>18.21595524561269</v>
      </c>
      <c r="H222" s="3">
        <f t="shared" si="116"/>
        <v>0.14767273874631889</v>
      </c>
      <c r="I222" s="6">
        <f t="shared" si="117"/>
        <v>50612.300000000025</v>
      </c>
      <c r="J222" s="2">
        <f t="shared" si="118"/>
        <v>2649.5280000000002</v>
      </c>
      <c r="K222" s="2">
        <f t="shared" si="119"/>
        <v>5.4896928901977282E-2</v>
      </c>
      <c r="L222" s="3">
        <f t="shared" si="120"/>
        <v>8796.8213440000018</v>
      </c>
      <c r="M222" s="3">
        <f t="shared" si="121"/>
        <v>3.3201465861089225</v>
      </c>
      <c r="N222" s="3">
        <f t="shared" si="122"/>
        <v>0.17380797442518908</v>
      </c>
      <c r="O222" s="6">
        <f t="shared" si="123"/>
        <v>19.102383518875822</v>
      </c>
      <c r="P222" s="3">
        <f t="shared" si="124"/>
        <v>5.2349488167895926</v>
      </c>
      <c r="Q222" s="3">
        <f t="shared" si="125"/>
        <v>4.7539999999999996</v>
      </c>
    </row>
    <row r="223" spans="1:17" x14ac:dyDescent="0.2">
      <c r="A223" s="10">
        <f t="shared" si="113"/>
        <v>23</v>
      </c>
      <c r="B223" s="11">
        <v>42782</v>
      </c>
      <c r="C223" s="2">
        <v>12.445</v>
      </c>
      <c r="D223" s="2">
        <v>2.79</v>
      </c>
      <c r="E223" s="3">
        <f t="shared" si="114"/>
        <v>34.721550000000001</v>
      </c>
      <c r="F223" s="6">
        <v>216.6</v>
      </c>
      <c r="G223" s="3">
        <f t="shared" si="115"/>
        <v>17.404580152671755</v>
      </c>
      <c r="H223" s="3">
        <f t="shared" si="116"/>
        <v>0.16030263157894736</v>
      </c>
      <c r="I223" s="6">
        <f t="shared" si="117"/>
        <v>50828.900000000023</v>
      </c>
      <c r="J223" s="2">
        <f t="shared" si="118"/>
        <v>2661.9730000000004</v>
      </c>
      <c r="K223" s="2">
        <f t="shared" si="119"/>
        <v>5.7456140350877198E-2</v>
      </c>
      <c r="L223" s="3">
        <f t="shared" si="120"/>
        <v>8831.542894000002</v>
      </c>
      <c r="M223" s="3">
        <f t="shared" si="121"/>
        <v>3.3176680958071327</v>
      </c>
      <c r="N223" s="3">
        <f t="shared" si="122"/>
        <v>0.17375042336151281</v>
      </c>
      <c r="O223" s="6">
        <f t="shared" si="123"/>
        <v>19.094446111962824</v>
      </c>
      <c r="P223" s="3">
        <f t="shared" si="124"/>
        <v>5.2371249426999196</v>
      </c>
      <c r="Q223" s="3">
        <f t="shared" si="125"/>
        <v>9.4173913043478255</v>
      </c>
    </row>
    <row r="224" spans="1:17" x14ac:dyDescent="0.2">
      <c r="A224" s="10">
        <f t="shared" si="113"/>
        <v>22</v>
      </c>
      <c r="B224" s="11">
        <v>42804</v>
      </c>
      <c r="C224" s="2">
        <v>13.173</v>
      </c>
      <c r="D224" s="2">
        <v>2.86</v>
      </c>
      <c r="E224" s="3">
        <f t="shared" si="114"/>
        <v>37.674779999999998</v>
      </c>
      <c r="F224" s="6">
        <v>220.1</v>
      </c>
      <c r="G224" s="3">
        <f t="shared" si="115"/>
        <v>16.708418735291886</v>
      </c>
      <c r="H224" s="3">
        <f t="shared" si="116"/>
        <v>0.1711711949114039</v>
      </c>
      <c r="I224" s="6">
        <f t="shared" si="117"/>
        <v>51049.000000000022</v>
      </c>
      <c r="J224" s="2">
        <f t="shared" si="118"/>
        <v>2675.1460000000002</v>
      </c>
      <c r="K224" s="2">
        <f t="shared" si="119"/>
        <v>5.9850068150840527E-2</v>
      </c>
      <c r="L224" s="3">
        <f t="shared" si="120"/>
        <v>8869.2176740000014</v>
      </c>
      <c r="M224" s="3">
        <f t="shared" si="121"/>
        <v>3.3154144386885802</v>
      </c>
      <c r="N224" s="3">
        <f t="shared" si="122"/>
        <v>0.17373930290505196</v>
      </c>
      <c r="O224" s="6">
        <f t="shared" si="123"/>
        <v>19.082696794866528</v>
      </c>
      <c r="P224" s="3">
        <f t="shared" si="124"/>
        <v>5.2403494681580423</v>
      </c>
      <c r="Q224" s="3">
        <f t="shared" si="125"/>
        <v>10.004545454545454</v>
      </c>
    </row>
    <row r="225" spans="1:17" x14ac:dyDescent="0.2">
      <c r="A225" s="10">
        <f t="shared" si="113"/>
        <v>40</v>
      </c>
      <c r="B225" s="11">
        <v>42844</v>
      </c>
      <c r="C225" s="2">
        <v>13.583</v>
      </c>
      <c r="D225" s="2">
        <v>2.99</v>
      </c>
      <c r="E225" s="3">
        <f t="shared" si="114"/>
        <v>40.613170000000004</v>
      </c>
      <c r="F225" s="6">
        <v>247.6</v>
      </c>
      <c r="G225" s="3">
        <f t="shared" si="115"/>
        <v>18.228668188176396</v>
      </c>
      <c r="H225" s="3">
        <f t="shared" si="116"/>
        <v>0.1640273424878837</v>
      </c>
      <c r="I225" s="6">
        <f t="shared" si="117"/>
        <v>51296.60000000002</v>
      </c>
      <c r="J225" s="2">
        <f t="shared" si="118"/>
        <v>2688.7290000000003</v>
      </c>
      <c r="K225" s="2">
        <f t="shared" si="119"/>
        <v>5.4858642972536349E-2</v>
      </c>
      <c r="L225" s="3">
        <f t="shared" si="120"/>
        <v>8909.8308440000019</v>
      </c>
      <c r="M225" s="3">
        <f t="shared" si="121"/>
        <v>3.3137705004855458</v>
      </c>
      <c r="N225" s="3">
        <f t="shared" si="122"/>
        <v>0.173692424917051</v>
      </c>
      <c r="O225" s="6">
        <f t="shared" si="123"/>
        <v>19.078382388109777</v>
      </c>
      <c r="P225" s="3">
        <f t="shared" si="124"/>
        <v>5.2415345266547861</v>
      </c>
      <c r="Q225" s="3">
        <f t="shared" si="125"/>
        <v>6.1899999999999995</v>
      </c>
    </row>
    <row r="226" spans="1:17" x14ac:dyDescent="0.2">
      <c r="A226" s="10">
        <f t="shared" si="113"/>
        <v>27</v>
      </c>
      <c r="B226" s="11">
        <v>42871</v>
      </c>
      <c r="C226" s="2">
        <v>12.502000000000001</v>
      </c>
      <c r="D226" s="2">
        <v>2.96</v>
      </c>
      <c r="E226" s="3">
        <f t="shared" si="114"/>
        <v>37.005920000000003</v>
      </c>
      <c r="F226" s="6">
        <v>191.6</v>
      </c>
      <c r="G226" s="3">
        <f t="shared" si="115"/>
        <v>15.325547912334025</v>
      </c>
      <c r="H226" s="3">
        <f t="shared" si="116"/>
        <v>0.19314154488517749</v>
      </c>
      <c r="I226" s="6">
        <f t="shared" si="117"/>
        <v>51488.200000000019</v>
      </c>
      <c r="J226" s="2">
        <f t="shared" si="118"/>
        <v>2701.2310000000002</v>
      </c>
      <c r="K226" s="2">
        <f t="shared" si="119"/>
        <v>6.5250521920668061E-2</v>
      </c>
      <c r="L226" s="3">
        <f t="shared" si="120"/>
        <v>8946.8367640000015</v>
      </c>
      <c r="M226" s="3">
        <f t="shared" si="121"/>
        <v>3.312133158548825</v>
      </c>
      <c r="N226" s="3">
        <f t="shared" si="122"/>
        <v>0.1737647997793669</v>
      </c>
      <c r="O226" s="6">
        <f t="shared" si="123"/>
        <v>19.061013293568752</v>
      </c>
      <c r="P226" s="3">
        <f t="shared" si="124"/>
        <v>5.2463108051941987</v>
      </c>
      <c r="Q226" s="3">
        <f t="shared" si="125"/>
        <v>7.0962962962962957</v>
      </c>
    </row>
    <row r="227" spans="1:17" x14ac:dyDescent="0.2">
      <c r="A227" s="10">
        <f t="shared" si="113"/>
        <v>23</v>
      </c>
      <c r="B227" s="11">
        <v>42894</v>
      </c>
      <c r="C227" s="2">
        <v>12.426</v>
      </c>
      <c r="D227" s="2">
        <v>3.14</v>
      </c>
      <c r="E227" s="3">
        <f t="shared" si="114"/>
        <v>39.01764</v>
      </c>
      <c r="F227" s="6">
        <v>223.8</v>
      </c>
      <c r="G227" s="3">
        <f t="shared" si="115"/>
        <v>18.010622887493966</v>
      </c>
      <c r="H227" s="3">
        <f t="shared" si="116"/>
        <v>0.17434155495978551</v>
      </c>
      <c r="I227" s="6">
        <f t="shared" si="117"/>
        <v>51712.000000000022</v>
      </c>
      <c r="J227" s="2">
        <f t="shared" si="118"/>
        <v>2713.6570000000002</v>
      </c>
      <c r="K227" s="2">
        <f t="shared" si="119"/>
        <v>5.5522788203753351E-2</v>
      </c>
      <c r="L227" s="3">
        <f t="shared" si="120"/>
        <v>8985.8544040000015</v>
      </c>
      <c r="M227" s="3">
        <f t="shared" si="121"/>
        <v>3.3113449503750845</v>
      </c>
      <c r="N227" s="3">
        <f t="shared" si="122"/>
        <v>0.17376729586943065</v>
      </c>
      <c r="O227" s="6">
        <f t="shared" si="123"/>
        <v>19.056203492187855</v>
      </c>
      <c r="P227" s="3">
        <f t="shared" si="124"/>
        <v>5.2476349783415817</v>
      </c>
      <c r="Q227" s="3">
        <f t="shared" si="125"/>
        <v>9.7304347826086968</v>
      </c>
    </row>
    <row r="228" spans="1:17" x14ac:dyDescent="0.2">
      <c r="A228" s="10">
        <f t="shared" si="113"/>
        <v>34</v>
      </c>
      <c r="B228" s="11">
        <v>42928</v>
      </c>
      <c r="C228" s="2">
        <v>14.063000000000001</v>
      </c>
      <c r="D228" s="2">
        <v>2.95</v>
      </c>
      <c r="E228" s="3">
        <f t="shared" si="114"/>
        <v>41.485850000000006</v>
      </c>
      <c r="F228" s="6"/>
      <c r="G228" s="3">
        <f t="shared" si="115"/>
        <v>0</v>
      </c>
      <c r="H228" s="3" t="e">
        <f t="shared" si="116"/>
        <v>#DIV/0!</v>
      </c>
      <c r="I228" s="6">
        <f t="shared" si="117"/>
        <v>51712.000000000022</v>
      </c>
      <c r="J228" s="2">
        <f t="shared" si="118"/>
        <v>2727.7200000000003</v>
      </c>
      <c r="K228" s="2" t="e">
        <f t="shared" si="119"/>
        <v>#DIV/0!</v>
      </c>
      <c r="L228" s="3">
        <f t="shared" si="120"/>
        <v>9027.3402540000006</v>
      </c>
      <c r="M228" s="3">
        <f t="shared" si="121"/>
        <v>3.3094820047512208</v>
      </c>
      <c r="N228" s="3">
        <f t="shared" si="122"/>
        <v>0.17456954389696777</v>
      </c>
      <c r="O228" s="6">
        <f t="shared" si="123"/>
        <v>18.957957561626568</v>
      </c>
      <c r="P228" s="3">
        <f t="shared" si="124"/>
        <v>5.2748298267326712</v>
      </c>
      <c r="Q228" s="3">
        <f t="shared" si="125"/>
        <v>0</v>
      </c>
    </row>
    <row r="229" spans="1:17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3"/>
    </row>
    <row r="230" spans="1:17" x14ac:dyDescent="0.2">
      <c r="A230" s="10"/>
      <c r="B230" s="9"/>
      <c r="C230" s="2"/>
      <c r="D230" s="2"/>
      <c r="E230" s="3"/>
      <c r="F230" s="6"/>
      <c r="G230" s="3"/>
      <c r="H230" s="3"/>
      <c r="I230" s="6"/>
      <c r="J230" s="2"/>
      <c r="K230" s="2"/>
      <c r="L230" s="3"/>
      <c r="M230" s="3"/>
      <c r="N230" s="3"/>
      <c r="O230" s="6"/>
      <c r="P230" s="3"/>
      <c r="Q230" s="3"/>
    </row>
    <row r="231" spans="1:17" x14ac:dyDescent="0.2">
      <c r="A231" s="10"/>
      <c r="B231" s="9"/>
      <c r="C231" s="2"/>
      <c r="D231" s="2"/>
      <c r="E231" s="3"/>
      <c r="F231" s="6"/>
      <c r="G231" s="3"/>
      <c r="H231" s="3"/>
      <c r="I231" s="6"/>
      <c r="J231" s="2"/>
      <c r="K231" s="2"/>
      <c r="L231" s="3"/>
      <c r="M231" s="3"/>
      <c r="N231" s="3"/>
      <c r="O231" s="6"/>
      <c r="P231" s="3"/>
      <c r="Q231" s="3"/>
    </row>
    <row r="232" spans="1:17" x14ac:dyDescent="0.2">
      <c r="A232" s="10"/>
      <c r="B232" s="9"/>
      <c r="C232" s="2"/>
      <c r="D232" s="2"/>
      <c r="E232" s="3"/>
      <c r="F232" s="6"/>
      <c r="G232" s="3"/>
      <c r="H232" s="3"/>
      <c r="I232" s="6"/>
      <c r="J232" s="2"/>
      <c r="K232" s="2"/>
      <c r="L232" s="3"/>
      <c r="M232" s="3"/>
      <c r="N232" s="3"/>
      <c r="O232" s="6"/>
      <c r="P232" s="3"/>
      <c r="Q232" s="3"/>
    </row>
    <row r="233" spans="1:17" x14ac:dyDescent="0.2">
      <c r="A233" s="10"/>
      <c r="B233" s="9"/>
      <c r="C233" s="2"/>
      <c r="D233" s="2"/>
      <c r="E233" s="3"/>
      <c r="F233" s="6"/>
      <c r="G233" s="3"/>
      <c r="H233" s="3"/>
      <c r="I233" s="6"/>
      <c r="J233" s="2"/>
      <c r="K233" s="2"/>
      <c r="L233" s="3"/>
      <c r="M233" s="3"/>
      <c r="N233" s="3"/>
      <c r="O233" s="6"/>
      <c r="P233" s="3"/>
      <c r="Q233" s="3"/>
    </row>
    <row r="234" spans="1:17" x14ac:dyDescent="0.2">
      <c r="A234" s="10"/>
      <c r="B234" s="9"/>
      <c r="C234" s="2"/>
      <c r="D234" s="2"/>
      <c r="E234" s="3"/>
      <c r="F234" s="6"/>
      <c r="G234" s="3"/>
      <c r="H234" s="3"/>
      <c r="I234" s="6"/>
      <c r="J234" s="2"/>
      <c r="K234" s="2"/>
      <c r="L234" s="3"/>
      <c r="M234" s="3"/>
      <c r="N234" s="3"/>
      <c r="O234" s="6"/>
      <c r="P234" s="3"/>
      <c r="Q234" s="3"/>
    </row>
    <row r="235" spans="1:17" x14ac:dyDescent="0.2">
      <c r="A235" s="10"/>
      <c r="B235" s="9"/>
      <c r="C235" s="2"/>
      <c r="D235" s="2"/>
      <c r="E235" s="3"/>
      <c r="F235" s="6"/>
      <c r="G235" s="3"/>
      <c r="H235" s="3"/>
      <c r="I235" s="6"/>
      <c r="J235" s="2"/>
      <c r="K235" s="2"/>
      <c r="L235" s="3"/>
      <c r="M235" s="3"/>
      <c r="N235" s="3"/>
      <c r="O235" s="6"/>
      <c r="P235" s="3"/>
      <c r="Q235" s="3"/>
    </row>
  </sheetData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5</vt:i4>
      </vt:variant>
    </vt:vector>
  </HeadingPairs>
  <TitlesOfParts>
    <vt:vector size="6" baseType="lpstr">
      <vt:lpstr>Sheet1</vt:lpstr>
      <vt:lpstr>Chart1</vt:lpstr>
      <vt:lpstr>Chart2</vt:lpstr>
      <vt:lpstr>Chart3</vt:lpstr>
      <vt:lpstr>Chart4</vt:lpstr>
      <vt:lpstr>Chart5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</dc:creator>
  <cp:lastModifiedBy>Bernard Schmitz</cp:lastModifiedBy>
  <dcterms:created xsi:type="dcterms:W3CDTF">2010-08-12T17:44:30Z</dcterms:created>
  <dcterms:modified xsi:type="dcterms:W3CDTF">2017-08-08T17:19:52Z</dcterms:modified>
</cp:coreProperties>
</file>