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bernie/Desktop/"/>
    </mc:Choice>
  </mc:AlternateContent>
  <xr:revisionPtr revIDLastSave="0" documentId="13_ncr:1_{9DB90074-FE64-3C4C-BDF0-F8E309784C48}" xr6:coauthVersionLast="47" xr6:coauthVersionMax="47" xr10:uidLastSave="{00000000-0000-0000-0000-000000000000}"/>
  <bookViews>
    <workbookView xWindow="0" yWindow="660" windowWidth="25600" windowHeight="14880" xr2:uid="{00000000-000D-0000-FFFF-FFFF00000000}"/>
  </bookViews>
  <sheets>
    <sheet name="Dashboard" sheetId="11" r:id="rId1"/>
    <sheet name="CO2 emissions" sheetId="7" r:id="rId2"/>
    <sheet name="Normalizing factors by year" sheetId="12" r:id="rId3"/>
    <sheet name="iphone footprint" sheetId="15" r:id="rId4"/>
    <sheet name="greenhouse_gas_emissions" sheetId="2" r:id="rId5"/>
    <sheet name="carbon_footprint_by_product" sheetId="4" r:id="rId6"/>
    <sheet name="normalizing_factors" sheetId="1" r:id="rId7"/>
    <sheet name="data_dictionary" sheetId="3" r:id="rId8"/>
  </sheets>
  <definedNames>
    <definedName name="Baseline_Storage">carbon_footprint_by_product!$C$2:$C$11</definedName>
    <definedName name="Carbon_Footprint__kg_CO2">carbon_footprint_by_product!$D$2:$D$11</definedName>
    <definedName name="Category">greenhouse_gas_emissions!$B$2:$B$137</definedName>
    <definedName name="Description">greenhouse_gas_emissions!$E$2:$E$137</definedName>
    <definedName name="Emissions__metric_tons__CO2">greenhouse_gas_emissions!$F$2:$F$137</definedName>
    <definedName name="Employees">normalizing_factors!$D$2:$D$9</definedName>
    <definedName name="Fiscal_Year" localSheetId="6">normalizing_factors!$A$2:$A$9</definedName>
    <definedName name="Fiscal_Year">greenhouse_gas_emissions!$A$2:$A$137</definedName>
    <definedName name="Market_Capitalization__in_billions">normalizing_factors!$C$2:$C$9</definedName>
    <definedName name="Product">carbon_footprint_by_product!$B$2:$B$11</definedName>
    <definedName name="Release_Year">carbon_footprint_by_product!$A$2:$A$11</definedName>
    <definedName name="Revenue__in_millions">normalizing_factors!$B$2:$B$9</definedName>
    <definedName name="Scope">greenhouse_gas_emissions!$D$2:$D$137</definedName>
    <definedName name="Slicer_Description1">#N/A</definedName>
    <definedName name="Slicer_Fiscal_Year">#N/A</definedName>
    <definedName name="Slicer_Scope">#N/A</definedName>
    <definedName name="Slicer_Type">#N/A</definedName>
    <definedName name="Type">greenhouse_gas_emissions!$C$2:$C$137</definedName>
  </definedNames>
  <calcPr calcId="191029"/>
  <pivotCaches>
    <pivotCache cacheId="262" r:id="rId9"/>
    <pivotCache cacheId="263" r:id="rId10"/>
    <pivotCache cacheId="26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5" l="1"/>
  <c r="H14" i="7"/>
  <c r="C15" i="12"/>
  <c r="I14" i="12"/>
  <c r="B26" i="15"/>
  <c r="C28" i="12"/>
  <c r="C14" i="12"/>
  <c r="F125" i="2"/>
  <c r="F108" i="2"/>
  <c r="F91" i="2"/>
  <c r="F74" i="2"/>
  <c r="F57" i="2"/>
  <c r="F40" i="2"/>
  <c r="F123" i="2"/>
  <c r="F10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5772D-2726-744C-9D3B-E6784728ED93}" keepAlive="1" name="Query - Revenue by Year" description="Connection to the 'Revenue by Year' query in the workbook." type="5" refreshedVersion="8" background="1" saveData="1">
    <dbPr connection="Provider=Microsoft.Mashup.OleDb.1;Data Source=$Workbook$;Location=&quot;Revenue by Year&quot;;Extended Properties=&quot;&quot;" command="SELECT * FROM [Revenue by Year]"/>
  </connection>
</connections>
</file>

<file path=xl/sharedStrings.xml><?xml version="1.0" encoding="utf-8"?>
<sst xmlns="http://schemas.openxmlformats.org/spreadsheetml/2006/main" count="707" uniqueCount="100">
  <si>
    <t>Fiscal Year</t>
  </si>
  <si>
    <t>Revenue</t>
  </si>
  <si>
    <t>Market Capitalization</t>
  </si>
  <si>
    <t>Employees</t>
  </si>
  <si>
    <t>Product carbon offsets</t>
  </si>
  <si>
    <t>Carbon removals</t>
  </si>
  <si>
    <t>Product life cycle emissions</t>
  </si>
  <si>
    <t>End-of-life processing</t>
  </si>
  <si>
    <t>Scope 3</t>
  </si>
  <si>
    <t>Gross emissions</t>
  </si>
  <si>
    <t>Product use (use of sold products)</t>
  </si>
  <si>
    <t>Product transportation (upstream and downstream)</t>
  </si>
  <si>
    <t>Manufacturing (purchased goods and services)</t>
  </si>
  <si>
    <t>Corporate carbon offsets</t>
  </si>
  <si>
    <t>Corporate emissions</t>
  </si>
  <si>
    <t>Third-party cloud (market-based)</t>
  </si>
  <si>
    <t>Transmission and distribution loss (market-based)</t>
  </si>
  <si>
    <t>Work from home (market-based)</t>
  </si>
  <si>
    <t>Upstream fuel</t>
  </si>
  <si>
    <t>Employee commute</t>
  </si>
  <si>
    <t>Business travel</t>
  </si>
  <si>
    <t>Steam, heating, and cooling</t>
  </si>
  <si>
    <t>Scope 2 (market-based)</t>
  </si>
  <si>
    <t>Electricity</t>
  </si>
  <si>
    <t>Other (R&amp;D processes &amp; refrigerant leaks)</t>
  </si>
  <si>
    <t>Scope 1</t>
  </si>
  <si>
    <t>Fleet vehicles</t>
  </si>
  <si>
    <t>Natural gas, diesel, propane</t>
  </si>
  <si>
    <t>Emissions</t>
  </si>
  <si>
    <t>Description</t>
  </si>
  <si>
    <t>Scope</t>
  </si>
  <si>
    <t>Type</t>
  </si>
  <si>
    <t>Category</t>
  </si>
  <si>
    <t>Number of full-time equivalent employees</t>
  </si>
  <si>
    <t>Normalizing factors</t>
  </si>
  <si>
    <t>Value of the company (in billions, US$)</t>
  </si>
  <si>
    <t>Net sales (in millions, US$)</t>
  </si>
  <si>
    <t>Figures are as of the end of the fiscal year</t>
  </si>
  <si>
    <t>Greenhouse gas emissions from the product lige cycle (kg CO2e)</t>
  </si>
  <si>
    <t>Carbon Footprint</t>
  </si>
  <si>
    <t>Carbon footprint by product</t>
  </si>
  <si>
    <t>Lowest storage option</t>
  </si>
  <si>
    <t>Baseline Storage</t>
  </si>
  <si>
    <t>Product name</t>
  </si>
  <si>
    <t>Product</t>
  </si>
  <si>
    <t>Year the product was released</t>
  </si>
  <si>
    <t>Release Year</t>
  </si>
  <si>
    <t>Greenhouse gas emissions (metric tons CO2e)</t>
  </si>
  <si>
    <t>Greenhouse gas emissions</t>
  </si>
  <si>
    <t>The source of the greenhouse gas emissions</t>
  </si>
  <si>
    <t>There are two types of emissions data included: gross emissions (which add to the carbon footprint) and carbon removals (which subtract from the carbon footprint)</t>
  </si>
  <si>
    <t>Emissions are divided into two categories: corporate emissions and product life cycle emissions</t>
  </si>
  <si>
    <t>Apple's fiscal calendar starts on the last Sunday of September and is 364 days long</t>
  </si>
  <si>
    <t>Field</t>
  </si>
  <si>
    <t>Table</t>
  </si>
  <si>
    <t>iPhone 6s</t>
  </si>
  <si>
    <t>iPhone 7</t>
  </si>
  <si>
    <t>iPhone 8</t>
  </si>
  <si>
    <t>iPhone X</t>
  </si>
  <si>
    <t>iPhone Xs</t>
  </si>
  <si>
    <t>iPhone 11</t>
  </si>
  <si>
    <t>iPhone 12</t>
  </si>
  <si>
    <t>iPhone 13</t>
  </si>
  <si>
    <t>iPhone 14</t>
  </si>
  <si>
    <t>iPhone 15</t>
  </si>
  <si>
    <t>Revenue (in millions)</t>
  </si>
  <si>
    <t>Market Capitalization (in billions)</t>
  </si>
  <si>
    <t>Emissions (metric tons, CO2)</t>
  </si>
  <si>
    <t>Carbon Footprint (kg CO2)</t>
  </si>
  <si>
    <t>Row Labels</t>
  </si>
  <si>
    <t>Grand Total</t>
  </si>
  <si>
    <t>Sum of Market Capitalization (in billions)</t>
  </si>
  <si>
    <t>Sum of Revenue (in millions)</t>
  </si>
  <si>
    <t>Sum of Emissions (metric tons, CO2)</t>
  </si>
  <si>
    <t>(All)</t>
  </si>
  <si>
    <t>Scope 4</t>
  </si>
  <si>
    <t>There are three scopes: direct scope 1 emissions; indirect scope 2 emissions from purchased electricity, steam, heating, and cooling; and indirect scope 3 emissions from purchased goods and services, transportation and distribution, business travel, employee commute, product use, and end of life; Scope 4 are carbon removals</t>
  </si>
  <si>
    <t>YoY % Change</t>
  </si>
  <si>
    <t>YoY % Change in CO2 emissions</t>
  </si>
  <si>
    <t>% of Total CO2 emissions</t>
  </si>
  <si>
    <t>% of Total CO2 Emissions</t>
  </si>
  <si>
    <t>Average YoY % Change in CO2 emissions</t>
  </si>
  <si>
    <t>% of Total Emissions</t>
  </si>
  <si>
    <t>Sum of Carbon Footprint (kg CO2)</t>
  </si>
  <si>
    <t xml:space="preserve">Avg % Change in Revenue </t>
  </si>
  <si>
    <t>Max of Market Capitalization (in billions)</t>
  </si>
  <si>
    <t>Avg % Change in Market Capitalization</t>
  </si>
  <si>
    <t>Sum of Employees</t>
  </si>
  <si>
    <t>Avg % Change YoY in employees</t>
  </si>
  <si>
    <t xml:space="preserve">Total Emissions (metric tons, CO2) </t>
  </si>
  <si>
    <t>Avg Carbon Footprint of iPhone</t>
  </si>
  <si>
    <t>Yearly Revenue</t>
  </si>
  <si>
    <t>Avg. YoY % Change in Emissions</t>
  </si>
  <si>
    <t>Total Revenue</t>
  </si>
  <si>
    <t>2.23T</t>
  </si>
  <si>
    <t>Avg. YoY % Change in Revenue</t>
  </si>
  <si>
    <t>Avg. YoY % Change in Market Cap</t>
  </si>
  <si>
    <t>% Change in Carbon Footprint</t>
  </si>
  <si>
    <t>avg YoY% change after 2019</t>
  </si>
  <si>
    <t xml:space="preserve">Apple's Carbon Emissions Dashboard (2015-2022)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</si>
</sst>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6"/>
      <color theme="1"/>
      <name val="Apple Braille"/>
    </font>
    <font>
      <sz val="14"/>
      <color theme="1"/>
      <name val="Apple Braille"/>
    </font>
    <font>
      <b/>
      <sz val="16"/>
      <color theme="1"/>
      <name val="Apple Braille"/>
    </font>
    <font>
      <b/>
      <sz val="20"/>
      <color theme="1"/>
      <name val="Apple Braille"/>
    </font>
    <font>
      <sz val="26"/>
      <color theme="1"/>
      <name val="Apple Braille"/>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6" fillId="0" borderId="0" xfId="0" applyFont="1"/>
    <xf numFmtId="10" fontId="16" fillId="0" borderId="0" xfId="0" applyNumberFormat="1" applyFont="1"/>
    <xf numFmtId="0" fontId="20" fillId="0" borderId="0" xfId="0" applyFont="1" applyAlignment="1">
      <alignment vertical="center"/>
    </xf>
    <xf numFmtId="10" fontId="19" fillId="0" borderId="0" xfId="0" applyNumberFormat="1" applyFont="1"/>
    <xf numFmtId="0" fontId="19" fillId="0" borderId="0" xfId="0" applyFont="1" applyAlignment="1">
      <alignment vertical="center"/>
    </xf>
    <xf numFmtId="0" fontId="22" fillId="0" borderId="0" xfId="0" applyFont="1"/>
    <xf numFmtId="0" fontId="23" fillId="0" borderId="0" xfId="0" applyFont="1"/>
    <xf numFmtId="3" fontId="21" fillId="0" borderId="0" xfId="0" applyNumberFormat="1" applyFont="1"/>
    <xf numFmtId="0" fontId="19" fillId="0" borderId="10"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10" fontId="21" fillId="33" borderId="10" xfId="0" applyNumberFormat="1" applyFont="1" applyFill="1" applyBorder="1" applyAlignment="1">
      <alignment horizontal="center"/>
    </xf>
    <xf numFmtId="10" fontId="21" fillId="33" borderId="11" xfId="0" applyNumberFormat="1" applyFont="1" applyFill="1" applyBorder="1" applyAlignment="1">
      <alignment horizontal="center"/>
    </xf>
    <xf numFmtId="10" fontId="21" fillId="33" borderId="12" xfId="0" applyNumberFormat="1" applyFont="1" applyFill="1" applyBorder="1" applyAlignment="1">
      <alignment horizontal="center"/>
    </xf>
    <xf numFmtId="3" fontId="21" fillId="34" borderId="10" xfId="0" applyNumberFormat="1" applyFont="1" applyFill="1" applyBorder="1" applyAlignment="1">
      <alignment horizontal="center"/>
    </xf>
    <xf numFmtId="3" fontId="21" fillId="34" borderId="11" xfId="0" applyNumberFormat="1" applyFont="1" applyFill="1" applyBorder="1" applyAlignment="1">
      <alignment horizontal="center"/>
    </xf>
    <xf numFmtId="3" fontId="21" fillId="34" borderId="12" xfId="0" applyNumberFormat="1" applyFont="1" applyFill="1" applyBorder="1" applyAlignment="1">
      <alignment horizont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164" fontId="21" fillId="33" borderId="10" xfId="0" applyNumberFormat="1" applyFont="1" applyFill="1" applyBorder="1" applyAlignment="1">
      <alignment horizontal="center"/>
    </xf>
    <xf numFmtId="164" fontId="21" fillId="33" borderId="11" xfId="0" applyNumberFormat="1" applyFont="1" applyFill="1" applyBorder="1" applyAlignment="1">
      <alignment horizontal="center"/>
    </xf>
    <xf numFmtId="164" fontId="21" fillId="33" borderId="12"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[Apple Carbon Emissions 2015-2022 (project).xlsx]CO2 emissions!CO2_emissions_by_year</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Emissions </a:t>
            </a:r>
            <a:r>
              <a:rPr lang="en-US" baseline="0"/>
              <a:t>(metric tons, CO2) per year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8.0904502321825153E-2"/>
          <c:y val="0.11691588785046729"/>
          <c:w val="0.86529880739872744"/>
          <c:h val="0.81081536536904864"/>
        </c:manualLayout>
      </c:layout>
      <c:barChart>
        <c:barDir val="col"/>
        <c:grouping val="clustered"/>
        <c:varyColors val="0"/>
        <c:ser>
          <c:idx val="0"/>
          <c:order val="0"/>
          <c:tx>
            <c:strRef>
              <c:f>'CO2 emissions'!$B$3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'CO2 emissions'!$A$4:$A$12</c:f>
              <c:strCache>
                <c:ptCount val="8"/>
                <c:pt idx="0">
                  <c:v>2015</c:v>
                </c:pt>
                <c:pt idx="1">
                  <c:v>2016</c:v>
                </c:pt>
                <c:pt idx="2">
                  <c:v>2017</c:v>
                </c:pt>
                <c:pt idx="3">
                  <c:v>2018</c:v>
                </c:pt>
                <c:pt idx="4">
                  <c:v>2019</c:v>
                </c:pt>
                <c:pt idx="5">
                  <c:v>2020</c:v>
                </c:pt>
                <c:pt idx="6">
                  <c:v>2021</c:v>
                </c:pt>
                <c:pt idx="7">
                  <c:v>2022</c:v>
                </c:pt>
              </c:strCache>
            </c:strRef>
          </c:cat>
          <c:val>
            <c:numRef>
              <c:f>'CO2 emissions'!$B$4:$B$12</c:f>
              <c:numCache>
                <c:formatCode>General</c:formatCode>
                <c:ptCount val="8"/>
                <c:pt idx="0">
                  <c:v>38389805</c:v>
                </c:pt>
                <c:pt idx="1">
                  <c:v>29585705</c:v>
                </c:pt>
                <c:pt idx="2">
                  <c:v>27419190</c:v>
                </c:pt>
                <c:pt idx="3">
                  <c:v>25139060</c:v>
                </c:pt>
                <c:pt idx="4">
                  <c:v>25036620</c:v>
                </c:pt>
                <c:pt idx="5">
                  <c:v>22527330</c:v>
                </c:pt>
                <c:pt idx="6">
                  <c:v>22519400</c:v>
                </c:pt>
                <c:pt idx="7">
                  <c:v>20279900</c:v>
                </c:pt>
              </c:numCache>
            </c:numRef>
          </c:val>
          <c:extLst>
            <c:ext xmlns:c16="http://schemas.microsoft.com/office/drawing/2014/chart" uri="{C3380CC4-5D6E-409C-BE32-E72D297353CC}">
              <c16:uniqueId val="{00000001-502D-EC42-AC01-F83E95FEEBF4}"/>
            </c:ext>
          </c:extLst>
        </c:ser>
        <c:dLbls>
          <c:dLblPos val="inEnd"/>
          <c:showLegendKey val="0"/>
          <c:showVal val="1"/>
          <c:showCatName val="0"/>
          <c:showSerName val="0"/>
          <c:showPercent val="0"/>
          <c:showBubbleSize val="0"/>
        </c:dLbls>
        <c:gapWidth val="100"/>
        <c:overlap val="-24"/>
        <c:axId val="550630463"/>
        <c:axId val="550550383"/>
      </c:barChart>
      <c:catAx>
        <c:axId val="5506304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550383"/>
        <c:crosses val="autoZero"/>
        <c:auto val="1"/>
        <c:lblAlgn val="ctr"/>
        <c:lblOffset val="100"/>
        <c:noMultiLvlLbl val="0"/>
      </c:catAx>
      <c:valAx>
        <c:axId val="55055038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63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Carbon Emissions 2015-2022 (project).xlsx]CO2 emissions!PivotTable14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CO2</a:t>
            </a:r>
            <a:r>
              <a:rPr lang="en-US" b="1" baseline="0"/>
              <a:t> emissions by Description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7.8479460453709432E-2"/>
              <c:y val="-8.3643122676579931E-2"/>
            </c:manualLayout>
          </c:layout>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7.9705702023298589E-2"/>
              <c:y val="0.16914498141263937"/>
            </c:manualLayout>
          </c:layout>
          <c:showLegendKey val="0"/>
          <c:showVal val="1"/>
          <c:showCatName val="1"/>
          <c:showSerName val="0"/>
          <c:showPercent val="0"/>
          <c:showBubbleSize val="0"/>
          <c:extLst>
            <c:ext xmlns:c15="http://schemas.microsoft.com/office/drawing/2012/chart" uri="{CE6537A1-D6FC-4f65-9D91-7224C49458BB}"/>
          </c:extLst>
        </c:dLbl>
      </c:pivotFmt>
      <c:pivotFmt>
        <c:idx val="4"/>
        <c:dLbl>
          <c:idx val="0"/>
          <c:layout>
            <c:manualLayout>
              <c:x val="-6.7443286327406496E-2"/>
              <c:y val="0.16542750929368027"/>
            </c:manualLayout>
          </c:layout>
          <c:showLegendKey val="0"/>
          <c:showVal val="1"/>
          <c:showCatName val="1"/>
          <c:showSerName val="0"/>
          <c:showPercent val="0"/>
          <c:showBubbleSize val="0"/>
          <c:extLst>
            <c:ext xmlns:c15="http://schemas.microsoft.com/office/drawing/2012/chart" uri="{CE6537A1-D6FC-4f65-9D91-7224C49458BB}"/>
          </c:extLst>
        </c:dLbl>
      </c:pivotFmt>
      <c:pivotFmt>
        <c:idx val="5"/>
        <c:dLbl>
          <c:idx val="0"/>
          <c:layout>
            <c:manualLayout>
              <c:x val="-0.18516247700797059"/>
              <c:y val="-5.2044609665427517E-2"/>
            </c:manualLayout>
          </c:layout>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0.19742489270386271"/>
              <c:y val="-9.6654275092936809E-2"/>
            </c:manualLayout>
          </c:layou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8.3384426732066225E-2"/>
              <c:y val="-0.13011152416356878"/>
            </c:manualLayout>
          </c:layou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s>
    <c:plotArea>
      <c:layout>
        <c:manualLayout>
          <c:layoutTarget val="inner"/>
          <c:xMode val="edge"/>
          <c:yMode val="edge"/>
          <c:x val="0.21841726426845068"/>
          <c:y val="0.14783357105175748"/>
          <c:w val="0.55909119906963411"/>
          <c:h val="0.83561243430179166"/>
        </c:manualLayout>
      </c:layout>
      <c:pieChart>
        <c:varyColors val="1"/>
        <c:ser>
          <c:idx val="0"/>
          <c:order val="0"/>
          <c:tx>
            <c:strRef>
              <c:f>'CO2 emissions'!$H$27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871-6B46-8C3C-B34DAE372CE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871-6B46-8C3C-B34DAE372CE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871-6B46-8C3C-B34DAE372CE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871-6B46-8C3C-B34DAE372CE4}"/>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D871-6B46-8C3C-B34DAE372CE4}"/>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D871-6B46-8C3C-B34DAE372C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'CO2 emissions'!$G$28:$G$34</c:f>
              <c:strCache>
                <c:ptCount val="6"/>
                <c:pt idx="0">
                  <c:v>Manufacturing (purchased goods and services)</c:v>
                </c:pt>
                <c:pt idx="1">
                  <c:v>Product use (use of sold products)</c:v>
                </c:pt>
                <c:pt idx="2">
                  <c:v>Product transportation (upstream and downstream)</c:v>
                </c:pt>
                <c:pt idx="3">
                  <c:v>Business travel</c:v>
                </c:pt>
                <c:pt idx="4">
                  <c:v>Employee commute</c:v>
                </c:pt>
                <c:pt idx="5">
                  <c:v>End-of-life processing</c:v>
                </c:pt>
              </c:strCache>
            </c:strRef>
          </c:cat>
          <c:val>
            <c:numRef>
              <c:f>'CO2 emissions'!$H$28:$H$34</c:f>
              <c:numCache>
                <c:formatCode>0.00%</c:formatCode>
                <c:ptCount val="6"/>
                <c:pt idx="0">
                  <c:v>0.74076165908473934</c:v>
                </c:pt>
                <c:pt idx="1">
                  <c:v>0.18537962592293061</c:v>
                </c:pt>
                <c:pt idx="2">
                  <c:v>5.6053803704688127E-2</c:v>
                </c:pt>
                <c:pt idx="3">
                  <c:v>6.2973728551910767E-3</c:v>
                </c:pt>
                <c:pt idx="4">
                  <c:v>5.9731122438867416E-3</c:v>
                </c:pt>
                <c:pt idx="5">
                  <c:v>5.5344261885641446E-3</c:v>
                </c:pt>
              </c:numCache>
            </c:numRef>
          </c:val>
          <c:extLst>
            <c:ext xmlns:c16="http://schemas.microsoft.com/office/drawing/2014/chart" uri="{C3380CC4-5D6E-409C-BE32-E72D297353CC}">
              <c16:uniqueId val="{0000000C-D871-6B46-8C3C-B34DAE372CE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[Apple Carbon Emissions 2015-2022 (project).xlsx]iphone footprint!PivotTable16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Carbon</a:t>
            </a:r>
            <a:r>
              <a:rPr lang="en-US" b="1" baseline="0"/>
              <a:t> Footprint (kg CO2) for iPhone by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'iphone footprint'!$B$3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'iphone footprint'!$A$4:$A$23</c:f>
              <c:multiLvlStrCache>
                <c:ptCount val="10"/>
                <c:lvl>
                  <c:pt idx="0">
                    <c:v>iPhone 6s</c:v>
                  </c:pt>
                  <c:pt idx="1">
                    <c:v>iPhone 7</c:v>
                  </c:pt>
                  <c:pt idx="2">
                    <c:v>iPhone 8</c:v>
                  </c:pt>
                  <c:pt idx="3">
                    <c:v>iPhone X</c:v>
                  </c:pt>
                  <c:pt idx="4">
                    <c:v>iPhone Xs</c:v>
                  </c:pt>
                  <c:pt idx="5">
                    <c:v>iPhone 11</c:v>
                  </c:pt>
                  <c:pt idx="6">
                    <c:v>iPhone 12</c:v>
                  </c:pt>
                  <c:pt idx="7">
                    <c:v>iPhone 13</c:v>
                  </c:pt>
                  <c:pt idx="8">
                    <c:v>iPhone 14</c:v>
                  </c:pt>
                  <c:pt idx="9">
                    <c:v>iPhone 15</c:v>
                  </c:pt>
                </c:lvl>
                <c:lvl>
                  <c:pt idx="0">
                    <c:v>2015</c:v>
                  </c:pt>
                  <c:pt idx="1">
                    <c:v>2016</c:v>
                  </c:pt>
                  <c:pt idx="2">
                    <c:v>2017</c:v>
                  </c:pt>
                  <c:pt idx="4">
                    <c:v>2018</c:v>
                  </c:pt>
                  <c:pt idx="5">
                    <c:v>2019</c:v>
                  </c:pt>
                  <c:pt idx="6">
                    <c:v>2020</c:v>
                  </c:pt>
                  <c:pt idx="7">
                    <c:v>2021</c:v>
                  </c:pt>
                  <c:pt idx="8">
                    <c:v>2022</c:v>
                  </c:pt>
                  <c:pt idx="9">
                    <c:v>2023</c:v>
                  </c:pt>
                </c:lvl>
              </c:multiLvlStrCache>
            </c:multiLvlStrRef>
          </c:cat>
          <c:val>
            <c:numRef>
              <c:f>'iphone footprint'!$B$4:$B$23</c:f>
              <c:numCache>
                <c:formatCode>General</c:formatCode>
                <c:ptCount val="10"/>
                <c:pt idx="0">
                  <c:v>54</c:v>
                </c:pt>
                <c:pt idx="1">
                  <c:v>56</c:v>
                </c:pt>
                <c:pt idx="2">
                  <c:v>57</c:v>
                </c:pt>
                <c:pt idx="3">
                  <c:v>79</c:v>
                </c:pt>
                <c:pt idx="4">
                  <c:v>70</c:v>
                </c:pt>
                <c:pt idx="5">
                  <c:v>72</c:v>
                </c:pt>
                <c:pt idx="6">
                  <c:v>70</c:v>
                </c:pt>
                <c:pt idx="7">
                  <c:v>64</c:v>
                </c:pt>
                <c:pt idx="8">
                  <c:v>61</c:v>
                </c:pt>
                <c:pt idx="9">
                  <c:v>56</c:v>
                </c:pt>
              </c:numCache>
            </c:numRef>
          </c:val>
          <c:extLst>
            <c:ext xmlns:c16="http://schemas.microsoft.com/office/drawing/2014/chart" uri="{C3380CC4-5D6E-409C-BE32-E72D297353CC}">
              <c16:uniqueId val="{00000000-52AD-394D-AAFB-800598AA1E67}"/>
            </c:ext>
          </c:extLst>
        </c:ser>
        <c:dLbls>
          <c:dLblPos val="outEnd"/>
          <c:showLegendKey val="0"/>
          <c:showVal val="1"/>
          <c:showCatName val="0"/>
          <c:showSerName val="0"/>
          <c:showPercent val="0"/>
          <c:showBubbleSize val="0"/>
        </c:dLbls>
        <c:gapWidth val="219"/>
        <c:overlap val="-27"/>
        <c:axId val="1033131183"/>
        <c:axId val="1889247359"/>
      </c:barChart>
      <c:catAx>
        <c:axId val="103313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47359"/>
        <c:crosses val="autoZero"/>
        <c:auto val="1"/>
        <c:lblAlgn val="ctr"/>
        <c:lblOffset val="100"/>
        <c:noMultiLvlLbl val="0"/>
      </c:catAx>
      <c:valAx>
        <c:axId val="188924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311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[Apple Carbon Emissions 2015-2022 (project).xlsx]Normalizing factors by year!PivotTable19</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r>
              <a:rPr lang="en-US" baseline="0"/>
              <a:t> (in millions)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'Normalizing factors by year'!$H$17</c:f>
              <c:strCache>
                <c:ptCount val="1"/>
                <c:pt idx="0">
                  <c:v>Total</c:v>
                </c:pt>
              </c:strCache>
            </c:strRef>
          </c:tx>
          <c:spPr>
            <a:ln w="31750" cap="rnd">
              <a:solidFill>
                <a:schemeClr val="accent6"/>
              </a:solidFill>
              <a:round/>
            </a:ln>
            <a:effectLst/>
          </c:spPr>
          <c:marker>
            <c:symbol val="none"/>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'Normalizing factors by year'!$G$18:$G$26</c:f>
              <c:strCache>
                <c:ptCount val="8"/>
                <c:pt idx="0">
                  <c:v>2015</c:v>
                </c:pt>
                <c:pt idx="1">
                  <c:v>2016</c:v>
                </c:pt>
                <c:pt idx="2">
                  <c:v>2017</c:v>
                </c:pt>
                <c:pt idx="3">
                  <c:v>2018</c:v>
                </c:pt>
                <c:pt idx="4">
                  <c:v>2019</c:v>
                </c:pt>
                <c:pt idx="5">
                  <c:v>2020</c:v>
                </c:pt>
                <c:pt idx="6">
                  <c:v>2021</c:v>
                </c:pt>
                <c:pt idx="7">
                  <c:v>2022</c:v>
                </c:pt>
              </c:strCache>
            </c:strRef>
          </c:cat>
          <c:val>
            <c:numRef>
              <c:f>'Normalizing factors by year'!$H$18:$H$26</c:f>
              <c:numCache>
                <c:formatCode>General</c:formatCode>
                <c:ptCount val="8"/>
                <c:pt idx="0">
                  <c:v>233715</c:v>
                </c:pt>
                <c:pt idx="1">
                  <c:v>215639</c:v>
                </c:pt>
                <c:pt idx="2">
                  <c:v>229234</c:v>
                </c:pt>
                <c:pt idx="3">
                  <c:v>265595</c:v>
                </c:pt>
                <c:pt idx="4">
                  <c:v>260174</c:v>
                </c:pt>
                <c:pt idx="5">
                  <c:v>274515</c:v>
                </c:pt>
                <c:pt idx="6">
                  <c:v>365817</c:v>
                </c:pt>
                <c:pt idx="7">
                  <c:v>394328</c:v>
                </c:pt>
              </c:numCache>
            </c:numRef>
          </c:val>
          <c:smooth val="0"/>
          <c:extLst>
            <c:ext xmlns:c16="http://schemas.microsoft.com/office/drawing/2014/chart" uri="{C3380CC4-5D6E-409C-BE32-E72D297353CC}">
              <c16:uniqueId val="{00000000-3CE9-C94C-8235-7F06F5CC6D88}"/>
            </c:ext>
          </c:extLst>
        </c:ser>
        <c:dLbls>
          <c:showLegendKey val="0"/>
          <c:showVal val="1"/>
          <c:showCatName val="0"/>
          <c:showSerName val="0"/>
          <c:showPercent val="0"/>
          <c:showBubbleSize val="0"/>
        </c:dLbls>
        <c:smooth val="0"/>
        <c:axId val="626994400"/>
        <c:axId val="626996048"/>
      </c:lineChart>
      <c:catAx>
        <c:axId val="6269944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6996048"/>
        <c:crosses val="autoZero"/>
        <c:auto val="1"/>
        <c:lblAlgn val="ctr"/>
        <c:lblOffset val="100"/>
        <c:noMultiLvlLbl val="0"/>
      </c:catAx>
      <c:valAx>
        <c:axId val="62699604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699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[Apple Carbon Emissions 2015-2022 (project).xlsx]Normalizing factors by year!PivotTable20</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Market</a:t>
            </a:r>
            <a:r>
              <a:rPr lang="en-US" b="1" baseline="0"/>
              <a:t> Capitalization (in billions)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'Normalizing factors by year'!$B$31</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'Normalizing factors by year'!$A$32:$A$40</c:f>
              <c:strCache>
                <c:ptCount val="8"/>
                <c:pt idx="0">
                  <c:v>2015</c:v>
                </c:pt>
                <c:pt idx="1">
                  <c:v>2016</c:v>
                </c:pt>
                <c:pt idx="2">
                  <c:v>2017</c:v>
                </c:pt>
                <c:pt idx="3">
                  <c:v>2018</c:v>
                </c:pt>
                <c:pt idx="4">
                  <c:v>2019</c:v>
                </c:pt>
                <c:pt idx="5">
                  <c:v>2020</c:v>
                </c:pt>
                <c:pt idx="6">
                  <c:v>2021</c:v>
                </c:pt>
                <c:pt idx="7">
                  <c:v>2022</c:v>
                </c:pt>
              </c:strCache>
            </c:strRef>
          </c:cat>
          <c:val>
            <c:numRef>
              <c:f>'Normalizing factors by year'!$B$32:$B$40</c:f>
              <c:numCache>
                <c:formatCode>General</c:formatCode>
                <c:ptCount val="8"/>
                <c:pt idx="0">
                  <c:v>580</c:v>
                </c:pt>
                <c:pt idx="1">
                  <c:v>600</c:v>
                </c:pt>
                <c:pt idx="2">
                  <c:v>740</c:v>
                </c:pt>
                <c:pt idx="3">
                  <c:v>830</c:v>
                </c:pt>
                <c:pt idx="4">
                  <c:v>1090</c:v>
                </c:pt>
                <c:pt idx="5">
                  <c:v>1720</c:v>
                </c:pt>
                <c:pt idx="6">
                  <c:v>2450</c:v>
                </c:pt>
                <c:pt idx="7">
                  <c:v>2490</c:v>
                </c:pt>
              </c:numCache>
            </c:numRef>
          </c:val>
          <c:extLst>
            <c:ext xmlns:c16="http://schemas.microsoft.com/office/drawing/2014/chart" uri="{C3380CC4-5D6E-409C-BE32-E72D297353CC}">
              <c16:uniqueId val="{00000000-EB28-F54C-89A5-F72936683D28}"/>
            </c:ext>
          </c:extLst>
        </c:ser>
        <c:dLbls>
          <c:dLblPos val="outEnd"/>
          <c:showLegendKey val="0"/>
          <c:showVal val="1"/>
          <c:showCatName val="0"/>
          <c:showSerName val="0"/>
          <c:showPercent val="0"/>
          <c:showBubbleSize val="0"/>
        </c:dLbls>
        <c:gapWidth val="219"/>
        <c:overlap val="-27"/>
        <c:axId val="901516239"/>
        <c:axId val="1594240895"/>
      </c:barChart>
      <c:catAx>
        <c:axId val="90151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40895"/>
        <c:crosses val="autoZero"/>
        <c:auto val="1"/>
        <c:lblAlgn val="ctr"/>
        <c:lblOffset val="100"/>
        <c:noMultiLvlLbl val="0"/>
      </c:catAx>
      <c:valAx>
        <c:axId val="159424089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266700</xdr:colOff>
      <xdr:row>4</xdr:row>
      <xdr:rowOff>101600</xdr:rowOff>
    </xdr:from>
    <xdr:to>
      <xdr:col>15</xdr:col>
      <xdr:colOff>825500</xdr:colOff>
      <xdr:row>55</xdr:row>
      <xdr:rowOff>114300</xdr:rowOff>
    </xdr:to>
    <xdr:graphicFrame macro="">
      <xdr:nvGraphicFramePr>
        <xdr:cNvPr id="11" name="emissions_per_year">
          <a:extLst>
            <a:ext uri="{FF2B5EF4-FFF2-40B4-BE49-F238E27FC236}">
              <a16:creationId xmlns:a16="http://schemas.microsoft.com/office/drawing/2014/main" id="{7C51E15C-5A35-839F-8293-1532F1C5E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50800</xdr:colOff>
      <xdr:row>4</xdr:row>
      <xdr:rowOff>101600</xdr:rowOff>
    </xdr:from>
    <xdr:to>
      <xdr:col>25</xdr:col>
      <xdr:colOff>270764</xdr:colOff>
      <xdr:row>30</xdr:row>
      <xdr:rowOff>12700</xdr:rowOff>
    </xdr:to>
    <xdr:graphicFrame macro="">
      <xdr:nvGraphicFramePr>
        <xdr:cNvPr id="14" name="total_co2_emissions_by_description">
          <a:extLst>
            <a:ext uri="{FF2B5EF4-FFF2-40B4-BE49-F238E27FC236}">
              <a16:creationId xmlns:a16="http://schemas.microsoft.com/office/drawing/2014/main" id="{F4209CA3-FFAD-84D6-4968-E67BA8FAF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63500</xdr:colOff>
      <xdr:row>30</xdr:row>
      <xdr:rowOff>114300</xdr:rowOff>
    </xdr:from>
    <xdr:to>
      <xdr:col>25</xdr:col>
      <xdr:colOff>266700</xdr:colOff>
      <xdr:row>55</xdr:row>
      <xdr:rowOff>114300</xdr:rowOff>
    </xdr:to>
    <xdr:graphicFrame macro="">
      <xdr:nvGraphicFramePr>
        <xdr:cNvPr id="15" name="carbon_footprint_for_iphone">
          <a:extLst>
            <a:ext uri="{FF2B5EF4-FFF2-40B4-BE49-F238E27FC236}">
              <a16:creationId xmlns:a16="http://schemas.microsoft.com/office/drawing/2014/main" id="{39827F5D-9FE8-933C-B3B6-24D70AD36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30</xdr:row>
      <xdr:rowOff>25400</xdr:rowOff>
    </xdr:from>
    <xdr:to>
      <xdr:col>2</xdr:col>
      <xdr:colOff>228600</xdr:colOff>
      <xdr:row>55</xdr:row>
      <xdr:rowOff>127000</xdr:rowOff>
    </xdr:to>
    <mc:AlternateContent xmlns:mc="http://schemas.openxmlformats.org/markup-compatibility/2006" xmlns:a14="http://schemas.microsoft.com/office/drawing/2010/main">
      <mc:Choice Requires="a14">
        <xdr:graphicFrame macro="">
          <xdr:nvGraphicFramePr>
            <xdr:cNvPr id="16" name="Description 1">
              <a:extLst>
                <a:ext uri="{FF2B5EF4-FFF2-40B4-BE49-F238E27FC236}">
                  <a16:creationId xmlns:a16="http://schemas.microsoft.com/office/drawing/2014/main" id="{885FDCD0-508B-5BFD-58AC-2D29C997557B}"/>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38100" y="6388100"/>
              <a:ext cx="1841500" cy="518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361950</xdr:colOff>
      <xdr:row>4</xdr:row>
      <xdr:rowOff>95250</xdr:rowOff>
    </xdr:from>
    <xdr:to>
      <xdr:col>35</xdr:col>
      <xdr:colOff>188214</xdr:colOff>
      <xdr:row>30</xdr:row>
      <xdr:rowOff>12700</xdr:rowOff>
    </xdr:to>
    <xdr:graphicFrame macro="">
      <xdr:nvGraphicFramePr>
        <xdr:cNvPr id="17" name="revenue_by_year">
          <a:extLst>
            <a:ext uri="{FF2B5EF4-FFF2-40B4-BE49-F238E27FC236}">
              <a16:creationId xmlns:a16="http://schemas.microsoft.com/office/drawing/2014/main" id="{497B618E-6086-B5D7-2BB4-1BE583485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4</xdr:row>
      <xdr:rowOff>101600</xdr:rowOff>
    </xdr:from>
    <xdr:to>
      <xdr:col>2</xdr:col>
      <xdr:colOff>225044</xdr:colOff>
      <xdr:row>17</xdr:row>
      <xdr:rowOff>88900</xdr:rowOff>
    </xdr:to>
    <mc:AlternateContent xmlns:mc="http://schemas.openxmlformats.org/markup-compatibility/2006" xmlns:a14="http://schemas.microsoft.com/office/drawing/2010/main">
      <mc:Choice Requires="a14">
        <xdr:graphicFrame macro="">
          <xdr:nvGraphicFramePr>
            <xdr:cNvPr id="19" name="Fiscal Year">
              <a:extLst>
                <a:ext uri="{FF2B5EF4-FFF2-40B4-BE49-F238E27FC236}">
                  <a16:creationId xmlns:a16="http://schemas.microsoft.com/office/drawing/2014/main" id="{58965200-C11F-7C86-E9F7-A72640F07506}"/>
                </a:ext>
              </a:extLst>
            </xdr:cNvPr>
            <xdr:cNvGraphicFramePr/>
          </xdr:nvGraphicFramePr>
          <xdr:xfrm>
            <a:off x="0" y="0"/>
            <a:ext cx="0" cy="0"/>
          </xdr:xfrm>
          <a:graphic>
            <a:graphicData uri="http://schemas.microsoft.com/office/drawing/2010/slicer">
              <sle:slicer xmlns:sle="http://schemas.microsoft.com/office/drawing/2010/slicer" name="Fiscal Year"/>
            </a:graphicData>
          </a:graphic>
        </xdr:graphicFrame>
      </mc:Choice>
      <mc:Fallback xmlns="">
        <xdr:sp macro="" textlink="">
          <xdr:nvSpPr>
            <xdr:cNvPr id="0" name=""/>
            <xdr:cNvSpPr>
              <a:spLocks noTextEdit="1"/>
            </xdr:cNvSpPr>
          </xdr:nvSpPr>
          <xdr:spPr>
            <a:xfrm>
              <a:off x="38100" y="1181100"/>
              <a:ext cx="1837944"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22</xdr:row>
      <xdr:rowOff>114300</xdr:rowOff>
    </xdr:from>
    <xdr:to>
      <xdr:col>2</xdr:col>
      <xdr:colOff>225044</xdr:colOff>
      <xdr:row>29</xdr:row>
      <xdr:rowOff>190500</xdr:rowOff>
    </xdr:to>
    <mc:AlternateContent xmlns:mc="http://schemas.openxmlformats.org/markup-compatibility/2006" xmlns:a14="http://schemas.microsoft.com/office/drawing/2010/main">
      <mc:Choice Requires="a14">
        <xdr:graphicFrame macro="">
          <xdr:nvGraphicFramePr>
            <xdr:cNvPr id="22" name="Scope">
              <a:extLst>
                <a:ext uri="{FF2B5EF4-FFF2-40B4-BE49-F238E27FC236}">
                  <a16:creationId xmlns:a16="http://schemas.microsoft.com/office/drawing/2014/main" id="{517B94D1-D947-49A9-055C-8BD86D7AD6E2}"/>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38100" y="4851400"/>
              <a:ext cx="1837944"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152400</xdr:rowOff>
    </xdr:from>
    <xdr:to>
      <xdr:col>2</xdr:col>
      <xdr:colOff>225044</xdr:colOff>
      <xdr:row>22</xdr:row>
      <xdr:rowOff>63500</xdr:rowOff>
    </xdr:to>
    <mc:AlternateContent xmlns:mc="http://schemas.openxmlformats.org/markup-compatibility/2006" xmlns:a14="http://schemas.microsoft.com/office/drawing/2010/main">
      <mc:Choice Requires="a14">
        <xdr:graphicFrame macro="">
          <xdr:nvGraphicFramePr>
            <xdr:cNvPr id="23" name="Type">
              <a:extLst>
                <a:ext uri="{FF2B5EF4-FFF2-40B4-BE49-F238E27FC236}">
                  <a16:creationId xmlns:a16="http://schemas.microsoft.com/office/drawing/2014/main" id="{CB46A972-1123-ED3F-4201-9EF1C7C8B46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8100" y="3873500"/>
              <a:ext cx="1837944"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361950</xdr:colOff>
      <xdr:row>30</xdr:row>
      <xdr:rowOff>114300</xdr:rowOff>
    </xdr:from>
    <xdr:to>
      <xdr:col>35</xdr:col>
      <xdr:colOff>203200</xdr:colOff>
      <xdr:row>55</xdr:row>
      <xdr:rowOff>118364</xdr:rowOff>
    </xdr:to>
    <xdr:graphicFrame macro="">
      <xdr:nvGraphicFramePr>
        <xdr:cNvPr id="24" name="Chart 5">
          <a:extLst>
            <a:ext uri="{FF2B5EF4-FFF2-40B4-BE49-F238E27FC236}">
              <a16:creationId xmlns:a16="http://schemas.microsoft.com/office/drawing/2014/main" id="{5142E891-93DD-8F2C-289F-AA19AF616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o Gonzalez" refreshedDate="45197.682261111113" createdVersion="8" refreshedVersion="8" minRefreshableVersion="3" recordCount="10" xr:uid="{3956142D-43E3-F34F-9705-3E488FAD537D}">
  <cacheSource type="worksheet">
    <worksheetSource name="carbon_footprint_for_iphone"/>
  </cacheSource>
  <cacheFields count="4">
    <cacheField name="Release Year" numFmtId="0">
      <sharedItems containsSemiMixedTypes="0" containsString="0" containsNumber="1" containsInteger="1" minValue="2015" maxValue="2023" count="9">
        <n v="2023"/>
        <n v="2022"/>
        <n v="2021"/>
        <n v="2020"/>
        <n v="2019"/>
        <n v="2018"/>
        <n v="2017"/>
        <n v="2016"/>
        <n v="2015"/>
      </sharedItems>
    </cacheField>
    <cacheField name="Product" numFmtId="0">
      <sharedItems count="10">
        <s v="iPhone 15"/>
        <s v="iPhone 14"/>
        <s v="iPhone 13"/>
        <s v="iPhone 12"/>
        <s v="iPhone 11"/>
        <s v="iPhone Xs"/>
        <s v="iPhone X"/>
        <s v="iPhone 8"/>
        <s v="iPhone 7"/>
        <s v="iPhone 6s"/>
      </sharedItems>
    </cacheField>
    <cacheField name="Baseline Storage" numFmtId="0">
      <sharedItems containsSemiMixedTypes="0" containsString="0" containsNumber="1" containsInteger="1" minValue="32" maxValue="128"/>
    </cacheField>
    <cacheField name="Carbon Footprint (kg CO2)" numFmtId="0">
      <sharedItems containsSemiMixedTypes="0" containsString="0" containsNumber="1" containsInteger="1" minValue="54" maxValue="79" count="8">
        <n v="56"/>
        <n v="61"/>
        <n v="64"/>
        <n v="70"/>
        <n v="72"/>
        <n v="79"/>
        <n v="57"/>
        <n v="54"/>
      </sharedItems>
    </cacheField>
  </cacheFields>
  <extLst>
    <ext xmlns:x14="http://schemas.microsoft.com/office/spreadsheetml/2009/9/main" uri="{725AE2AE-9491-48be-B2B4-4EB974FC3084}">
      <x14:pivotCacheDefinition pivotCacheId="706426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o Gonzalez" refreshedDate="45198.376561111108" createdVersion="8" refreshedVersion="8" minRefreshableVersion="3" recordCount="8" xr:uid="{ACCB7D1B-4580-6644-9C4B-9F7F92782C4C}">
  <cacheSource type="worksheet">
    <worksheetSource name="normalizing_factors"/>
  </cacheSource>
  <cacheFields count="4">
    <cacheField name="Fiscal Year" numFmtId="0">
      <sharedItems containsSemiMixedTypes="0" containsString="0" containsNumber="1" containsInteger="1" minValue="2015" maxValue="2022" count="8">
        <n v="2022"/>
        <n v="2021"/>
        <n v="2020"/>
        <n v="2019"/>
        <n v="2018"/>
        <n v="2017"/>
        <n v="2016"/>
        <n v="2015"/>
      </sharedItems>
    </cacheField>
    <cacheField name="Revenue (in millions)" numFmtId="0">
      <sharedItems containsSemiMixedTypes="0" containsString="0" containsNumber="1" containsInteger="1" minValue="215639" maxValue="394328"/>
    </cacheField>
    <cacheField name="Market Capitalization (in billions)" numFmtId="0">
      <sharedItems containsSemiMixedTypes="0" containsString="0" containsNumber="1" containsInteger="1" minValue="580" maxValue="2490"/>
    </cacheField>
    <cacheField name="Employees" numFmtId="0">
      <sharedItems containsSemiMixedTypes="0" containsString="0" containsNumber="1" containsInteger="1" minValue="110000" maxValue="164000"/>
    </cacheField>
  </cacheFields>
  <extLst>
    <ext xmlns:x14="http://schemas.microsoft.com/office/spreadsheetml/2009/9/main" uri="{725AE2AE-9491-48be-B2B4-4EB974FC3084}">
      <x14:pivotCacheDefinition pivotCacheId="118646358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o Gonzalez" refreshedDate="45201.70446400463" createdVersion="8" refreshedVersion="8" minRefreshableVersion="3" recordCount="136" xr:uid="{4B35E002-EAC8-6A4F-A0D6-755F67B20424}">
  <cacheSource type="worksheet">
    <worksheetSource name="GG_emissions"/>
  </cacheSource>
  <cacheFields count="6">
    <cacheField name="Fiscal Year" numFmtId="0">
      <sharedItems containsSemiMixedTypes="0" containsDate="1" containsString="0" containsMixedTypes="1" minDate="1900-01-05T06:40:04" maxDate="2022-01-02T00:00:00" count="16">
        <n v="2022"/>
        <n v="2021"/>
        <n v="2020"/>
        <n v="2019"/>
        <n v="2018"/>
        <n v="2017"/>
        <n v="2016"/>
        <n v="2015"/>
        <d v="2015-01-01T00:00:00" u="1"/>
        <d v="2016-01-01T00:00:00" u="1"/>
        <d v="2017-01-01T00:00:00" u="1"/>
        <d v="2018-01-01T00:00:00" u="1"/>
        <d v="2019-01-01T00:00:00" u="1"/>
        <d v="2020-01-01T00:00:00" u="1"/>
        <d v="2021-01-01T00:00:00" u="1"/>
        <d v="2022-01-01T00:00:00" u="1"/>
      </sharedItems>
    </cacheField>
    <cacheField name="Category" numFmtId="0">
      <sharedItems count="2">
        <s v="Corporate emissions"/>
        <s v="Product life cycle emissions"/>
      </sharedItems>
    </cacheField>
    <cacheField name="Type" numFmtId="0">
      <sharedItems count="2">
        <s v="Gross emissions"/>
        <s v="Carbon removals"/>
      </sharedItems>
    </cacheField>
    <cacheField name="Scope" numFmtId="0">
      <sharedItems containsBlank="1" count="5">
        <s v="Scope 1"/>
        <s v="Scope 2 (market-based)"/>
        <s v="Scope 3"/>
        <s v="Scope 4"/>
        <m u="1"/>
      </sharedItems>
    </cacheField>
    <cacheField name="Description" numFmtId="0">
      <sharedItems count="17">
        <s v="Natural gas, diesel, propane"/>
        <s v="Fleet vehicles"/>
        <s v="Other (R&amp;D processes &amp; refrigerant leaks)"/>
        <s v="Electricity"/>
        <s v="Steam, heating, and cooling"/>
        <s v="Business travel"/>
        <s v="Employee commute"/>
        <s v="Upstream fuel"/>
        <s v="Work from home (market-based)"/>
        <s v="Transmission and distribution loss (market-based)"/>
        <s v="Third-party cloud (market-based)"/>
        <s v="Corporate carbon offsets"/>
        <s v="Manufacturing (purchased goods and services)"/>
        <s v="Product transportation (upstream and downstream)"/>
        <s v="Product use (use of sold products)"/>
        <s v="End-of-life processing"/>
        <s v="Product carbon offsets"/>
      </sharedItems>
    </cacheField>
    <cacheField name="Emissions (metric tons, CO2)" numFmtId="0">
      <sharedItems containsSemiMixedTypes="0" containsString="0" containsNumber="1" containsInteger="1" minValue="-500000" maxValue="29600000" count="79">
        <n v="39700"/>
        <n v="12600"/>
        <n v="2900"/>
        <n v="0"/>
        <n v="3000"/>
        <n v="113500"/>
        <n v="134200"/>
        <n v="10600"/>
        <n v="7500"/>
        <n v="-324100"/>
        <n v="13400000"/>
        <n v="1900000"/>
        <n v="4900000"/>
        <n v="80000"/>
        <n v="40070"/>
        <n v="12090"/>
        <n v="3040"/>
        <n v="2780"/>
        <n v="22850"/>
        <n v="85570"/>
        <n v="-167000"/>
        <n v="16200000"/>
        <n v="1750000"/>
        <n v="4990000"/>
        <n v="-500000"/>
        <n v="39340"/>
        <n v="4270"/>
        <n v="3830"/>
        <n v="2890"/>
        <n v="153000"/>
        <n v="134000"/>
        <n v="-70000"/>
        <n v="16100000"/>
        <n v="1800000"/>
        <n v="4300000"/>
        <n v="60000"/>
        <n v="40910"/>
        <n v="6950"/>
        <n v="4870"/>
        <n v="326000"/>
        <n v="195000"/>
        <n v="18900000"/>
        <n v="1400000"/>
        <n v="4100000"/>
        <n v="42840"/>
        <n v="11110"/>
        <n v="3490"/>
        <n v="8730"/>
        <n v="337000"/>
        <n v="183000"/>
        <n v="18500000"/>
        <n v="1300000"/>
        <n v="4700000"/>
        <n v="50000"/>
        <n v="36210"/>
        <n v="8300"/>
        <n v="2540"/>
        <n v="36250"/>
        <n v="121000"/>
        <n v="172000"/>
        <n v="21100000"/>
        <n v="1200000"/>
        <n v="40000"/>
        <n v="27000"/>
        <n v="7370"/>
        <n v="3445"/>
        <n v="41000"/>
        <n v="118000"/>
        <n v="186000"/>
        <n v="22800000"/>
        <n v="300000"/>
        <n v="19360"/>
        <n v="8740"/>
        <n v="42460"/>
        <n v="139940"/>
        <n v="172970"/>
        <n v="29600000"/>
        <n v="6600000"/>
        <n v="500000"/>
      </sharedItems>
    </cacheField>
  </cacheFields>
  <extLst>
    <ext xmlns:x14="http://schemas.microsoft.com/office/spreadsheetml/2009/9/main" uri="{725AE2AE-9491-48be-B2B4-4EB974FC3084}">
      <x14:pivotCacheDefinition pivotCacheId="1008341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28"/>
    <x v="0"/>
  </r>
  <r>
    <x v="1"/>
    <x v="1"/>
    <n v="128"/>
    <x v="1"/>
  </r>
  <r>
    <x v="2"/>
    <x v="2"/>
    <n v="128"/>
    <x v="2"/>
  </r>
  <r>
    <x v="3"/>
    <x v="3"/>
    <n v="64"/>
    <x v="3"/>
  </r>
  <r>
    <x v="4"/>
    <x v="4"/>
    <n v="64"/>
    <x v="4"/>
  </r>
  <r>
    <x v="5"/>
    <x v="5"/>
    <n v="64"/>
    <x v="3"/>
  </r>
  <r>
    <x v="6"/>
    <x v="6"/>
    <n v="64"/>
    <x v="5"/>
  </r>
  <r>
    <x v="6"/>
    <x v="7"/>
    <n v="64"/>
    <x v="6"/>
  </r>
  <r>
    <x v="7"/>
    <x v="8"/>
    <n v="32"/>
    <x v="0"/>
  </r>
  <r>
    <x v="8"/>
    <x v="9"/>
    <n v="32"/>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94328"/>
    <n v="2490"/>
    <n v="164000"/>
  </r>
  <r>
    <x v="1"/>
    <n v="365817"/>
    <n v="2450"/>
    <n v="154000"/>
  </r>
  <r>
    <x v="2"/>
    <n v="274515"/>
    <n v="1720"/>
    <n v="147000"/>
  </r>
  <r>
    <x v="3"/>
    <n v="260174"/>
    <n v="1090"/>
    <n v="137000"/>
  </r>
  <r>
    <x v="4"/>
    <n v="265595"/>
    <n v="830"/>
    <n v="132000"/>
  </r>
  <r>
    <x v="5"/>
    <n v="229234"/>
    <n v="740"/>
    <n v="123000"/>
  </r>
  <r>
    <x v="6"/>
    <n v="215639"/>
    <n v="600"/>
    <n v="116000"/>
  </r>
  <r>
    <x v="7"/>
    <n v="233715"/>
    <n v="580"/>
    <n v="11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x v="0"/>
    <x v="0"/>
    <x v="0"/>
    <x v="0"/>
    <x v="0"/>
    <x v="0"/>
  </r>
  <r>
    <x v="0"/>
    <x v="0"/>
    <x v="0"/>
    <x v="0"/>
    <x v="1"/>
    <x v="1"/>
  </r>
  <r>
    <x v="0"/>
    <x v="0"/>
    <x v="0"/>
    <x v="0"/>
    <x v="2"/>
    <x v="2"/>
  </r>
  <r>
    <x v="0"/>
    <x v="0"/>
    <x v="0"/>
    <x v="1"/>
    <x v="3"/>
    <x v="3"/>
  </r>
  <r>
    <x v="0"/>
    <x v="0"/>
    <x v="0"/>
    <x v="1"/>
    <x v="4"/>
    <x v="4"/>
  </r>
  <r>
    <x v="0"/>
    <x v="0"/>
    <x v="0"/>
    <x v="2"/>
    <x v="5"/>
    <x v="5"/>
  </r>
  <r>
    <x v="0"/>
    <x v="0"/>
    <x v="0"/>
    <x v="2"/>
    <x v="6"/>
    <x v="6"/>
  </r>
  <r>
    <x v="0"/>
    <x v="0"/>
    <x v="0"/>
    <x v="2"/>
    <x v="7"/>
    <x v="7"/>
  </r>
  <r>
    <x v="0"/>
    <x v="0"/>
    <x v="0"/>
    <x v="2"/>
    <x v="8"/>
    <x v="8"/>
  </r>
  <r>
    <x v="0"/>
    <x v="0"/>
    <x v="0"/>
    <x v="2"/>
    <x v="9"/>
    <x v="3"/>
  </r>
  <r>
    <x v="0"/>
    <x v="0"/>
    <x v="0"/>
    <x v="2"/>
    <x v="10"/>
    <x v="3"/>
  </r>
  <r>
    <x v="0"/>
    <x v="0"/>
    <x v="1"/>
    <x v="3"/>
    <x v="11"/>
    <x v="9"/>
  </r>
  <r>
    <x v="0"/>
    <x v="1"/>
    <x v="0"/>
    <x v="2"/>
    <x v="12"/>
    <x v="10"/>
  </r>
  <r>
    <x v="0"/>
    <x v="1"/>
    <x v="0"/>
    <x v="2"/>
    <x v="13"/>
    <x v="11"/>
  </r>
  <r>
    <x v="0"/>
    <x v="1"/>
    <x v="0"/>
    <x v="2"/>
    <x v="14"/>
    <x v="12"/>
  </r>
  <r>
    <x v="0"/>
    <x v="1"/>
    <x v="0"/>
    <x v="2"/>
    <x v="15"/>
    <x v="13"/>
  </r>
  <r>
    <x v="0"/>
    <x v="1"/>
    <x v="1"/>
    <x v="3"/>
    <x v="16"/>
    <x v="3"/>
  </r>
  <r>
    <x v="1"/>
    <x v="0"/>
    <x v="0"/>
    <x v="0"/>
    <x v="0"/>
    <x v="14"/>
  </r>
  <r>
    <x v="1"/>
    <x v="0"/>
    <x v="0"/>
    <x v="0"/>
    <x v="1"/>
    <x v="15"/>
  </r>
  <r>
    <x v="1"/>
    <x v="0"/>
    <x v="0"/>
    <x v="0"/>
    <x v="2"/>
    <x v="16"/>
  </r>
  <r>
    <x v="1"/>
    <x v="0"/>
    <x v="0"/>
    <x v="1"/>
    <x v="3"/>
    <x v="3"/>
  </r>
  <r>
    <x v="1"/>
    <x v="0"/>
    <x v="0"/>
    <x v="1"/>
    <x v="4"/>
    <x v="17"/>
  </r>
  <r>
    <x v="1"/>
    <x v="0"/>
    <x v="0"/>
    <x v="2"/>
    <x v="5"/>
    <x v="18"/>
  </r>
  <r>
    <x v="1"/>
    <x v="0"/>
    <x v="0"/>
    <x v="2"/>
    <x v="6"/>
    <x v="19"/>
  </r>
  <r>
    <x v="1"/>
    <x v="0"/>
    <x v="0"/>
    <x v="2"/>
    <x v="7"/>
    <x v="3"/>
  </r>
  <r>
    <x v="1"/>
    <x v="0"/>
    <x v="0"/>
    <x v="2"/>
    <x v="8"/>
    <x v="3"/>
  </r>
  <r>
    <x v="1"/>
    <x v="0"/>
    <x v="0"/>
    <x v="2"/>
    <x v="9"/>
    <x v="3"/>
  </r>
  <r>
    <x v="1"/>
    <x v="0"/>
    <x v="0"/>
    <x v="2"/>
    <x v="10"/>
    <x v="3"/>
  </r>
  <r>
    <x v="1"/>
    <x v="0"/>
    <x v="1"/>
    <x v="3"/>
    <x v="11"/>
    <x v="20"/>
  </r>
  <r>
    <x v="1"/>
    <x v="1"/>
    <x v="0"/>
    <x v="2"/>
    <x v="12"/>
    <x v="21"/>
  </r>
  <r>
    <x v="1"/>
    <x v="1"/>
    <x v="0"/>
    <x v="2"/>
    <x v="13"/>
    <x v="22"/>
  </r>
  <r>
    <x v="1"/>
    <x v="1"/>
    <x v="0"/>
    <x v="2"/>
    <x v="14"/>
    <x v="23"/>
  </r>
  <r>
    <x v="1"/>
    <x v="1"/>
    <x v="0"/>
    <x v="2"/>
    <x v="15"/>
    <x v="13"/>
  </r>
  <r>
    <x v="1"/>
    <x v="1"/>
    <x v="1"/>
    <x v="3"/>
    <x v="16"/>
    <x v="24"/>
  </r>
  <r>
    <x v="2"/>
    <x v="0"/>
    <x v="0"/>
    <x v="0"/>
    <x v="0"/>
    <x v="25"/>
  </r>
  <r>
    <x v="2"/>
    <x v="0"/>
    <x v="0"/>
    <x v="0"/>
    <x v="1"/>
    <x v="26"/>
  </r>
  <r>
    <x v="2"/>
    <x v="0"/>
    <x v="0"/>
    <x v="0"/>
    <x v="2"/>
    <x v="27"/>
  </r>
  <r>
    <x v="2"/>
    <x v="0"/>
    <x v="0"/>
    <x v="1"/>
    <x v="3"/>
    <x v="3"/>
  </r>
  <r>
    <x v="2"/>
    <x v="0"/>
    <x v="0"/>
    <x v="1"/>
    <x v="4"/>
    <x v="28"/>
  </r>
  <r>
    <x v="2"/>
    <x v="0"/>
    <x v="0"/>
    <x v="2"/>
    <x v="5"/>
    <x v="29"/>
  </r>
  <r>
    <x v="2"/>
    <x v="0"/>
    <x v="0"/>
    <x v="2"/>
    <x v="6"/>
    <x v="30"/>
  </r>
  <r>
    <x v="2"/>
    <x v="0"/>
    <x v="0"/>
    <x v="2"/>
    <x v="7"/>
    <x v="3"/>
  </r>
  <r>
    <x v="2"/>
    <x v="0"/>
    <x v="0"/>
    <x v="2"/>
    <x v="8"/>
    <x v="3"/>
  </r>
  <r>
    <x v="2"/>
    <x v="0"/>
    <x v="0"/>
    <x v="2"/>
    <x v="9"/>
    <x v="3"/>
  </r>
  <r>
    <x v="2"/>
    <x v="0"/>
    <x v="0"/>
    <x v="2"/>
    <x v="10"/>
    <x v="3"/>
  </r>
  <r>
    <x v="2"/>
    <x v="0"/>
    <x v="1"/>
    <x v="3"/>
    <x v="11"/>
    <x v="31"/>
  </r>
  <r>
    <x v="2"/>
    <x v="1"/>
    <x v="0"/>
    <x v="2"/>
    <x v="12"/>
    <x v="32"/>
  </r>
  <r>
    <x v="2"/>
    <x v="1"/>
    <x v="0"/>
    <x v="2"/>
    <x v="13"/>
    <x v="33"/>
  </r>
  <r>
    <x v="2"/>
    <x v="1"/>
    <x v="0"/>
    <x v="2"/>
    <x v="14"/>
    <x v="34"/>
  </r>
  <r>
    <x v="2"/>
    <x v="1"/>
    <x v="0"/>
    <x v="2"/>
    <x v="15"/>
    <x v="35"/>
  </r>
  <r>
    <x v="2"/>
    <x v="1"/>
    <x v="1"/>
    <x v="3"/>
    <x v="16"/>
    <x v="3"/>
  </r>
  <r>
    <x v="3"/>
    <x v="0"/>
    <x v="0"/>
    <x v="0"/>
    <x v="0"/>
    <x v="36"/>
  </r>
  <r>
    <x v="3"/>
    <x v="0"/>
    <x v="0"/>
    <x v="0"/>
    <x v="1"/>
    <x v="37"/>
  </r>
  <r>
    <x v="3"/>
    <x v="0"/>
    <x v="0"/>
    <x v="0"/>
    <x v="2"/>
    <x v="38"/>
  </r>
  <r>
    <x v="3"/>
    <x v="0"/>
    <x v="0"/>
    <x v="1"/>
    <x v="3"/>
    <x v="3"/>
  </r>
  <r>
    <x v="3"/>
    <x v="0"/>
    <x v="0"/>
    <x v="1"/>
    <x v="4"/>
    <x v="28"/>
  </r>
  <r>
    <x v="3"/>
    <x v="0"/>
    <x v="0"/>
    <x v="2"/>
    <x v="5"/>
    <x v="39"/>
  </r>
  <r>
    <x v="3"/>
    <x v="0"/>
    <x v="0"/>
    <x v="2"/>
    <x v="6"/>
    <x v="40"/>
  </r>
  <r>
    <x v="3"/>
    <x v="0"/>
    <x v="0"/>
    <x v="2"/>
    <x v="7"/>
    <x v="3"/>
  </r>
  <r>
    <x v="3"/>
    <x v="0"/>
    <x v="0"/>
    <x v="2"/>
    <x v="8"/>
    <x v="3"/>
  </r>
  <r>
    <x v="3"/>
    <x v="0"/>
    <x v="0"/>
    <x v="2"/>
    <x v="9"/>
    <x v="3"/>
  </r>
  <r>
    <x v="3"/>
    <x v="0"/>
    <x v="0"/>
    <x v="2"/>
    <x v="10"/>
    <x v="3"/>
  </r>
  <r>
    <x v="3"/>
    <x v="0"/>
    <x v="1"/>
    <x v="3"/>
    <x v="11"/>
    <x v="3"/>
  </r>
  <r>
    <x v="3"/>
    <x v="1"/>
    <x v="0"/>
    <x v="2"/>
    <x v="12"/>
    <x v="41"/>
  </r>
  <r>
    <x v="3"/>
    <x v="1"/>
    <x v="0"/>
    <x v="2"/>
    <x v="13"/>
    <x v="42"/>
  </r>
  <r>
    <x v="3"/>
    <x v="1"/>
    <x v="0"/>
    <x v="2"/>
    <x v="14"/>
    <x v="43"/>
  </r>
  <r>
    <x v="3"/>
    <x v="1"/>
    <x v="0"/>
    <x v="2"/>
    <x v="15"/>
    <x v="35"/>
  </r>
  <r>
    <x v="3"/>
    <x v="1"/>
    <x v="1"/>
    <x v="3"/>
    <x v="16"/>
    <x v="3"/>
  </r>
  <r>
    <x v="4"/>
    <x v="0"/>
    <x v="0"/>
    <x v="0"/>
    <x v="0"/>
    <x v="44"/>
  </r>
  <r>
    <x v="4"/>
    <x v="0"/>
    <x v="0"/>
    <x v="0"/>
    <x v="1"/>
    <x v="45"/>
  </r>
  <r>
    <x v="4"/>
    <x v="0"/>
    <x v="0"/>
    <x v="0"/>
    <x v="2"/>
    <x v="46"/>
  </r>
  <r>
    <x v="4"/>
    <x v="0"/>
    <x v="0"/>
    <x v="1"/>
    <x v="3"/>
    <x v="47"/>
  </r>
  <r>
    <x v="4"/>
    <x v="0"/>
    <x v="0"/>
    <x v="1"/>
    <x v="4"/>
    <x v="28"/>
  </r>
  <r>
    <x v="4"/>
    <x v="0"/>
    <x v="0"/>
    <x v="2"/>
    <x v="5"/>
    <x v="48"/>
  </r>
  <r>
    <x v="4"/>
    <x v="0"/>
    <x v="0"/>
    <x v="2"/>
    <x v="6"/>
    <x v="49"/>
  </r>
  <r>
    <x v="4"/>
    <x v="0"/>
    <x v="0"/>
    <x v="2"/>
    <x v="7"/>
    <x v="3"/>
  </r>
  <r>
    <x v="4"/>
    <x v="0"/>
    <x v="0"/>
    <x v="2"/>
    <x v="8"/>
    <x v="3"/>
  </r>
  <r>
    <x v="4"/>
    <x v="0"/>
    <x v="0"/>
    <x v="2"/>
    <x v="9"/>
    <x v="3"/>
  </r>
  <r>
    <x v="4"/>
    <x v="0"/>
    <x v="0"/>
    <x v="2"/>
    <x v="10"/>
    <x v="3"/>
  </r>
  <r>
    <x v="4"/>
    <x v="0"/>
    <x v="1"/>
    <x v="3"/>
    <x v="11"/>
    <x v="3"/>
  </r>
  <r>
    <x v="4"/>
    <x v="1"/>
    <x v="0"/>
    <x v="2"/>
    <x v="12"/>
    <x v="50"/>
  </r>
  <r>
    <x v="4"/>
    <x v="1"/>
    <x v="0"/>
    <x v="2"/>
    <x v="13"/>
    <x v="51"/>
  </r>
  <r>
    <x v="4"/>
    <x v="1"/>
    <x v="0"/>
    <x v="2"/>
    <x v="14"/>
    <x v="52"/>
  </r>
  <r>
    <x v="4"/>
    <x v="1"/>
    <x v="0"/>
    <x v="2"/>
    <x v="15"/>
    <x v="53"/>
  </r>
  <r>
    <x v="4"/>
    <x v="1"/>
    <x v="1"/>
    <x v="3"/>
    <x v="16"/>
    <x v="3"/>
  </r>
  <r>
    <x v="5"/>
    <x v="0"/>
    <x v="0"/>
    <x v="0"/>
    <x v="0"/>
    <x v="54"/>
  </r>
  <r>
    <x v="5"/>
    <x v="0"/>
    <x v="0"/>
    <x v="0"/>
    <x v="1"/>
    <x v="55"/>
  </r>
  <r>
    <x v="5"/>
    <x v="0"/>
    <x v="0"/>
    <x v="0"/>
    <x v="2"/>
    <x v="56"/>
  </r>
  <r>
    <x v="5"/>
    <x v="0"/>
    <x v="0"/>
    <x v="1"/>
    <x v="3"/>
    <x v="57"/>
  </r>
  <r>
    <x v="5"/>
    <x v="0"/>
    <x v="0"/>
    <x v="1"/>
    <x v="4"/>
    <x v="28"/>
  </r>
  <r>
    <x v="5"/>
    <x v="0"/>
    <x v="0"/>
    <x v="2"/>
    <x v="5"/>
    <x v="58"/>
  </r>
  <r>
    <x v="5"/>
    <x v="0"/>
    <x v="0"/>
    <x v="2"/>
    <x v="6"/>
    <x v="59"/>
  </r>
  <r>
    <x v="5"/>
    <x v="0"/>
    <x v="0"/>
    <x v="2"/>
    <x v="7"/>
    <x v="3"/>
  </r>
  <r>
    <x v="5"/>
    <x v="0"/>
    <x v="0"/>
    <x v="2"/>
    <x v="8"/>
    <x v="3"/>
  </r>
  <r>
    <x v="5"/>
    <x v="0"/>
    <x v="0"/>
    <x v="2"/>
    <x v="9"/>
    <x v="3"/>
  </r>
  <r>
    <x v="5"/>
    <x v="0"/>
    <x v="0"/>
    <x v="2"/>
    <x v="10"/>
    <x v="3"/>
  </r>
  <r>
    <x v="5"/>
    <x v="0"/>
    <x v="1"/>
    <x v="3"/>
    <x v="11"/>
    <x v="3"/>
  </r>
  <r>
    <x v="5"/>
    <x v="1"/>
    <x v="0"/>
    <x v="2"/>
    <x v="12"/>
    <x v="60"/>
  </r>
  <r>
    <x v="5"/>
    <x v="1"/>
    <x v="0"/>
    <x v="2"/>
    <x v="13"/>
    <x v="61"/>
  </r>
  <r>
    <x v="5"/>
    <x v="1"/>
    <x v="0"/>
    <x v="2"/>
    <x v="14"/>
    <x v="52"/>
  </r>
  <r>
    <x v="5"/>
    <x v="1"/>
    <x v="0"/>
    <x v="2"/>
    <x v="15"/>
    <x v="62"/>
  </r>
  <r>
    <x v="5"/>
    <x v="1"/>
    <x v="1"/>
    <x v="3"/>
    <x v="16"/>
    <x v="3"/>
  </r>
  <r>
    <x v="6"/>
    <x v="0"/>
    <x v="0"/>
    <x v="0"/>
    <x v="0"/>
    <x v="63"/>
  </r>
  <r>
    <x v="6"/>
    <x v="0"/>
    <x v="0"/>
    <x v="0"/>
    <x v="1"/>
    <x v="64"/>
  </r>
  <r>
    <x v="6"/>
    <x v="0"/>
    <x v="0"/>
    <x v="0"/>
    <x v="2"/>
    <x v="65"/>
  </r>
  <r>
    <x v="6"/>
    <x v="0"/>
    <x v="0"/>
    <x v="1"/>
    <x v="3"/>
    <x v="66"/>
  </r>
  <r>
    <x v="6"/>
    <x v="0"/>
    <x v="0"/>
    <x v="1"/>
    <x v="4"/>
    <x v="28"/>
  </r>
  <r>
    <x v="6"/>
    <x v="0"/>
    <x v="0"/>
    <x v="2"/>
    <x v="5"/>
    <x v="67"/>
  </r>
  <r>
    <x v="6"/>
    <x v="0"/>
    <x v="0"/>
    <x v="2"/>
    <x v="6"/>
    <x v="68"/>
  </r>
  <r>
    <x v="6"/>
    <x v="0"/>
    <x v="0"/>
    <x v="2"/>
    <x v="7"/>
    <x v="3"/>
  </r>
  <r>
    <x v="6"/>
    <x v="0"/>
    <x v="0"/>
    <x v="2"/>
    <x v="8"/>
    <x v="3"/>
  </r>
  <r>
    <x v="6"/>
    <x v="0"/>
    <x v="0"/>
    <x v="2"/>
    <x v="9"/>
    <x v="3"/>
  </r>
  <r>
    <x v="6"/>
    <x v="0"/>
    <x v="0"/>
    <x v="2"/>
    <x v="10"/>
    <x v="3"/>
  </r>
  <r>
    <x v="6"/>
    <x v="0"/>
    <x v="1"/>
    <x v="3"/>
    <x v="11"/>
    <x v="3"/>
  </r>
  <r>
    <x v="6"/>
    <x v="1"/>
    <x v="0"/>
    <x v="2"/>
    <x v="12"/>
    <x v="69"/>
  </r>
  <r>
    <x v="6"/>
    <x v="1"/>
    <x v="0"/>
    <x v="2"/>
    <x v="13"/>
    <x v="61"/>
  </r>
  <r>
    <x v="6"/>
    <x v="1"/>
    <x v="0"/>
    <x v="2"/>
    <x v="14"/>
    <x v="12"/>
  </r>
  <r>
    <x v="6"/>
    <x v="1"/>
    <x v="0"/>
    <x v="2"/>
    <x v="15"/>
    <x v="70"/>
  </r>
  <r>
    <x v="6"/>
    <x v="1"/>
    <x v="1"/>
    <x v="3"/>
    <x v="16"/>
    <x v="3"/>
  </r>
  <r>
    <x v="7"/>
    <x v="0"/>
    <x v="0"/>
    <x v="0"/>
    <x v="0"/>
    <x v="71"/>
  </r>
  <r>
    <x v="7"/>
    <x v="0"/>
    <x v="0"/>
    <x v="0"/>
    <x v="1"/>
    <x v="72"/>
  </r>
  <r>
    <x v="7"/>
    <x v="0"/>
    <x v="0"/>
    <x v="0"/>
    <x v="2"/>
    <x v="65"/>
  </r>
  <r>
    <x v="7"/>
    <x v="0"/>
    <x v="0"/>
    <x v="1"/>
    <x v="3"/>
    <x v="73"/>
  </r>
  <r>
    <x v="7"/>
    <x v="0"/>
    <x v="0"/>
    <x v="1"/>
    <x v="4"/>
    <x v="28"/>
  </r>
  <r>
    <x v="7"/>
    <x v="0"/>
    <x v="0"/>
    <x v="2"/>
    <x v="5"/>
    <x v="74"/>
  </r>
  <r>
    <x v="7"/>
    <x v="0"/>
    <x v="0"/>
    <x v="2"/>
    <x v="6"/>
    <x v="75"/>
  </r>
  <r>
    <x v="7"/>
    <x v="0"/>
    <x v="0"/>
    <x v="2"/>
    <x v="7"/>
    <x v="3"/>
  </r>
  <r>
    <x v="7"/>
    <x v="0"/>
    <x v="0"/>
    <x v="2"/>
    <x v="8"/>
    <x v="3"/>
  </r>
  <r>
    <x v="7"/>
    <x v="0"/>
    <x v="0"/>
    <x v="2"/>
    <x v="9"/>
    <x v="3"/>
  </r>
  <r>
    <x v="7"/>
    <x v="0"/>
    <x v="0"/>
    <x v="2"/>
    <x v="10"/>
    <x v="3"/>
  </r>
  <r>
    <x v="7"/>
    <x v="0"/>
    <x v="1"/>
    <x v="3"/>
    <x v="11"/>
    <x v="3"/>
  </r>
  <r>
    <x v="7"/>
    <x v="1"/>
    <x v="0"/>
    <x v="2"/>
    <x v="12"/>
    <x v="76"/>
  </r>
  <r>
    <x v="7"/>
    <x v="1"/>
    <x v="0"/>
    <x v="2"/>
    <x v="13"/>
    <x v="51"/>
  </r>
  <r>
    <x v="7"/>
    <x v="1"/>
    <x v="0"/>
    <x v="2"/>
    <x v="14"/>
    <x v="77"/>
  </r>
  <r>
    <x v="7"/>
    <x v="1"/>
    <x v="0"/>
    <x v="2"/>
    <x v="15"/>
    <x v="78"/>
  </r>
  <r>
    <x v="7"/>
    <x v="1"/>
    <x v="1"/>
    <x v="3"/>
    <x v="1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4FBEA-F4B6-1448-A104-AE1714DB2FBF}" name="PivotTable14"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7:H34" firstHeaderRow="1" firstDataRow="1" firstDataCol="1"/>
  <pivotFields count="6">
    <pivotField showAll="0">
      <items count="17">
        <item x="7"/>
        <item x="6"/>
        <item x="5"/>
        <item x="4"/>
        <item x="3"/>
        <item x="2"/>
        <item x="1"/>
        <item x="0"/>
        <item m="1" x="8"/>
        <item m="1" x="9"/>
        <item m="1" x="10"/>
        <item m="1" x="11"/>
        <item m="1" x="12"/>
        <item m="1" x="13"/>
        <item m="1" x="14"/>
        <item m="1" x="15"/>
        <item t="default"/>
      </items>
    </pivotField>
    <pivotField showAll="0"/>
    <pivotField showAll="0">
      <items count="3">
        <item x="1"/>
        <item x="0"/>
        <item t="default"/>
      </items>
    </pivotField>
    <pivotField showAll="0">
      <items count="6">
        <item x="0"/>
        <item x="1"/>
        <item x="2"/>
        <item x="3"/>
        <item m="1" x="4"/>
        <item t="default"/>
      </items>
    </pivotField>
    <pivotField axis="axisRow" showAll="0" measureFilter="1" sortType="descending">
      <items count="18">
        <item x="5"/>
        <item x="11"/>
        <item x="3"/>
        <item x="6"/>
        <item x="15"/>
        <item x="1"/>
        <item x="12"/>
        <item x="0"/>
        <item x="2"/>
        <item x="16"/>
        <item x="13"/>
        <item x="14"/>
        <item x="4"/>
        <item x="10"/>
        <item x="9"/>
        <item x="7"/>
        <item x="8"/>
        <item t="default"/>
      </items>
      <autoSortScope>
        <pivotArea dataOnly="0" outline="0" fieldPosition="0">
          <references count="1">
            <reference field="4294967294" count="1" selected="0">
              <x v="0"/>
            </reference>
          </references>
        </pivotArea>
      </autoSortScope>
    </pivotField>
    <pivotField dataField="1" showAll="0" sumSubtotal="1"/>
  </pivotFields>
  <rowFields count="1">
    <field x="4"/>
  </rowFields>
  <rowItems count="7">
    <i>
      <x v="6"/>
    </i>
    <i>
      <x v="11"/>
    </i>
    <i>
      <x v="10"/>
    </i>
    <i>
      <x/>
    </i>
    <i>
      <x v="3"/>
    </i>
    <i>
      <x v="4"/>
    </i>
    <i t="grand">
      <x/>
    </i>
  </rowItems>
  <colItems count="1">
    <i/>
  </colItems>
  <dataFields count="1">
    <dataField name="% of Total CO2 emissions" fld="5" showDataAs="percentOfTotal" baseField="0" baseItem="0" numFmtId="1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6"/>
          </reference>
        </references>
      </pivotArea>
    </chartFormat>
    <chartFormat chart="2" format="10">
      <pivotArea type="data" outline="0" fieldPosition="0">
        <references count="2">
          <reference field="4294967294" count="1" selected="0">
            <x v="0"/>
          </reference>
          <reference field="4" count="1" selected="0">
            <x v="11"/>
          </reference>
        </references>
      </pivotArea>
    </chartFormat>
    <chartFormat chart="2" format="11">
      <pivotArea type="data" outline="0" fieldPosition="0">
        <references count="2">
          <reference field="4294967294" count="1" selected="0">
            <x v="0"/>
          </reference>
          <reference field="4" count="1" selected="0">
            <x v="1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3"/>
          </reference>
        </references>
      </pivotArea>
    </chartFormat>
    <chartFormat chart="2" format="1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4" type="count" evalOrder="-1" id="1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D52F10-99E7-FF40-8B37-69A5C59C25A5}" name="PivotTable20" cacheId="2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1:B40" firstHeaderRow="1" firstDataRow="1" firstDataCol="1"/>
  <pivotFields count="4">
    <pivotField axis="axisRow" showAll="0">
      <items count="9">
        <item x="7"/>
        <item x="6"/>
        <item x="5"/>
        <item x="4"/>
        <item x="3"/>
        <item x="2"/>
        <item x="1"/>
        <item x="0"/>
        <item t="default"/>
      </items>
    </pivotField>
    <pivotField showAll="0"/>
    <pivotField dataField="1" showAll="0"/>
    <pivotField showAll="0"/>
  </pivotFields>
  <rowFields count="1">
    <field x="0"/>
  </rowFields>
  <rowItems count="9">
    <i>
      <x/>
    </i>
    <i>
      <x v="1"/>
    </i>
    <i>
      <x v="2"/>
    </i>
    <i>
      <x v="3"/>
    </i>
    <i>
      <x v="4"/>
    </i>
    <i>
      <x v="5"/>
    </i>
    <i>
      <x v="6"/>
    </i>
    <i>
      <x v="7"/>
    </i>
    <i t="grand">
      <x/>
    </i>
  </rowItems>
  <colItems count="1">
    <i/>
  </colItems>
  <dataFields count="1">
    <dataField name="Sum of Market Capitalization (in billions)"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EE4AF6-4799-4248-B3F9-74A5606516A4}" name="PivotTable19" cacheId="26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
  <location ref="G17:H26" firstHeaderRow="1" firstDataRow="1" firstDataCol="1"/>
  <pivotFields count="4">
    <pivotField axis="axisRow" showAll="0">
      <items count="9">
        <item x="7"/>
        <item x="6"/>
        <item x="5"/>
        <item x="4"/>
        <item x="3"/>
        <item x="2"/>
        <item x="1"/>
        <item x="0"/>
        <item t="default"/>
      </items>
    </pivotField>
    <pivotField dataField="1" showAll="0"/>
    <pivotField showAll="0"/>
    <pivotField showAll="0"/>
  </pivotFields>
  <rowFields count="1">
    <field x="0"/>
  </rowFields>
  <rowItems count="9">
    <i>
      <x/>
    </i>
    <i>
      <x v="1"/>
    </i>
    <i>
      <x v="2"/>
    </i>
    <i>
      <x v="3"/>
    </i>
    <i>
      <x v="4"/>
    </i>
    <i>
      <x v="5"/>
    </i>
    <i>
      <x v="6"/>
    </i>
    <i>
      <x v="7"/>
    </i>
    <i t="grand">
      <x/>
    </i>
  </rowItems>
  <colItems count="1">
    <i/>
  </colItems>
  <dataFields count="1">
    <dataField name="Sum of Revenue (in millions)"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96C9BA-0F92-564A-845F-8FEDA22D7C06}" name="PivotTable21" cacheId="2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23" firstHeaderRow="0" firstDataRow="1" firstDataCol="1"/>
  <pivotFields count="4">
    <pivotField axis="axisRow" showAll="0">
      <items count="10">
        <item x="8"/>
        <item x="7"/>
        <item x="6"/>
        <item x="5"/>
        <item x="4"/>
        <item x="3"/>
        <item x="2"/>
        <item x="1"/>
        <item x="0"/>
        <item t="default"/>
      </items>
    </pivotField>
    <pivotField axis="axisRow" showAll="0">
      <items count="11">
        <item x="4"/>
        <item x="3"/>
        <item x="2"/>
        <item x="1"/>
        <item x="0"/>
        <item x="9"/>
        <item x="8"/>
        <item x="7"/>
        <item x="6"/>
        <item x="5"/>
        <item t="default"/>
      </items>
    </pivotField>
    <pivotField showAll="0"/>
    <pivotField dataField="1" showAll="0">
      <items count="9">
        <item x="7"/>
        <item x="0"/>
        <item x="6"/>
        <item x="1"/>
        <item x="2"/>
        <item x="3"/>
        <item x="4"/>
        <item x="5"/>
        <item t="default"/>
      </items>
    </pivotField>
  </pivotFields>
  <rowFields count="2">
    <field x="0"/>
    <field x="1"/>
  </rowFields>
  <rowItems count="20">
    <i>
      <x/>
    </i>
    <i r="1">
      <x v="5"/>
    </i>
    <i>
      <x v="1"/>
    </i>
    <i r="1">
      <x v="6"/>
    </i>
    <i>
      <x v="2"/>
    </i>
    <i r="1">
      <x v="7"/>
    </i>
    <i r="1">
      <x v="8"/>
    </i>
    <i>
      <x v="3"/>
    </i>
    <i r="1">
      <x v="9"/>
    </i>
    <i>
      <x v="4"/>
    </i>
    <i r="1">
      <x/>
    </i>
    <i>
      <x v="5"/>
    </i>
    <i r="1">
      <x v="1"/>
    </i>
    <i>
      <x v="6"/>
    </i>
    <i r="1">
      <x v="2"/>
    </i>
    <i>
      <x v="7"/>
    </i>
    <i r="1">
      <x v="3"/>
    </i>
    <i>
      <x v="8"/>
    </i>
    <i r="1">
      <x v="4"/>
    </i>
    <i t="grand">
      <x/>
    </i>
  </rowItems>
  <colFields count="1">
    <field x="-2"/>
  </colFields>
  <colItems count="2">
    <i>
      <x/>
    </i>
    <i i="1">
      <x v="1"/>
    </i>
  </colItems>
  <dataFields count="2">
    <dataField name="Sum of Carbon Footprint (kg CO2)" fld="3" baseField="0" baseItem="0"/>
    <dataField name="% Change in Carbon Footprint" fld="3"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44929C-8FFE-EA4A-ABD2-BB7161141D20}" name="PivotTable16" cacheId="2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3" firstHeaderRow="1" firstDataRow="1" firstDataCol="1"/>
  <pivotFields count="4">
    <pivotField axis="axisRow" showAll="0">
      <items count="10">
        <item x="8"/>
        <item x="7"/>
        <item x="6"/>
        <item x="5"/>
        <item x="4"/>
        <item x="3"/>
        <item x="2"/>
        <item x="1"/>
        <item x="0"/>
        <item t="default"/>
      </items>
    </pivotField>
    <pivotField axis="axisRow" showAll="0">
      <items count="11">
        <item x="4"/>
        <item x="3"/>
        <item x="2"/>
        <item x="1"/>
        <item x="0"/>
        <item x="9"/>
        <item x="8"/>
        <item x="7"/>
        <item x="6"/>
        <item x="5"/>
        <item t="default"/>
      </items>
    </pivotField>
    <pivotField showAll="0"/>
    <pivotField dataField="1" showAll="0"/>
  </pivotFields>
  <rowFields count="2">
    <field x="0"/>
    <field x="1"/>
  </rowFields>
  <rowItems count="20">
    <i>
      <x/>
    </i>
    <i r="1">
      <x v="5"/>
    </i>
    <i>
      <x v="1"/>
    </i>
    <i r="1">
      <x v="6"/>
    </i>
    <i>
      <x v="2"/>
    </i>
    <i r="1">
      <x v="7"/>
    </i>
    <i r="1">
      <x v="8"/>
    </i>
    <i>
      <x v="3"/>
    </i>
    <i r="1">
      <x v="9"/>
    </i>
    <i>
      <x v="4"/>
    </i>
    <i r="1">
      <x/>
    </i>
    <i>
      <x v="5"/>
    </i>
    <i r="1">
      <x v="1"/>
    </i>
    <i>
      <x v="6"/>
    </i>
    <i r="1">
      <x v="2"/>
    </i>
    <i>
      <x v="7"/>
    </i>
    <i r="1">
      <x v="3"/>
    </i>
    <i>
      <x v="8"/>
    </i>
    <i r="1">
      <x v="4"/>
    </i>
    <i t="grand">
      <x/>
    </i>
  </rowItems>
  <colItems count="1">
    <i/>
  </colItems>
  <dataFields count="1">
    <dataField name="Sum of Carbon Footprint (kg CO2)" fld="3" baseField="0" baseItem="0"/>
  </dataFields>
  <chartFormats count="1">
    <chartFormat chart="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CDD58-8926-BE46-8D72-EBA06BB82606}" name="PivotTable11"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I24" firstHeaderRow="0" firstDataRow="1" firstDataCol="1"/>
  <pivotFields count="6">
    <pivotField showAll="0"/>
    <pivotField showAll="0"/>
    <pivotField showAll="0"/>
    <pivotField axis="axisRow" showAll="0">
      <items count="6">
        <item x="0"/>
        <item x="1"/>
        <item x="2"/>
        <item m="1" x="4"/>
        <item x="3"/>
        <item t="default"/>
      </items>
    </pivotField>
    <pivotField showAll="0"/>
    <pivotField dataField="1" showAll="0"/>
  </pivotFields>
  <rowFields count="1">
    <field x="3"/>
  </rowFields>
  <rowItems count="5">
    <i>
      <x/>
    </i>
    <i>
      <x v="1"/>
    </i>
    <i>
      <x v="2"/>
    </i>
    <i>
      <x v="4"/>
    </i>
    <i t="grand">
      <x/>
    </i>
  </rowItems>
  <colFields count="1">
    <field x="-2"/>
  </colFields>
  <colItems count="2">
    <i>
      <x/>
    </i>
    <i i="1">
      <x v="1"/>
    </i>
  </colItems>
  <dataFields count="2">
    <dataField name="Sum of Emissions (metric tons, CO2)" fld="5" baseField="0" baseItem="0"/>
    <dataField name="% of Total CO2 Emission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A7121-662D-E44B-B2C9-DAE38FAB89FB}" name="co2_emissions_per_year_by_description"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3" firstHeaderRow="1" firstDataRow="1" firstDataCol="1"/>
  <pivotFields count="6">
    <pivotField axis="axisRow" showAll="0">
      <items count="17">
        <item x="7"/>
        <item x="6"/>
        <item x="5"/>
        <item x="4"/>
        <item x="3"/>
        <item x="2"/>
        <item x="1"/>
        <item x="0"/>
        <item m="1" x="8"/>
        <item m="1" x="9"/>
        <item m="1" x="10"/>
        <item m="1" x="11"/>
        <item m="1" x="12"/>
        <item m="1" x="13"/>
        <item m="1" x="14"/>
        <item m="1" x="15"/>
        <item t="default"/>
      </items>
    </pivotField>
    <pivotField showAll="0"/>
    <pivotField showAll="0"/>
    <pivotField showAll="0"/>
    <pivotField axis="axisRow" showAll="0">
      <items count="18">
        <item h="1" x="5"/>
        <item h="1" x="11"/>
        <item h="1" x="3"/>
        <item h="1" x="6"/>
        <item h="1" x="15"/>
        <item h="1" x="1"/>
        <item h="1" x="12"/>
        <item x="0"/>
        <item h="1" x="2"/>
        <item h="1" x="16"/>
        <item h="1" x="13"/>
        <item h="1" x="14"/>
        <item h="1" x="4"/>
        <item h="1" x="10"/>
        <item h="1" x="9"/>
        <item h="1" x="7"/>
        <item h="1" x="8"/>
        <item t="default"/>
      </items>
    </pivotField>
    <pivotField dataField="1" showAll="0"/>
  </pivotFields>
  <rowFields count="2">
    <field x="4"/>
    <field x="0"/>
  </rowFields>
  <rowItems count="10">
    <i>
      <x v="7"/>
    </i>
    <i r="1">
      <x/>
    </i>
    <i r="1">
      <x v="1"/>
    </i>
    <i r="1">
      <x v="2"/>
    </i>
    <i r="1">
      <x v="3"/>
    </i>
    <i r="1">
      <x v="4"/>
    </i>
    <i r="1">
      <x v="5"/>
    </i>
    <i r="1">
      <x v="6"/>
    </i>
    <i r="1">
      <x v="7"/>
    </i>
    <i t="grand">
      <x/>
    </i>
  </rowItems>
  <colItems count="1">
    <i/>
  </colItems>
  <dataFields count="1">
    <dataField name="Sum of Emissions (metric tons, CO2)"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A702D7-AE7A-1F40-8CE1-03E424AE6D27}" name="CO2_emissions_by_year"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6">
    <pivotField axis="axisRow" showAll="0">
      <items count="17">
        <item x="7"/>
        <item x="6"/>
        <item x="5"/>
        <item x="4"/>
        <item x="3"/>
        <item x="2"/>
        <item x="1"/>
        <item x="0"/>
        <item m="1" x="8"/>
        <item m="1" x="9"/>
        <item m="1" x="10"/>
        <item m="1" x="11"/>
        <item m="1" x="12"/>
        <item m="1" x="13"/>
        <item m="1" x="14"/>
        <item m="1" x="15"/>
        <item t="default"/>
      </items>
    </pivotField>
    <pivotField showAll="0"/>
    <pivotField showAll="0">
      <items count="3">
        <item x="1"/>
        <item x="0"/>
        <item t="default"/>
      </items>
    </pivotField>
    <pivotField showAll="0">
      <items count="6">
        <item x="0"/>
        <item x="1"/>
        <item x="2"/>
        <item x="3"/>
        <item m="1" x="4"/>
        <item t="default"/>
      </items>
    </pivotField>
    <pivotField showAll="0">
      <items count="18">
        <item x="5"/>
        <item x="11"/>
        <item x="3"/>
        <item x="6"/>
        <item x="15"/>
        <item x="1"/>
        <item x="12"/>
        <item x="0"/>
        <item x="2"/>
        <item x="16"/>
        <item x="13"/>
        <item x="14"/>
        <item x="4"/>
        <item x="10"/>
        <item x="9"/>
        <item x="7"/>
        <item x="8"/>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Emissions (metric tons, CO2)" fld="5" baseField="0" baseItem="0"/>
  </dataFields>
  <chartFormats count="1">
    <chartFormat chart="9"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9AEFB0-8C19-1940-A37F-69BA1077B58B}" name="PivotTable13"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2" firstHeaderRow="1" firstDataRow="1" firstDataCol="1" rowPageCount="1" colPageCount="1"/>
  <pivotFields count="6">
    <pivotField axis="axisRow" showAll="0">
      <items count="17">
        <item x="7"/>
        <item x="6"/>
        <item x="5"/>
        <item x="4"/>
        <item x="3"/>
        <item x="2"/>
        <item x="1"/>
        <item x="0"/>
        <item m="1" x="8"/>
        <item m="1" x="9"/>
        <item m="1" x="10"/>
        <item m="1" x="11"/>
        <item m="1" x="12"/>
        <item m="1" x="13"/>
        <item m="1" x="14"/>
        <item m="1" x="15"/>
        <item t="default"/>
      </items>
    </pivotField>
    <pivotField showAll="0"/>
    <pivotField showAll="0"/>
    <pivotField showAll="0"/>
    <pivotField showAll="0"/>
    <pivotField axis="axisPage" dataField="1" showAll="0">
      <items count="80">
        <item x="24"/>
        <item x="9"/>
        <item x="20"/>
        <item x="31"/>
        <item x="3"/>
        <item x="56"/>
        <item x="17"/>
        <item x="2"/>
        <item x="4"/>
        <item x="16"/>
        <item x="46"/>
        <item x="27"/>
        <item x="26"/>
        <item x="38"/>
        <item x="37"/>
        <item x="64"/>
        <item x="8"/>
        <item x="55"/>
        <item x="47"/>
        <item x="72"/>
        <item x="7"/>
        <item x="45"/>
        <item x="15"/>
        <item x="1"/>
        <item x="71"/>
        <item x="18"/>
        <item x="63"/>
        <item x="54"/>
        <item x="57"/>
        <item x="25"/>
        <item x="0"/>
        <item x="62"/>
        <item x="14"/>
        <item x="36"/>
        <item x="66"/>
        <item x="73"/>
        <item x="44"/>
        <item x="53"/>
        <item x="35"/>
        <item x="13"/>
        <item x="19"/>
        <item x="5"/>
        <item x="67"/>
        <item x="58"/>
        <item x="30"/>
        <item x="6"/>
        <item x="74"/>
        <item x="29"/>
        <item x="59"/>
        <item x="75"/>
        <item x="49"/>
        <item x="68"/>
        <item x="40"/>
        <item x="70"/>
        <item x="39"/>
        <item x="48"/>
        <item x="78"/>
        <item x="61"/>
        <item x="51"/>
        <item x="42"/>
        <item x="22"/>
        <item x="33"/>
        <item x="11"/>
        <item x="43"/>
        <item x="34"/>
        <item x="52"/>
        <item x="12"/>
        <item x="23"/>
        <item x="77"/>
        <item x="10"/>
        <item x="32"/>
        <item x="21"/>
        <item x="50"/>
        <item x="41"/>
        <item x="60"/>
        <item x="69"/>
        <item x="76"/>
        <item x="65"/>
        <item x="28"/>
        <item t="default"/>
      </items>
    </pivotField>
  </pivotFields>
  <rowFields count="1">
    <field x="0"/>
  </rowFields>
  <rowItems count="9">
    <i>
      <x/>
    </i>
    <i>
      <x v="1"/>
    </i>
    <i>
      <x v="2"/>
    </i>
    <i>
      <x v="3"/>
    </i>
    <i>
      <x v="4"/>
    </i>
    <i>
      <x v="5"/>
    </i>
    <i>
      <x v="6"/>
    </i>
    <i>
      <x v="7"/>
    </i>
    <i t="grand">
      <x/>
    </i>
  </rowItems>
  <colItems count="1">
    <i/>
  </colItems>
  <pageFields count="1">
    <pageField fld="5" hier="-1"/>
  </pageFields>
  <dataFields count="1">
    <dataField name="YoY % Change in CO2 emissions" fld="5"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13D965-3355-DF42-B9DF-D71E18EAA7E1}" name="PivotTable15"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7:O30" firstHeaderRow="0" firstDataRow="1" firstDataCol="1"/>
  <pivotFields count="6">
    <pivotField showAll="0"/>
    <pivotField axis="axisRow" showAll="0">
      <items count="3">
        <item x="0"/>
        <item x="1"/>
        <item t="default"/>
      </items>
    </pivotField>
    <pivotField showAll="0"/>
    <pivotField showAll="0"/>
    <pivotField showAll="0"/>
    <pivotField dataField="1" showAll="0"/>
  </pivotFields>
  <rowFields count="1">
    <field x="1"/>
  </rowFields>
  <rowItems count="3">
    <i>
      <x/>
    </i>
    <i>
      <x v="1"/>
    </i>
    <i t="grand">
      <x/>
    </i>
  </rowItems>
  <colFields count="1">
    <field x="-2"/>
  </colFields>
  <colItems count="2">
    <i>
      <x/>
    </i>
    <i i="1">
      <x v="1"/>
    </i>
  </colItems>
  <dataFields count="2">
    <dataField name="Sum of Emissions (metric tons, CO2)" fld="5" baseField="0" baseItem="0"/>
    <dataField name="% of Total Emission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7BA49-15AE-174F-BD17-4E8B64582635}" name="PivotTable18" cacheId="2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12" firstHeaderRow="0" firstDataRow="1" firstDataCol="1"/>
  <pivotFields count="4">
    <pivotField axis="axisRow" showAll="0">
      <items count="9">
        <item x="7"/>
        <item x="6"/>
        <item x="5"/>
        <item x="4"/>
        <item x="3"/>
        <item x="2"/>
        <item x="1"/>
        <item x="0"/>
        <item t="default"/>
      </items>
    </pivotField>
    <pivotField showAll="0"/>
    <pivotField showAll="0"/>
    <pivotField dataField="1"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Employees" fld="3" baseField="0" baseItem="0"/>
    <dataField name="YoY % Change" fld="3"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0B8013-22F2-8E43-B71C-E00215090453}" name="PivotTable17" cacheId="2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26" firstHeaderRow="0" firstDataRow="1" firstDataCol="1"/>
  <pivotFields count="4">
    <pivotField axis="axisRow" showAll="0">
      <items count="9">
        <item x="7"/>
        <item x="6"/>
        <item x="5"/>
        <item x="4"/>
        <item x="3"/>
        <item x="2"/>
        <item x="1"/>
        <item x="0"/>
        <item t="default"/>
      </items>
    </pivotField>
    <pivotField showAll="0"/>
    <pivotField dataField="1"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Max of Market Capitalization (in billions)" fld="2" subtotal="max" baseField="0" baseItem="0"/>
    <dataField name="YoY % Change" fld="2"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F38638-691C-5746-A237-7551860EEFFB}" name="revenue" cacheId="263"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2" firstHeaderRow="0" firstDataRow="1" firstDataCol="1"/>
  <pivotFields count="4">
    <pivotField axis="axisRow" showAll="0">
      <items count="9">
        <item x="7"/>
        <item x="6"/>
        <item x="5"/>
        <item x="4"/>
        <item x="3"/>
        <item x="2"/>
        <item x="1"/>
        <item x="0"/>
        <item t="default"/>
      </items>
    </pivotField>
    <pivotField dataField="1"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Revenue (in millions)" fld="1" baseField="0" baseItem="0"/>
    <dataField name="YoY % Change" fld="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 xr10:uid="{FA87A5A6-631F-7B4C-823D-B0CE9F9BEC2D}" sourceName="Description">
  <pivotTables>
    <pivotTable tabId="7" name="CO2_emissions_by_year"/>
  </pivotTables>
  <data>
    <tabular pivotCacheId="1008341042">
      <items count="17">
        <i x="5" s="1"/>
        <i x="11" s="1"/>
        <i x="3" s="1"/>
        <i x="6" s="1"/>
        <i x="15" s="1"/>
        <i x="1" s="1"/>
        <i x="12" s="1"/>
        <i x="0" s="1"/>
        <i x="2" s="1"/>
        <i x="16" s="1"/>
        <i x="13" s="1"/>
        <i x="14" s="1"/>
        <i x="4" s="1"/>
        <i x="10" s="1"/>
        <i x="9"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0D8B63DE-DE83-C345-BEEF-BC21E8D39665}" sourceName="Fiscal Year">
  <pivotTables>
    <pivotTable tabId="7" name="CO2_emissions_by_year"/>
    <pivotTable tabId="7" name="co2_emissions_per_year_by_description"/>
    <pivotTable tabId="7" name="PivotTable14"/>
  </pivotTables>
  <data>
    <tabular pivotCacheId="1008341042">
      <items count="16">
        <i x="7" s="1"/>
        <i x="6" s="1"/>
        <i x="5" s="1"/>
        <i x="4" s="1"/>
        <i x="3" s="1"/>
        <i x="2" s="1"/>
        <i x="1" s="1"/>
        <i x="0" s="1"/>
        <i x="8" s="1" nd="1"/>
        <i x="9" s="1" nd="1"/>
        <i x="10" s="1" nd="1"/>
        <i x="11" s="1" nd="1"/>
        <i x="12" s="1" nd="1"/>
        <i x="13" s="1" nd="1"/>
        <i x="14" s="1" nd="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53551CF7-2A57-554A-BAEB-058F4FA35737}" sourceName="Scope">
  <pivotTables>
    <pivotTable tabId="7" name="CO2_emissions_by_year"/>
    <pivotTable tabId="7" name="PivotTable14"/>
  </pivotTables>
  <data>
    <tabular pivotCacheId="1008341042">
      <items count="5">
        <i x="0" s="1"/>
        <i x="1" s="1"/>
        <i x="2" s="1"/>
        <i x="3"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D23E7C1-FB9C-DF4E-846A-12B4DC62EC06}" sourceName="Type">
  <pivotTables>
    <pivotTable tabId="7" name="CO2_emissions_by_year"/>
    <pivotTable tabId="7" name="PivotTable14"/>
  </pivotTables>
  <data>
    <tabular pivotCacheId="10083410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1" xr10:uid="{35747741-5AC4-4B43-AFE6-2AE253D8C490}" cache="Slicer_Description1" caption="Description" rowHeight="251883"/>
  <slicer name="Fiscal Year" xr10:uid="{A3601362-9AB5-B44C-9722-FC05C9AD05E4}" cache="Slicer_Fiscal_Year" caption="Fiscal Year" rowHeight="251883"/>
  <slicer name="Scope" xr10:uid="{60646D9D-D3A5-524C-80A0-626C5881AC6A}" cache="Slicer_Scope" caption="Scope" rowHeight="251883"/>
  <slicer name="Type" xr10:uid="{C158B895-72C6-0845-B88A-0A445955E3EB}" cache="Slicer_Type" caption="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G_emissions" displayName="GG_emissions" ref="A1:F137" totalsRowShown="0">
  <autoFilter ref="A1:F137" xr:uid="{00000000-0009-0000-0100-000001000000}"/>
  <tableColumns count="6">
    <tableColumn id="1" xr3:uid="{00000000-0010-0000-0000-000001000000}" name="Fiscal Year"/>
    <tableColumn id="2" xr3:uid="{00000000-0010-0000-0000-000002000000}" name="Category"/>
    <tableColumn id="3" xr3:uid="{00000000-0010-0000-0000-000003000000}" name="Type"/>
    <tableColumn id="4" xr3:uid="{00000000-0010-0000-0000-000004000000}" name="Scope"/>
    <tableColumn id="5" xr3:uid="{00000000-0010-0000-0000-000005000000}" name="Description"/>
    <tableColumn id="6" xr3:uid="{00000000-0010-0000-0000-000006000000}" name="Emissions (metric tons, CO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086C57-6B30-2F43-BA91-483E38EDBA46}" name="carbon_footprint_for_iphone" displayName="carbon_footprint_for_iphone" ref="A1:D11" totalsRowShown="0">
  <autoFilter ref="A1:D11" xr:uid="{F1086C57-6B30-2F43-BA91-483E38EDBA46}"/>
  <tableColumns count="4">
    <tableColumn id="1" xr3:uid="{F5B13F46-909F-564C-A682-AE6A411E340B}" name="Release Year"/>
    <tableColumn id="2" xr3:uid="{A649DA8B-40A9-0C44-AA71-B2012559D875}" name="Product"/>
    <tableColumn id="3" xr3:uid="{FA76C8DD-2E67-0345-BBC7-14C204732CDD}" name="Baseline Storage"/>
    <tableColumn id="4" xr3:uid="{6AF333F9-FBA5-574D-99F5-EF6D07A86BC4}" name="Carbon Footprint (kg CO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6D0792-096C-0947-A5D3-18AA4112C0FC}" name="normalizing_factors" displayName="normalizing_factors" ref="A1:D9" totalsRowShown="0">
  <autoFilter ref="A1:D9" xr:uid="{836D0792-096C-0947-A5D3-18AA4112C0FC}"/>
  <tableColumns count="4">
    <tableColumn id="1" xr3:uid="{E40D536B-7ABF-0A45-897A-2DA8897C48CA}" name="Fiscal Year"/>
    <tableColumn id="2" xr3:uid="{DEB64878-60E0-6648-977E-DBD3096B6451}" name="Revenue (in millions)"/>
    <tableColumn id="3" xr3:uid="{BF2B716C-3181-6C4E-BB33-2C8788FF217E}" name="Market Capitalization (in billions)"/>
    <tableColumn id="4" xr3:uid="{A3644450-9324-374E-ABF6-2ABBAAECD178}" name="Employe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4C63C-612F-3B42-8D85-193AA63A426E}">
  <dimension ref="A2:AH3"/>
  <sheetViews>
    <sheetView showGridLines="0" tabSelected="1" zoomScaleNormal="100" workbookViewId="0">
      <pane ySplit="4" topLeftCell="A5" activePane="bottomLeft" state="frozen"/>
      <selection pane="bottomLeft" activeCell="A3" sqref="A3"/>
    </sheetView>
  </sheetViews>
  <sheetFormatPr baseColWidth="10" defaultRowHeight="16" x14ac:dyDescent="0.2"/>
  <cols>
    <col min="11" max="11" width="14.1640625" bestFit="1" customWidth="1"/>
    <col min="12" max="12" width="13.6640625" bestFit="1" customWidth="1"/>
    <col min="13" max="13" width="14.5" customWidth="1"/>
    <col min="14" max="14" width="13.6640625" customWidth="1"/>
    <col min="15" max="16" width="11.1640625" bestFit="1" customWidth="1"/>
    <col min="22" max="22" width="12.1640625" bestFit="1" customWidth="1"/>
  </cols>
  <sheetData>
    <row r="2" spans="1:34" ht="30" x14ac:dyDescent="0.25">
      <c r="A2" s="11" t="s">
        <v>99</v>
      </c>
      <c r="J2" s="9"/>
      <c r="K2" s="22" t="s">
        <v>89</v>
      </c>
      <c r="L2" s="23"/>
      <c r="M2" s="23"/>
      <c r="N2" s="24"/>
      <c r="O2" s="7"/>
      <c r="P2" s="22" t="s">
        <v>92</v>
      </c>
      <c r="Q2" s="23"/>
      <c r="R2" s="23"/>
      <c r="S2" s="24"/>
      <c r="T2" s="9"/>
      <c r="U2" s="13" t="s">
        <v>93</v>
      </c>
      <c r="V2" s="14"/>
      <c r="W2" s="14"/>
      <c r="X2" s="15"/>
      <c r="Z2" s="13" t="s">
        <v>95</v>
      </c>
      <c r="AA2" s="14"/>
      <c r="AB2" s="14"/>
      <c r="AC2" s="15"/>
      <c r="AE2" s="13" t="s">
        <v>96</v>
      </c>
      <c r="AF2" s="14"/>
      <c r="AG2" s="14"/>
      <c r="AH2" s="15"/>
    </row>
    <row r="3" spans="1:34" ht="23" x14ac:dyDescent="0.2">
      <c r="A3" s="10"/>
      <c r="J3" s="12"/>
      <c r="K3" s="19">
        <v>210897010</v>
      </c>
      <c r="L3" s="20"/>
      <c r="M3" s="20"/>
      <c r="N3" s="21"/>
      <c r="O3" s="8"/>
      <c r="P3" s="16">
        <v>-8.43E-2</v>
      </c>
      <c r="Q3" s="17"/>
      <c r="R3" s="17"/>
      <c r="S3" s="18"/>
      <c r="T3" s="8"/>
      <c r="U3" s="25" t="s">
        <v>94</v>
      </c>
      <c r="V3" s="26"/>
      <c r="W3" s="26"/>
      <c r="X3" s="27"/>
      <c r="Z3" s="16">
        <v>8.4199999999999997E-2</v>
      </c>
      <c r="AA3" s="17"/>
      <c r="AB3" s="17"/>
      <c r="AC3" s="18"/>
      <c r="AE3" s="16">
        <v>0.24590000000000001</v>
      </c>
      <c r="AF3" s="17"/>
      <c r="AG3" s="17"/>
      <c r="AH3" s="18"/>
    </row>
  </sheetData>
  <mergeCells count="10">
    <mergeCell ref="Z2:AC2"/>
    <mergeCell ref="Z3:AC3"/>
    <mergeCell ref="AE2:AH2"/>
    <mergeCell ref="AE3:AH3"/>
    <mergeCell ref="K3:N3"/>
    <mergeCell ref="K2:N2"/>
    <mergeCell ref="U3:X3"/>
    <mergeCell ref="U2:X2"/>
    <mergeCell ref="P2:S2"/>
    <mergeCell ref="P3:S3"/>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A830F-7DC0-0140-BCA4-0DB900799C5D}">
  <dimension ref="A1:O34"/>
  <sheetViews>
    <sheetView workbookViewId="0">
      <selection activeCell="B5" sqref="B5"/>
    </sheetView>
  </sheetViews>
  <sheetFormatPr baseColWidth="10" defaultRowHeight="16" x14ac:dyDescent="0.2"/>
  <cols>
    <col min="1" max="1" width="13" bestFit="1" customWidth="1"/>
    <col min="2" max="2" width="31.83203125" bestFit="1" customWidth="1"/>
    <col min="3" max="3" width="10.83203125" bestFit="1" customWidth="1"/>
    <col min="4" max="4" width="10.1640625" bestFit="1" customWidth="1"/>
    <col min="5" max="5" width="8.83203125" bestFit="1" customWidth="1"/>
    <col min="6" max="6" width="10.83203125" bestFit="1" customWidth="1"/>
    <col min="7" max="7" width="20.83203125" bestFit="1" customWidth="1"/>
    <col min="8" max="8" width="31.83203125" bestFit="1" customWidth="1"/>
    <col min="9" max="9" width="22.33203125" bestFit="1" customWidth="1"/>
    <col min="13" max="13" width="26.6640625" bestFit="1" customWidth="1"/>
    <col min="14" max="14" width="31.83203125" bestFit="1" customWidth="1"/>
    <col min="15" max="15" width="18.33203125" bestFit="1" customWidth="1"/>
  </cols>
  <sheetData>
    <row r="1" spans="1:14" x14ac:dyDescent="0.2">
      <c r="G1" s="1" t="s">
        <v>67</v>
      </c>
      <c r="H1" t="s">
        <v>74</v>
      </c>
    </row>
    <row r="3" spans="1:14" x14ac:dyDescent="0.2">
      <c r="A3" s="1" t="s">
        <v>69</v>
      </c>
      <c r="B3" t="s">
        <v>73</v>
      </c>
      <c r="G3" s="1" t="s">
        <v>69</v>
      </c>
      <c r="H3" t="s">
        <v>78</v>
      </c>
      <c r="M3" s="1" t="s">
        <v>69</v>
      </c>
      <c r="N3" t="s">
        <v>73</v>
      </c>
    </row>
    <row r="4" spans="1:14" x14ac:dyDescent="0.2">
      <c r="A4" s="2">
        <v>2015</v>
      </c>
      <c r="B4">
        <v>38389805</v>
      </c>
      <c r="G4" s="2">
        <v>2015</v>
      </c>
      <c r="H4" s="4"/>
      <c r="M4" s="2" t="s">
        <v>27</v>
      </c>
      <c r="N4">
        <v>285430</v>
      </c>
    </row>
    <row r="5" spans="1:14" x14ac:dyDescent="0.2">
      <c r="A5" s="2">
        <v>2016</v>
      </c>
      <c r="B5">
        <v>29585705</v>
      </c>
      <c r="G5" s="2">
        <v>2016</v>
      </c>
      <c r="H5" s="4">
        <v>-0.22933432456872338</v>
      </c>
      <c r="M5" s="3">
        <v>2015</v>
      </c>
      <c r="N5">
        <v>19360</v>
      </c>
    </row>
    <row r="6" spans="1:14" x14ac:dyDescent="0.2">
      <c r="A6" s="2">
        <v>2017</v>
      </c>
      <c r="B6">
        <v>27419190</v>
      </c>
      <c r="G6" s="2">
        <v>2017</v>
      </c>
      <c r="H6" s="4">
        <v>-7.322843920738073E-2</v>
      </c>
      <c r="M6" s="3">
        <v>2016</v>
      </c>
      <c r="N6">
        <v>27000</v>
      </c>
    </row>
    <row r="7" spans="1:14" x14ac:dyDescent="0.2">
      <c r="A7" s="2">
        <v>2018</v>
      </c>
      <c r="B7">
        <v>25139060</v>
      </c>
      <c r="G7" s="2">
        <v>2018</v>
      </c>
      <c r="H7" s="4">
        <v>-8.3158182280366422E-2</v>
      </c>
      <c r="M7" s="3">
        <v>2017</v>
      </c>
      <c r="N7">
        <v>36210</v>
      </c>
    </row>
    <row r="8" spans="1:14" x14ac:dyDescent="0.2">
      <c r="A8" s="2">
        <v>2019</v>
      </c>
      <c r="B8">
        <v>25036620</v>
      </c>
      <c r="G8" s="2">
        <v>2019</v>
      </c>
      <c r="H8" s="4">
        <v>-4.0749335894023084E-3</v>
      </c>
      <c r="M8" s="3">
        <v>2018</v>
      </c>
      <c r="N8">
        <v>42840</v>
      </c>
    </row>
    <row r="9" spans="1:14" x14ac:dyDescent="0.2">
      <c r="A9" s="2">
        <v>2020</v>
      </c>
      <c r="B9">
        <v>22527330</v>
      </c>
      <c r="G9" s="2">
        <v>2020</v>
      </c>
      <c r="H9" s="4">
        <v>-0.10022479072654376</v>
      </c>
      <c r="M9" s="3">
        <v>2019</v>
      </c>
      <c r="N9">
        <v>40910</v>
      </c>
    </row>
    <row r="10" spans="1:14" x14ac:dyDescent="0.2">
      <c r="A10" s="2">
        <v>2021</v>
      </c>
      <c r="B10">
        <v>22519400</v>
      </c>
      <c r="G10" s="2">
        <v>2021</v>
      </c>
      <c r="H10" s="4">
        <v>-3.5201686129692243E-4</v>
      </c>
      <c r="M10" s="3">
        <v>2020</v>
      </c>
      <c r="N10">
        <v>39340</v>
      </c>
    </row>
    <row r="11" spans="1:14" x14ac:dyDescent="0.2">
      <c r="A11" s="2">
        <v>2022</v>
      </c>
      <c r="B11">
        <v>20279900</v>
      </c>
      <c r="G11" s="2">
        <v>2022</v>
      </c>
      <c r="H11" s="4">
        <v>-9.9447587413519015E-2</v>
      </c>
      <c r="M11" s="3">
        <v>2021</v>
      </c>
      <c r="N11">
        <v>40070</v>
      </c>
    </row>
    <row r="12" spans="1:14" x14ac:dyDescent="0.2">
      <c r="A12" s="2" t="s">
        <v>70</v>
      </c>
      <c r="B12">
        <v>210897010</v>
      </c>
      <c r="G12" s="2" t="s">
        <v>70</v>
      </c>
      <c r="H12" s="4"/>
      <c r="M12" s="3">
        <v>2022</v>
      </c>
      <c r="N12">
        <v>39700</v>
      </c>
    </row>
    <row r="13" spans="1:14" x14ac:dyDescent="0.2">
      <c r="M13" s="2" t="s">
        <v>70</v>
      </c>
      <c r="N13">
        <v>285430</v>
      </c>
    </row>
    <row r="14" spans="1:14" x14ac:dyDescent="0.2">
      <c r="G14" s="5" t="s">
        <v>81</v>
      </c>
      <c r="H14" s="6">
        <f>AVERAGE(H5:H11)</f>
        <v>-8.4260039235318954E-2</v>
      </c>
    </row>
    <row r="19" spans="7:15" x14ac:dyDescent="0.2">
      <c r="G19" s="1" t="s">
        <v>69</v>
      </c>
      <c r="H19" t="s">
        <v>73</v>
      </c>
      <c r="I19" t="s">
        <v>80</v>
      </c>
    </row>
    <row r="20" spans="7:15" x14ac:dyDescent="0.2">
      <c r="G20" s="2" t="s">
        <v>25</v>
      </c>
      <c r="H20">
        <v>384420</v>
      </c>
      <c r="I20" s="4">
        <v>1.8227854439472613E-3</v>
      </c>
    </row>
    <row r="21" spans="7:15" x14ac:dyDescent="0.2">
      <c r="G21" s="2" t="s">
        <v>22</v>
      </c>
      <c r="H21">
        <v>151560</v>
      </c>
      <c r="I21" s="4">
        <v>7.1864461236316251E-4</v>
      </c>
    </row>
    <row r="22" spans="7:15" x14ac:dyDescent="0.2">
      <c r="G22" s="2" t="s">
        <v>8</v>
      </c>
      <c r="H22">
        <v>211422130</v>
      </c>
      <c r="I22" s="4">
        <v>1.002489935727396</v>
      </c>
    </row>
    <row r="23" spans="7:15" x14ac:dyDescent="0.2">
      <c r="G23" s="2" t="s">
        <v>75</v>
      </c>
      <c r="H23">
        <v>-1061100</v>
      </c>
      <c r="I23" s="4">
        <v>-5.0313657837064638E-3</v>
      </c>
    </row>
    <row r="24" spans="7:15" x14ac:dyDescent="0.2">
      <c r="G24" s="2" t="s">
        <v>70</v>
      </c>
      <c r="H24">
        <v>210897010</v>
      </c>
      <c r="I24" s="4">
        <v>1</v>
      </c>
    </row>
    <row r="27" spans="7:15" x14ac:dyDescent="0.2">
      <c r="G27" s="1" t="s">
        <v>69</v>
      </c>
      <c r="H27" t="s">
        <v>79</v>
      </c>
      <c r="M27" s="1" t="s">
        <v>69</v>
      </c>
      <c r="N27" t="s">
        <v>73</v>
      </c>
      <c r="O27" t="s">
        <v>82</v>
      </c>
    </row>
    <row r="28" spans="7:15" x14ac:dyDescent="0.2">
      <c r="G28" s="2" t="s">
        <v>12</v>
      </c>
      <c r="H28" s="4">
        <v>0.74076165908473934</v>
      </c>
      <c r="M28" s="2" t="s">
        <v>14</v>
      </c>
      <c r="N28">
        <v>2587010</v>
      </c>
      <c r="O28" s="4">
        <v>1.2266698328250362E-2</v>
      </c>
    </row>
    <row r="29" spans="7:15" x14ac:dyDescent="0.2">
      <c r="G29" s="2" t="s">
        <v>10</v>
      </c>
      <c r="H29" s="4">
        <v>0.18537962592293061</v>
      </c>
      <c r="M29" s="2" t="s">
        <v>6</v>
      </c>
      <c r="N29">
        <v>208310000</v>
      </c>
      <c r="O29" s="4">
        <v>0.98773330167174966</v>
      </c>
    </row>
    <row r="30" spans="7:15" x14ac:dyDescent="0.2">
      <c r="G30" s="2" t="s">
        <v>11</v>
      </c>
      <c r="H30" s="4">
        <v>5.6053803704688127E-2</v>
      </c>
      <c r="M30" s="2" t="s">
        <v>70</v>
      </c>
      <c r="N30">
        <v>210897010</v>
      </c>
      <c r="O30" s="4">
        <v>1</v>
      </c>
    </row>
    <row r="31" spans="7:15" x14ac:dyDescent="0.2">
      <c r="G31" s="2" t="s">
        <v>20</v>
      </c>
      <c r="H31" s="4">
        <v>6.2973728551910767E-3</v>
      </c>
    </row>
    <row r="32" spans="7:15" x14ac:dyDescent="0.2">
      <c r="G32" s="2" t="s">
        <v>19</v>
      </c>
      <c r="H32" s="4">
        <v>5.9731122438867416E-3</v>
      </c>
    </row>
    <row r="33" spans="7:8" x14ac:dyDescent="0.2">
      <c r="G33" s="2" t="s">
        <v>7</v>
      </c>
      <c r="H33" s="4">
        <v>5.5344261885641446E-3</v>
      </c>
    </row>
    <row r="34" spans="7:8" x14ac:dyDescent="0.2">
      <c r="G34" s="2" t="s">
        <v>70</v>
      </c>
      <c r="H34"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0754-07F3-224D-AD6B-EB490740A149}">
  <dimension ref="A3:I40"/>
  <sheetViews>
    <sheetView workbookViewId="0">
      <selection activeCell="C10" sqref="C10"/>
    </sheetView>
  </sheetViews>
  <sheetFormatPr baseColWidth="10" defaultRowHeight="16" x14ac:dyDescent="0.2"/>
  <cols>
    <col min="1" max="1" width="13" bestFit="1" customWidth="1"/>
    <col min="2" max="2" width="25.33203125" bestFit="1" customWidth="1"/>
    <col min="3" max="3" width="12.6640625" bestFit="1" customWidth="1"/>
    <col min="4" max="6" width="7.1640625" bestFit="1" customWidth="1"/>
    <col min="7" max="7" width="13" bestFit="1" customWidth="1"/>
    <col min="8" max="8" width="16.6640625" bestFit="1" customWidth="1"/>
    <col min="9" max="9" width="12.6640625" bestFit="1" customWidth="1"/>
  </cols>
  <sheetData>
    <row r="3" spans="1:9" x14ac:dyDescent="0.2">
      <c r="A3" s="1" t="s">
        <v>69</v>
      </c>
      <c r="B3" t="s">
        <v>72</v>
      </c>
      <c r="C3" t="s">
        <v>77</v>
      </c>
      <c r="G3" s="1" t="s">
        <v>69</v>
      </c>
      <c r="H3" t="s">
        <v>87</v>
      </c>
      <c r="I3" t="s">
        <v>77</v>
      </c>
    </row>
    <row r="4" spans="1:9" x14ac:dyDescent="0.2">
      <c r="A4" s="2">
        <v>2015</v>
      </c>
      <c r="B4">
        <v>233715</v>
      </c>
      <c r="C4" s="4"/>
      <c r="G4" s="2">
        <v>2015</v>
      </c>
      <c r="H4">
        <v>110000</v>
      </c>
      <c r="I4" s="4"/>
    </row>
    <row r="5" spans="1:9" x14ac:dyDescent="0.2">
      <c r="A5" s="2">
        <v>2016</v>
      </c>
      <c r="B5">
        <v>215639</v>
      </c>
      <c r="C5" s="4">
        <v>-7.734206191301371E-2</v>
      </c>
      <c r="G5" s="2">
        <v>2016</v>
      </c>
      <c r="H5">
        <v>116000</v>
      </c>
      <c r="I5" s="4">
        <v>5.4545454545454543E-2</v>
      </c>
    </row>
    <row r="6" spans="1:9" x14ac:dyDescent="0.2">
      <c r="A6" s="2">
        <v>2017</v>
      </c>
      <c r="B6">
        <v>229234</v>
      </c>
      <c r="C6" s="4">
        <v>6.3045181993980681E-2</v>
      </c>
      <c r="G6" s="2">
        <v>2017</v>
      </c>
      <c r="H6">
        <v>123000</v>
      </c>
      <c r="I6" s="4">
        <v>6.0344827586206899E-2</v>
      </c>
    </row>
    <row r="7" spans="1:9" x14ac:dyDescent="0.2">
      <c r="A7" s="2">
        <v>2018</v>
      </c>
      <c r="B7">
        <v>265595</v>
      </c>
      <c r="C7" s="4">
        <v>0.15861957650261305</v>
      </c>
      <c r="G7" s="2">
        <v>2018</v>
      </c>
      <c r="H7">
        <v>132000</v>
      </c>
      <c r="I7" s="4">
        <v>7.3170731707317069E-2</v>
      </c>
    </row>
    <row r="8" spans="1:9" x14ac:dyDescent="0.2">
      <c r="A8" s="2">
        <v>2019</v>
      </c>
      <c r="B8">
        <v>260174</v>
      </c>
      <c r="C8" s="4">
        <v>-2.0410775805267418E-2</v>
      </c>
      <c r="G8" s="2">
        <v>2019</v>
      </c>
      <c r="H8">
        <v>137000</v>
      </c>
      <c r="I8" s="4">
        <v>3.787878787878788E-2</v>
      </c>
    </row>
    <row r="9" spans="1:9" x14ac:dyDescent="0.2">
      <c r="A9" s="2">
        <v>2020</v>
      </c>
      <c r="B9">
        <v>274515</v>
      </c>
      <c r="C9" s="4">
        <v>5.5120803769784836E-2</v>
      </c>
      <c r="G9" s="2">
        <v>2020</v>
      </c>
      <c r="H9">
        <v>147000</v>
      </c>
      <c r="I9" s="4">
        <v>7.2992700729927001E-2</v>
      </c>
    </row>
    <row r="10" spans="1:9" x14ac:dyDescent="0.2">
      <c r="A10" s="2">
        <v>2021</v>
      </c>
      <c r="B10">
        <v>365817</v>
      </c>
      <c r="C10" s="4">
        <v>0.33259384733074693</v>
      </c>
      <c r="G10" s="2">
        <v>2021</v>
      </c>
      <c r="H10">
        <v>154000</v>
      </c>
      <c r="I10" s="4">
        <v>4.7619047619047616E-2</v>
      </c>
    </row>
    <row r="11" spans="1:9" x14ac:dyDescent="0.2">
      <c r="A11" s="2">
        <v>2022</v>
      </c>
      <c r="B11">
        <v>394328</v>
      </c>
      <c r="C11" s="4">
        <v>7.7937876041846058E-2</v>
      </c>
      <c r="G11" s="2">
        <v>2022</v>
      </c>
      <c r="H11">
        <v>164000</v>
      </c>
      <c r="I11" s="4">
        <v>6.4935064935064929E-2</v>
      </c>
    </row>
    <row r="12" spans="1:9" x14ac:dyDescent="0.2">
      <c r="A12" s="2" t="s">
        <v>70</v>
      </c>
      <c r="B12">
        <v>2239017</v>
      </c>
      <c r="C12" s="4"/>
      <c r="G12" s="2" t="s">
        <v>70</v>
      </c>
      <c r="H12">
        <v>1083000</v>
      </c>
      <c r="I12" s="4"/>
    </row>
    <row r="14" spans="1:9" x14ac:dyDescent="0.2">
      <c r="B14" t="s">
        <v>84</v>
      </c>
      <c r="C14" s="4">
        <f>AVERAGE(C5:C11)</f>
        <v>8.4223492560098645E-2</v>
      </c>
      <c r="H14" t="s">
        <v>88</v>
      </c>
      <c r="I14" s="4">
        <f>AVERAGE(I5:I11)</f>
        <v>5.8783802143115134E-2</v>
      </c>
    </row>
    <row r="15" spans="1:9" x14ac:dyDescent="0.2">
      <c r="B15" t="s">
        <v>91</v>
      </c>
      <c r="C15">
        <f>AVERAGE(B4:B11)</f>
        <v>279877.125</v>
      </c>
    </row>
    <row r="17" spans="1:8" x14ac:dyDescent="0.2">
      <c r="A17" s="1" t="s">
        <v>69</v>
      </c>
      <c r="B17" t="s">
        <v>85</v>
      </c>
      <c r="C17" t="s">
        <v>77</v>
      </c>
      <c r="G17" s="1" t="s">
        <v>69</v>
      </c>
      <c r="H17" t="s">
        <v>72</v>
      </c>
    </row>
    <row r="18" spans="1:8" x14ac:dyDescent="0.2">
      <c r="A18" s="2">
        <v>2015</v>
      </c>
      <c r="B18">
        <v>580</v>
      </c>
      <c r="C18" s="4"/>
      <c r="G18" s="2">
        <v>2015</v>
      </c>
      <c r="H18">
        <v>233715</v>
      </c>
    </row>
    <row r="19" spans="1:8" x14ac:dyDescent="0.2">
      <c r="A19" s="2">
        <v>2016</v>
      </c>
      <c r="B19">
        <v>600</v>
      </c>
      <c r="C19" s="4">
        <v>3.4482758620689655E-2</v>
      </c>
      <c r="G19" s="2">
        <v>2016</v>
      </c>
      <c r="H19">
        <v>215639</v>
      </c>
    </row>
    <row r="20" spans="1:8" x14ac:dyDescent="0.2">
      <c r="A20" s="2">
        <v>2017</v>
      </c>
      <c r="B20">
        <v>740</v>
      </c>
      <c r="C20" s="4">
        <v>0.23333333333333334</v>
      </c>
      <c r="G20" s="2">
        <v>2017</v>
      </c>
      <c r="H20">
        <v>229234</v>
      </c>
    </row>
    <row r="21" spans="1:8" x14ac:dyDescent="0.2">
      <c r="A21" s="2">
        <v>2018</v>
      </c>
      <c r="B21">
        <v>830</v>
      </c>
      <c r="C21" s="4">
        <v>0.12162162162162163</v>
      </c>
      <c r="G21" s="2">
        <v>2018</v>
      </c>
      <c r="H21">
        <v>265595</v>
      </c>
    </row>
    <row r="22" spans="1:8" x14ac:dyDescent="0.2">
      <c r="A22" s="2">
        <v>2019</v>
      </c>
      <c r="B22">
        <v>1090</v>
      </c>
      <c r="C22" s="4">
        <v>0.31325301204819278</v>
      </c>
      <c r="G22" s="2">
        <v>2019</v>
      </c>
      <c r="H22">
        <v>260174</v>
      </c>
    </row>
    <row r="23" spans="1:8" x14ac:dyDescent="0.2">
      <c r="A23" s="2">
        <v>2020</v>
      </c>
      <c r="B23">
        <v>1720</v>
      </c>
      <c r="C23" s="4">
        <v>0.57798165137614677</v>
      </c>
      <c r="G23" s="2">
        <v>2020</v>
      </c>
      <c r="H23">
        <v>274515</v>
      </c>
    </row>
    <row r="24" spans="1:8" x14ac:dyDescent="0.2">
      <c r="A24" s="2">
        <v>2021</v>
      </c>
      <c r="B24">
        <v>2450</v>
      </c>
      <c r="C24" s="4">
        <v>0.42441860465116277</v>
      </c>
      <c r="G24" s="2">
        <v>2021</v>
      </c>
      <c r="H24">
        <v>365817</v>
      </c>
    </row>
    <row r="25" spans="1:8" x14ac:dyDescent="0.2">
      <c r="A25" s="2">
        <v>2022</v>
      </c>
      <c r="B25">
        <v>2490</v>
      </c>
      <c r="C25" s="4">
        <v>1.6326530612244899E-2</v>
      </c>
      <c r="G25" s="2">
        <v>2022</v>
      </c>
      <c r="H25">
        <v>394328</v>
      </c>
    </row>
    <row r="26" spans="1:8" x14ac:dyDescent="0.2">
      <c r="A26" s="2" t="s">
        <v>70</v>
      </c>
      <c r="B26">
        <v>2490</v>
      </c>
      <c r="C26" s="4"/>
      <c r="G26" s="2" t="s">
        <v>70</v>
      </c>
      <c r="H26">
        <v>2239017</v>
      </c>
    </row>
    <row r="28" spans="1:8" x14ac:dyDescent="0.2">
      <c r="B28" t="s">
        <v>86</v>
      </c>
      <c r="C28" s="4">
        <f>AVERAGE(C19:C25)</f>
        <v>0.2459167874661988</v>
      </c>
    </row>
    <row r="31" spans="1:8" x14ac:dyDescent="0.2">
      <c r="A31" s="1" t="s">
        <v>69</v>
      </c>
      <c r="B31" t="s">
        <v>71</v>
      </c>
    </row>
    <row r="32" spans="1:8" x14ac:dyDescent="0.2">
      <c r="A32" s="2">
        <v>2015</v>
      </c>
      <c r="B32">
        <v>580</v>
      </c>
    </row>
    <row r="33" spans="1:2" x14ac:dyDescent="0.2">
      <c r="A33" s="2">
        <v>2016</v>
      </c>
      <c r="B33">
        <v>600</v>
      </c>
    </row>
    <row r="34" spans="1:2" x14ac:dyDescent="0.2">
      <c r="A34" s="2">
        <v>2017</v>
      </c>
      <c r="B34">
        <v>740</v>
      </c>
    </row>
    <row r="35" spans="1:2" x14ac:dyDescent="0.2">
      <c r="A35" s="2">
        <v>2018</v>
      </c>
      <c r="B35">
        <v>830</v>
      </c>
    </row>
    <row r="36" spans="1:2" x14ac:dyDescent="0.2">
      <c r="A36" s="2">
        <v>2019</v>
      </c>
      <c r="B36">
        <v>1090</v>
      </c>
    </row>
    <row r="37" spans="1:2" x14ac:dyDescent="0.2">
      <c r="A37" s="2">
        <v>2020</v>
      </c>
      <c r="B37">
        <v>1720</v>
      </c>
    </row>
    <row r="38" spans="1:2" x14ac:dyDescent="0.2">
      <c r="A38" s="2">
        <v>2021</v>
      </c>
      <c r="B38">
        <v>2450</v>
      </c>
    </row>
    <row r="39" spans="1:2" x14ac:dyDescent="0.2">
      <c r="A39" s="2">
        <v>2022</v>
      </c>
      <c r="B39">
        <v>2490</v>
      </c>
    </row>
    <row r="40" spans="1:2" x14ac:dyDescent="0.2">
      <c r="A40" s="2" t="s">
        <v>70</v>
      </c>
      <c r="B40">
        <v>10500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B5AFE-EB01-E245-978C-0BDA165E2736}">
  <dimension ref="A3:K26"/>
  <sheetViews>
    <sheetView workbookViewId="0">
      <selection activeCell="K25" sqref="K25"/>
    </sheetView>
  </sheetViews>
  <sheetFormatPr baseColWidth="10" defaultRowHeight="16" x14ac:dyDescent="0.2"/>
  <cols>
    <col min="1" max="1" width="13.5" bestFit="1" customWidth="1"/>
    <col min="2" max="2" width="29.33203125" bestFit="1" customWidth="1"/>
    <col min="3" max="6" width="9.1640625" bestFit="1" customWidth="1"/>
    <col min="7" max="7" width="9" bestFit="1" customWidth="1"/>
    <col min="8" max="8" width="8.1640625" bestFit="1" customWidth="1"/>
    <col min="9" max="9" width="13.5" bestFit="1" customWidth="1"/>
    <col min="10" max="10" width="29.33203125" bestFit="1" customWidth="1"/>
    <col min="11" max="11" width="25.6640625" bestFit="1" customWidth="1"/>
  </cols>
  <sheetData>
    <row r="3" spans="1:11" x14ac:dyDescent="0.2">
      <c r="A3" s="1" t="s">
        <v>69</v>
      </c>
      <c r="B3" t="s">
        <v>83</v>
      </c>
      <c r="I3" s="1" t="s">
        <v>69</v>
      </c>
      <c r="J3" t="s">
        <v>83</v>
      </c>
      <c r="K3" t="s">
        <v>97</v>
      </c>
    </row>
    <row r="4" spans="1:11" x14ac:dyDescent="0.2">
      <c r="A4" s="2">
        <v>2015</v>
      </c>
      <c r="B4">
        <v>54</v>
      </c>
      <c r="I4" s="2">
        <v>2015</v>
      </c>
      <c r="J4">
        <v>54</v>
      </c>
      <c r="K4" s="4"/>
    </row>
    <row r="5" spans="1:11" x14ac:dyDescent="0.2">
      <c r="A5" s="3" t="s">
        <v>55</v>
      </c>
      <c r="B5">
        <v>54</v>
      </c>
      <c r="I5" s="3" t="s">
        <v>55</v>
      </c>
      <c r="J5">
        <v>54</v>
      </c>
      <c r="K5" s="4"/>
    </row>
    <row r="6" spans="1:11" x14ac:dyDescent="0.2">
      <c r="A6" s="2">
        <v>2016</v>
      </c>
      <c r="B6">
        <v>56</v>
      </c>
      <c r="I6" s="2">
        <v>2016</v>
      </c>
      <c r="J6">
        <v>56</v>
      </c>
      <c r="K6" s="4">
        <v>3.7037037037037035E-2</v>
      </c>
    </row>
    <row r="7" spans="1:11" x14ac:dyDescent="0.2">
      <c r="A7" s="3" t="s">
        <v>56</v>
      </c>
      <c r="B7">
        <v>56</v>
      </c>
      <c r="I7" s="3" t="s">
        <v>56</v>
      </c>
      <c r="J7">
        <v>56</v>
      </c>
      <c r="K7" s="4"/>
    </row>
    <row r="8" spans="1:11" x14ac:dyDescent="0.2">
      <c r="A8" s="2">
        <v>2017</v>
      </c>
      <c r="B8">
        <v>136</v>
      </c>
      <c r="I8" s="2">
        <v>2017</v>
      </c>
      <c r="J8">
        <v>136</v>
      </c>
      <c r="K8" s="4">
        <v>1.4285714285714286</v>
      </c>
    </row>
    <row r="9" spans="1:11" x14ac:dyDescent="0.2">
      <c r="A9" s="3" t="s">
        <v>57</v>
      </c>
      <c r="B9">
        <v>57</v>
      </c>
      <c r="I9" s="3" t="s">
        <v>57</v>
      </c>
      <c r="J9">
        <v>57</v>
      </c>
      <c r="K9" s="4"/>
    </row>
    <row r="10" spans="1:11" x14ac:dyDescent="0.2">
      <c r="A10" s="3" t="s">
        <v>58</v>
      </c>
      <c r="B10">
        <v>79</v>
      </c>
      <c r="I10" s="3" t="s">
        <v>58</v>
      </c>
      <c r="J10">
        <v>79</v>
      </c>
      <c r="K10" s="4"/>
    </row>
    <row r="11" spans="1:11" x14ac:dyDescent="0.2">
      <c r="A11" s="2">
        <v>2018</v>
      </c>
      <c r="B11">
        <v>70</v>
      </c>
      <c r="I11" s="2">
        <v>2018</v>
      </c>
      <c r="J11">
        <v>70</v>
      </c>
      <c r="K11" s="4">
        <v>-0.48529411764705882</v>
      </c>
    </row>
    <row r="12" spans="1:11" x14ac:dyDescent="0.2">
      <c r="A12" s="3" t="s">
        <v>59</v>
      </c>
      <c r="B12">
        <v>70</v>
      </c>
      <c r="I12" s="3" t="s">
        <v>59</v>
      </c>
      <c r="J12">
        <v>70</v>
      </c>
      <c r="K12" s="4"/>
    </row>
    <row r="13" spans="1:11" x14ac:dyDescent="0.2">
      <c r="A13" s="2">
        <v>2019</v>
      </c>
      <c r="B13">
        <v>72</v>
      </c>
      <c r="I13" s="2">
        <v>2019</v>
      </c>
      <c r="J13">
        <v>72</v>
      </c>
      <c r="K13" s="4">
        <v>2.8571428571428571E-2</v>
      </c>
    </row>
    <row r="14" spans="1:11" x14ac:dyDescent="0.2">
      <c r="A14" s="3" t="s">
        <v>60</v>
      </c>
      <c r="B14">
        <v>72</v>
      </c>
      <c r="I14" s="3" t="s">
        <v>60</v>
      </c>
      <c r="J14">
        <v>72</v>
      </c>
      <c r="K14" s="4"/>
    </row>
    <row r="15" spans="1:11" x14ac:dyDescent="0.2">
      <c r="A15" s="2">
        <v>2020</v>
      </c>
      <c r="B15">
        <v>70</v>
      </c>
      <c r="I15" s="2">
        <v>2020</v>
      </c>
      <c r="J15">
        <v>70</v>
      </c>
      <c r="K15" s="4">
        <v>-2.7777777777777776E-2</v>
      </c>
    </row>
    <row r="16" spans="1:11" x14ac:dyDescent="0.2">
      <c r="A16" s="3" t="s">
        <v>61</v>
      </c>
      <c r="B16">
        <v>70</v>
      </c>
      <c r="I16" s="3" t="s">
        <v>61</v>
      </c>
      <c r="J16">
        <v>70</v>
      </c>
      <c r="K16" s="4"/>
    </row>
    <row r="17" spans="1:11" x14ac:dyDescent="0.2">
      <c r="A17" s="2">
        <v>2021</v>
      </c>
      <c r="B17">
        <v>64</v>
      </c>
      <c r="I17" s="2">
        <v>2021</v>
      </c>
      <c r="J17">
        <v>64</v>
      </c>
      <c r="K17" s="4">
        <v>-8.5714285714285715E-2</v>
      </c>
    </row>
    <row r="18" spans="1:11" x14ac:dyDescent="0.2">
      <c r="A18" s="3" t="s">
        <v>62</v>
      </c>
      <c r="B18">
        <v>64</v>
      </c>
      <c r="I18" s="3" t="s">
        <v>62</v>
      </c>
      <c r="J18">
        <v>64</v>
      </c>
      <c r="K18" s="4"/>
    </row>
    <row r="19" spans="1:11" x14ac:dyDescent="0.2">
      <c r="A19" s="2">
        <v>2022</v>
      </c>
      <c r="B19">
        <v>61</v>
      </c>
      <c r="I19" s="2">
        <v>2022</v>
      </c>
      <c r="J19">
        <v>61</v>
      </c>
      <c r="K19" s="4">
        <v>-4.6875E-2</v>
      </c>
    </row>
    <row r="20" spans="1:11" x14ac:dyDescent="0.2">
      <c r="A20" s="3" t="s">
        <v>63</v>
      </c>
      <c r="B20">
        <v>61</v>
      </c>
      <c r="I20" s="3" t="s">
        <v>63</v>
      </c>
      <c r="J20">
        <v>61</v>
      </c>
      <c r="K20" s="4"/>
    </row>
    <row r="21" spans="1:11" x14ac:dyDescent="0.2">
      <c r="A21" s="2">
        <v>2023</v>
      </c>
      <c r="B21">
        <v>56</v>
      </c>
      <c r="I21" s="2">
        <v>2023</v>
      </c>
      <c r="J21">
        <v>56</v>
      </c>
      <c r="K21" s="4">
        <v>-8.1967213114754092E-2</v>
      </c>
    </row>
    <row r="22" spans="1:11" x14ac:dyDescent="0.2">
      <c r="A22" s="3" t="s">
        <v>64</v>
      </c>
      <c r="B22">
        <v>56</v>
      </c>
      <c r="I22" s="3" t="s">
        <v>64</v>
      </c>
      <c r="J22">
        <v>56</v>
      </c>
      <c r="K22" s="4"/>
    </row>
    <row r="23" spans="1:11" x14ac:dyDescent="0.2">
      <c r="A23" s="2" t="s">
        <v>70</v>
      </c>
      <c r="B23">
        <v>639</v>
      </c>
      <c r="I23" s="2" t="s">
        <v>70</v>
      </c>
      <c r="J23">
        <v>639</v>
      </c>
      <c r="K23" s="4"/>
    </row>
    <row r="25" spans="1:11" x14ac:dyDescent="0.2">
      <c r="J25" t="s">
        <v>98</v>
      </c>
      <c r="K25">
        <f>-AVERAGE(2.78,8.57,4.69,8.2)</f>
        <v>-6.06</v>
      </c>
    </row>
    <row r="26" spans="1:11" x14ac:dyDescent="0.2">
      <c r="A26" t="s">
        <v>90</v>
      </c>
      <c r="B26">
        <f>639/10</f>
        <v>63.9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7"/>
  <sheetViews>
    <sheetView workbookViewId="0">
      <pane ySplit="1" topLeftCell="A2" activePane="bottomLeft" state="frozen"/>
      <selection pane="bottomLeft" activeCell="E7" sqref="E7"/>
    </sheetView>
  </sheetViews>
  <sheetFormatPr baseColWidth="10" defaultRowHeight="16" x14ac:dyDescent="0.2"/>
  <cols>
    <col min="1" max="1" width="16.6640625" customWidth="1"/>
    <col min="2" max="2" width="28.33203125" customWidth="1"/>
    <col min="3" max="3" width="21.5" customWidth="1"/>
    <col min="4" max="4" width="23.83203125" customWidth="1"/>
    <col min="5" max="5" width="45.6640625" customWidth="1"/>
    <col min="6" max="6" width="27.1640625" customWidth="1"/>
    <col min="7" max="7" width="25" customWidth="1"/>
  </cols>
  <sheetData>
    <row r="1" spans="1:6" x14ac:dyDescent="0.2">
      <c r="A1" t="s">
        <v>0</v>
      </c>
      <c r="B1" t="s">
        <v>32</v>
      </c>
      <c r="C1" t="s">
        <v>31</v>
      </c>
      <c r="D1" t="s">
        <v>30</v>
      </c>
      <c r="E1" t="s">
        <v>29</v>
      </c>
      <c r="F1" t="s">
        <v>67</v>
      </c>
    </row>
    <row r="2" spans="1:6" x14ac:dyDescent="0.2">
      <c r="A2">
        <v>2022</v>
      </c>
      <c r="B2" t="s">
        <v>14</v>
      </c>
      <c r="C2" t="s">
        <v>9</v>
      </c>
      <c r="D2" t="s">
        <v>25</v>
      </c>
      <c r="E2" t="s">
        <v>27</v>
      </c>
      <c r="F2">
        <v>39700</v>
      </c>
    </row>
    <row r="3" spans="1:6" x14ac:dyDescent="0.2">
      <c r="A3">
        <v>2022</v>
      </c>
      <c r="B3" t="s">
        <v>14</v>
      </c>
      <c r="C3" t="s">
        <v>9</v>
      </c>
      <c r="D3" t="s">
        <v>25</v>
      </c>
      <c r="E3" t="s">
        <v>26</v>
      </c>
      <c r="F3">
        <v>12600</v>
      </c>
    </row>
    <row r="4" spans="1:6" x14ac:dyDescent="0.2">
      <c r="A4">
        <v>2022</v>
      </c>
      <c r="B4" t="s">
        <v>14</v>
      </c>
      <c r="C4" t="s">
        <v>9</v>
      </c>
      <c r="D4" t="s">
        <v>25</v>
      </c>
      <c r="E4" t="s">
        <v>24</v>
      </c>
      <c r="F4">
        <v>2900</v>
      </c>
    </row>
    <row r="5" spans="1:6" x14ac:dyDescent="0.2">
      <c r="A5">
        <v>2022</v>
      </c>
      <c r="B5" t="s">
        <v>14</v>
      </c>
      <c r="C5" t="s">
        <v>9</v>
      </c>
      <c r="D5" t="s">
        <v>22</v>
      </c>
      <c r="E5" t="s">
        <v>23</v>
      </c>
      <c r="F5">
        <v>0</v>
      </c>
    </row>
    <row r="6" spans="1:6" x14ac:dyDescent="0.2">
      <c r="A6">
        <v>2022</v>
      </c>
      <c r="B6" t="s">
        <v>14</v>
      </c>
      <c r="C6" t="s">
        <v>9</v>
      </c>
      <c r="D6" t="s">
        <v>22</v>
      </c>
      <c r="E6" t="s">
        <v>21</v>
      </c>
      <c r="F6">
        <v>3000</v>
      </c>
    </row>
    <row r="7" spans="1:6" x14ac:dyDescent="0.2">
      <c r="A7">
        <v>2022</v>
      </c>
      <c r="B7" t="s">
        <v>14</v>
      </c>
      <c r="C7" t="s">
        <v>9</v>
      </c>
      <c r="D7" t="s">
        <v>8</v>
      </c>
      <c r="E7" t="s">
        <v>20</v>
      </c>
      <c r="F7">
        <v>113500</v>
      </c>
    </row>
    <row r="8" spans="1:6" x14ac:dyDescent="0.2">
      <c r="A8">
        <v>2022</v>
      </c>
      <c r="B8" t="s">
        <v>14</v>
      </c>
      <c r="C8" t="s">
        <v>9</v>
      </c>
      <c r="D8" t="s">
        <v>8</v>
      </c>
      <c r="E8" t="s">
        <v>19</v>
      </c>
      <c r="F8">
        <v>134200</v>
      </c>
    </row>
    <row r="9" spans="1:6" x14ac:dyDescent="0.2">
      <c r="A9">
        <v>2022</v>
      </c>
      <c r="B9" t="s">
        <v>14</v>
      </c>
      <c r="C9" t="s">
        <v>9</v>
      </c>
      <c r="D9" t="s">
        <v>8</v>
      </c>
      <c r="E9" t="s">
        <v>18</v>
      </c>
      <c r="F9">
        <v>10600</v>
      </c>
    </row>
    <row r="10" spans="1:6" x14ac:dyDescent="0.2">
      <c r="A10">
        <v>2022</v>
      </c>
      <c r="B10" t="s">
        <v>14</v>
      </c>
      <c r="C10" t="s">
        <v>9</v>
      </c>
      <c r="D10" t="s">
        <v>8</v>
      </c>
      <c r="E10" t="s">
        <v>17</v>
      </c>
      <c r="F10">
        <v>7500</v>
      </c>
    </row>
    <row r="11" spans="1:6" x14ac:dyDescent="0.2">
      <c r="A11">
        <v>2022</v>
      </c>
      <c r="B11" t="s">
        <v>14</v>
      </c>
      <c r="C11" t="s">
        <v>9</v>
      </c>
      <c r="D11" t="s">
        <v>8</v>
      </c>
      <c r="E11" t="s">
        <v>16</v>
      </c>
      <c r="F11">
        <v>0</v>
      </c>
    </row>
    <row r="12" spans="1:6" x14ac:dyDescent="0.2">
      <c r="A12">
        <v>2022</v>
      </c>
      <c r="B12" t="s">
        <v>14</v>
      </c>
      <c r="C12" t="s">
        <v>9</v>
      </c>
      <c r="D12" t="s">
        <v>8</v>
      </c>
      <c r="E12" t="s">
        <v>15</v>
      </c>
      <c r="F12">
        <v>0</v>
      </c>
    </row>
    <row r="13" spans="1:6" x14ac:dyDescent="0.2">
      <c r="A13">
        <v>2022</v>
      </c>
      <c r="B13" t="s">
        <v>14</v>
      </c>
      <c r="C13" t="s">
        <v>5</v>
      </c>
      <c r="D13" t="s">
        <v>75</v>
      </c>
      <c r="E13" t="s">
        <v>13</v>
      </c>
      <c r="F13">
        <v>-324100</v>
      </c>
    </row>
    <row r="14" spans="1:6" x14ac:dyDescent="0.2">
      <c r="A14">
        <v>2022</v>
      </c>
      <c r="B14" t="s">
        <v>6</v>
      </c>
      <c r="C14" t="s">
        <v>9</v>
      </c>
      <c r="D14" t="s">
        <v>8</v>
      </c>
      <c r="E14" t="s">
        <v>12</v>
      </c>
      <c r="F14">
        <v>13400000</v>
      </c>
    </row>
    <row r="15" spans="1:6" x14ac:dyDescent="0.2">
      <c r="A15">
        <v>2022</v>
      </c>
      <c r="B15" t="s">
        <v>6</v>
      </c>
      <c r="C15" t="s">
        <v>9</v>
      </c>
      <c r="D15" t="s">
        <v>8</v>
      </c>
      <c r="E15" t="s">
        <v>11</v>
      </c>
      <c r="F15">
        <v>1900000</v>
      </c>
    </row>
    <row r="16" spans="1:6" x14ac:dyDescent="0.2">
      <c r="A16">
        <v>2022</v>
      </c>
      <c r="B16" t="s">
        <v>6</v>
      </c>
      <c r="C16" t="s">
        <v>9</v>
      </c>
      <c r="D16" t="s">
        <v>8</v>
      </c>
      <c r="E16" t="s">
        <v>10</v>
      </c>
      <c r="F16">
        <v>4900000</v>
      </c>
    </row>
    <row r="17" spans="1:6" x14ac:dyDescent="0.2">
      <c r="A17">
        <v>2022</v>
      </c>
      <c r="B17" t="s">
        <v>6</v>
      </c>
      <c r="C17" t="s">
        <v>9</v>
      </c>
      <c r="D17" t="s">
        <v>8</v>
      </c>
      <c r="E17" t="s">
        <v>7</v>
      </c>
      <c r="F17">
        <v>80000</v>
      </c>
    </row>
    <row r="18" spans="1:6" x14ac:dyDescent="0.2">
      <c r="A18">
        <v>2022</v>
      </c>
      <c r="B18" t="s">
        <v>6</v>
      </c>
      <c r="C18" t="s">
        <v>5</v>
      </c>
      <c r="D18" t="s">
        <v>75</v>
      </c>
      <c r="E18" t="s">
        <v>4</v>
      </c>
      <c r="F18">
        <v>0</v>
      </c>
    </row>
    <row r="19" spans="1:6" x14ac:dyDescent="0.2">
      <c r="A19">
        <v>2021</v>
      </c>
      <c r="B19" t="s">
        <v>14</v>
      </c>
      <c r="C19" t="s">
        <v>9</v>
      </c>
      <c r="D19" t="s">
        <v>25</v>
      </c>
      <c r="E19" t="s">
        <v>27</v>
      </c>
      <c r="F19">
        <v>40070</v>
      </c>
    </row>
    <row r="20" spans="1:6" x14ac:dyDescent="0.2">
      <c r="A20">
        <v>2021</v>
      </c>
      <c r="B20" t="s">
        <v>14</v>
      </c>
      <c r="C20" t="s">
        <v>9</v>
      </c>
      <c r="D20" t="s">
        <v>25</v>
      </c>
      <c r="E20" t="s">
        <v>26</v>
      </c>
      <c r="F20">
        <v>12090</v>
      </c>
    </row>
    <row r="21" spans="1:6" x14ac:dyDescent="0.2">
      <c r="A21">
        <v>2021</v>
      </c>
      <c r="B21" t="s">
        <v>14</v>
      </c>
      <c r="C21" t="s">
        <v>9</v>
      </c>
      <c r="D21" t="s">
        <v>25</v>
      </c>
      <c r="E21" t="s">
        <v>24</v>
      </c>
      <c r="F21">
        <v>3040</v>
      </c>
    </row>
    <row r="22" spans="1:6" x14ac:dyDescent="0.2">
      <c r="A22">
        <v>2021</v>
      </c>
      <c r="B22" t="s">
        <v>14</v>
      </c>
      <c r="C22" t="s">
        <v>9</v>
      </c>
      <c r="D22" t="s">
        <v>22</v>
      </c>
      <c r="E22" t="s">
        <v>23</v>
      </c>
      <c r="F22">
        <v>0</v>
      </c>
    </row>
    <row r="23" spans="1:6" x14ac:dyDescent="0.2">
      <c r="A23">
        <v>2021</v>
      </c>
      <c r="B23" t="s">
        <v>14</v>
      </c>
      <c r="C23" t="s">
        <v>9</v>
      </c>
      <c r="D23" t="s">
        <v>22</v>
      </c>
      <c r="E23" t="s">
        <v>21</v>
      </c>
      <c r="F23">
        <v>2780</v>
      </c>
    </row>
    <row r="24" spans="1:6" x14ac:dyDescent="0.2">
      <c r="A24">
        <v>2021</v>
      </c>
      <c r="B24" t="s">
        <v>14</v>
      </c>
      <c r="C24" t="s">
        <v>9</v>
      </c>
      <c r="D24" t="s">
        <v>8</v>
      </c>
      <c r="E24" t="s">
        <v>20</v>
      </c>
      <c r="F24">
        <v>22850</v>
      </c>
    </row>
    <row r="25" spans="1:6" x14ac:dyDescent="0.2">
      <c r="A25">
        <v>2021</v>
      </c>
      <c r="B25" t="s">
        <v>14</v>
      </c>
      <c r="C25" t="s">
        <v>9</v>
      </c>
      <c r="D25" t="s">
        <v>8</v>
      </c>
      <c r="E25" t="s">
        <v>19</v>
      </c>
      <c r="F25">
        <v>85570</v>
      </c>
    </row>
    <row r="26" spans="1:6" x14ac:dyDescent="0.2">
      <c r="A26">
        <v>2021</v>
      </c>
      <c r="B26" t="s">
        <v>14</v>
      </c>
      <c r="C26" t="s">
        <v>9</v>
      </c>
      <c r="D26" t="s">
        <v>8</v>
      </c>
      <c r="E26" t="s">
        <v>18</v>
      </c>
      <c r="F26">
        <v>0</v>
      </c>
    </row>
    <row r="27" spans="1:6" x14ac:dyDescent="0.2">
      <c r="A27">
        <v>2021</v>
      </c>
      <c r="B27" t="s">
        <v>14</v>
      </c>
      <c r="C27" t="s">
        <v>9</v>
      </c>
      <c r="D27" t="s">
        <v>8</v>
      </c>
      <c r="E27" t="s">
        <v>17</v>
      </c>
      <c r="F27">
        <v>0</v>
      </c>
    </row>
    <row r="28" spans="1:6" x14ac:dyDescent="0.2">
      <c r="A28">
        <v>2021</v>
      </c>
      <c r="B28" t="s">
        <v>14</v>
      </c>
      <c r="C28" t="s">
        <v>9</v>
      </c>
      <c r="D28" t="s">
        <v>8</v>
      </c>
      <c r="E28" t="s">
        <v>16</v>
      </c>
      <c r="F28">
        <v>0</v>
      </c>
    </row>
    <row r="29" spans="1:6" x14ac:dyDescent="0.2">
      <c r="A29">
        <v>2021</v>
      </c>
      <c r="B29" t="s">
        <v>14</v>
      </c>
      <c r="C29" t="s">
        <v>9</v>
      </c>
      <c r="D29" t="s">
        <v>8</v>
      </c>
      <c r="E29" t="s">
        <v>15</v>
      </c>
      <c r="F29">
        <v>0</v>
      </c>
    </row>
    <row r="30" spans="1:6" x14ac:dyDescent="0.2">
      <c r="A30">
        <v>2021</v>
      </c>
      <c r="B30" t="s">
        <v>14</v>
      </c>
      <c r="C30" t="s">
        <v>5</v>
      </c>
      <c r="D30" t="s">
        <v>75</v>
      </c>
      <c r="E30" t="s">
        <v>13</v>
      </c>
      <c r="F30">
        <v>-167000</v>
      </c>
    </row>
    <row r="31" spans="1:6" x14ac:dyDescent="0.2">
      <c r="A31">
        <v>2021</v>
      </c>
      <c r="B31" t="s">
        <v>6</v>
      </c>
      <c r="C31" t="s">
        <v>9</v>
      </c>
      <c r="D31" t="s">
        <v>8</v>
      </c>
      <c r="E31" t="s">
        <v>12</v>
      </c>
      <c r="F31">
        <v>16200000</v>
      </c>
    </row>
    <row r="32" spans="1:6" x14ac:dyDescent="0.2">
      <c r="A32">
        <v>2021</v>
      </c>
      <c r="B32" t="s">
        <v>6</v>
      </c>
      <c r="C32" t="s">
        <v>9</v>
      </c>
      <c r="D32" t="s">
        <v>8</v>
      </c>
      <c r="E32" t="s">
        <v>11</v>
      </c>
      <c r="F32">
        <v>1750000</v>
      </c>
    </row>
    <row r="33" spans="1:6" x14ac:dyDescent="0.2">
      <c r="A33">
        <v>2021</v>
      </c>
      <c r="B33" t="s">
        <v>6</v>
      </c>
      <c r="C33" t="s">
        <v>9</v>
      </c>
      <c r="D33" t="s">
        <v>8</v>
      </c>
      <c r="E33" t="s">
        <v>10</v>
      </c>
      <c r="F33">
        <v>4990000</v>
      </c>
    </row>
    <row r="34" spans="1:6" x14ac:dyDescent="0.2">
      <c r="A34">
        <v>2021</v>
      </c>
      <c r="B34" t="s">
        <v>6</v>
      </c>
      <c r="C34" t="s">
        <v>9</v>
      </c>
      <c r="D34" t="s">
        <v>8</v>
      </c>
      <c r="E34" t="s">
        <v>7</v>
      </c>
      <c r="F34">
        <v>80000</v>
      </c>
    </row>
    <row r="35" spans="1:6" x14ac:dyDescent="0.2">
      <c r="A35">
        <v>2021</v>
      </c>
      <c r="B35" t="s">
        <v>6</v>
      </c>
      <c r="C35" t="s">
        <v>5</v>
      </c>
      <c r="D35" t="s">
        <v>75</v>
      </c>
      <c r="E35" t="s">
        <v>4</v>
      </c>
      <c r="F35">
        <v>-500000</v>
      </c>
    </row>
    <row r="36" spans="1:6" x14ac:dyDescent="0.2">
      <c r="A36">
        <v>2020</v>
      </c>
      <c r="B36" t="s">
        <v>14</v>
      </c>
      <c r="C36" t="s">
        <v>9</v>
      </c>
      <c r="D36" t="s">
        <v>25</v>
      </c>
      <c r="E36" t="s">
        <v>27</v>
      </c>
      <c r="F36">
        <v>39340</v>
      </c>
    </row>
    <row r="37" spans="1:6" x14ac:dyDescent="0.2">
      <c r="A37">
        <v>2020</v>
      </c>
      <c r="B37" t="s">
        <v>14</v>
      </c>
      <c r="C37" t="s">
        <v>9</v>
      </c>
      <c r="D37" t="s">
        <v>25</v>
      </c>
      <c r="E37" t="s">
        <v>26</v>
      </c>
      <c r="F37">
        <v>4270</v>
      </c>
    </row>
    <row r="38" spans="1:6" x14ac:dyDescent="0.2">
      <c r="A38">
        <v>2020</v>
      </c>
      <c r="B38" t="s">
        <v>14</v>
      </c>
      <c r="C38" t="s">
        <v>9</v>
      </c>
      <c r="D38" t="s">
        <v>25</v>
      </c>
      <c r="E38" t="s">
        <v>24</v>
      </c>
      <c r="F38">
        <v>3830</v>
      </c>
    </row>
    <row r="39" spans="1:6" x14ac:dyDescent="0.2">
      <c r="A39">
        <v>2020</v>
      </c>
      <c r="B39" t="s">
        <v>14</v>
      </c>
      <c r="C39" t="s">
        <v>9</v>
      </c>
      <c r="D39" t="s">
        <v>22</v>
      </c>
      <c r="E39" t="s">
        <v>23</v>
      </c>
      <c r="F39">
        <v>0</v>
      </c>
    </row>
    <row r="40" spans="1:6" x14ac:dyDescent="0.2">
      <c r="A40">
        <v>2020</v>
      </c>
      <c r="B40" t="s">
        <v>14</v>
      </c>
      <c r="C40" t="s">
        <v>9</v>
      </c>
      <c r="D40" t="s">
        <v>22</v>
      </c>
      <c r="E40" t="s">
        <v>21</v>
      </c>
      <c r="F40">
        <f>AVERAGE(F23,F6)</f>
        <v>2890</v>
      </c>
    </row>
    <row r="41" spans="1:6" x14ac:dyDescent="0.2">
      <c r="A41">
        <v>2020</v>
      </c>
      <c r="B41" t="s">
        <v>14</v>
      </c>
      <c r="C41" t="s">
        <v>9</v>
      </c>
      <c r="D41" t="s">
        <v>8</v>
      </c>
      <c r="E41" t="s">
        <v>20</v>
      </c>
      <c r="F41">
        <v>153000</v>
      </c>
    </row>
    <row r="42" spans="1:6" x14ac:dyDescent="0.2">
      <c r="A42">
        <v>2020</v>
      </c>
      <c r="B42" t="s">
        <v>14</v>
      </c>
      <c r="C42" t="s">
        <v>9</v>
      </c>
      <c r="D42" t="s">
        <v>8</v>
      </c>
      <c r="E42" t="s">
        <v>19</v>
      </c>
      <c r="F42">
        <v>134000</v>
      </c>
    </row>
    <row r="43" spans="1:6" x14ac:dyDescent="0.2">
      <c r="A43">
        <v>2020</v>
      </c>
      <c r="B43" t="s">
        <v>14</v>
      </c>
      <c r="C43" t="s">
        <v>9</v>
      </c>
      <c r="D43" t="s">
        <v>8</v>
      </c>
      <c r="E43" t="s">
        <v>18</v>
      </c>
      <c r="F43">
        <v>0</v>
      </c>
    </row>
    <row r="44" spans="1:6" x14ac:dyDescent="0.2">
      <c r="A44">
        <v>2020</v>
      </c>
      <c r="B44" t="s">
        <v>14</v>
      </c>
      <c r="C44" t="s">
        <v>9</v>
      </c>
      <c r="D44" t="s">
        <v>8</v>
      </c>
      <c r="E44" t="s">
        <v>17</v>
      </c>
      <c r="F44">
        <v>0</v>
      </c>
    </row>
    <row r="45" spans="1:6" x14ac:dyDescent="0.2">
      <c r="A45">
        <v>2020</v>
      </c>
      <c r="B45" t="s">
        <v>14</v>
      </c>
      <c r="C45" t="s">
        <v>9</v>
      </c>
      <c r="D45" t="s">
        <v>8</v>
      </c>
      <c r="E45" t="s">
        <v>16</v>
      </c>
      <c r="F45">
        <v>0</v>
      </c>
    </row>
    <row r="46" spans="1:6" x14ac:dyDescent="0.2">
      <c r="A46">
        <v>2020</v>
      </c>
      <c r="B46" t="s">
        <v>14</v>
      </c>
      <c r="C46" t="s">
        <v>9</v>
      </c>
      <c r="D46" t="s">
        <v>8</v>
      </c>
      <c r="E46" t="s">
        <v>15</v>
      </c>
      <c r="F46">
        <v>0</v>
      </c>
    </row>
    <row r="47" spans="1:6" x14ac:dyDescent="0.2">
      <c r="A47">
        <v>2020</v>
      </c>
      <c r="B47" t="s">
        <v>14</v>
      </c>
      <c r="C47" t="s">
        <v>5</v>
      </c>
      <c r="D47" t="s">
        <v>75</v>
      </c>
      <c r="E47" t="s">
        <v>13</v>
      </c>
      <c r="F47">
        <v>-70000</v>
      </c>
    </row>
    <row r="48" spans="1:6" x14ac:dyDescent="0.2">
      <c r="A48">
        <v>2020</v>
      </c>
      <c r="B48" t="s">
        <v>6</v>
      </c>
      <c r="C48" t="s">
        <v>9</v>
      </c>
      <c r="D48" t="s">
        <v>8</v>
      </c>
      <c r="E48" t="s">
        <v>12</v>
      </c>
      <c r="F48">
        <v>16100000</v>
      </c>
    </row>
    <row r="49" spans="1:6" x14ac:dyDescent="0.2">
      <c r="A49">
        <v>2020</v>
      </c>
      <c r="B49" t="s">
        <v>6</v>
      </c>
      <c r="C49" t="s">
        <v>9</v>
      </c>
      <c r="D49" t="s">
        <v>8</v>
      </c>
      <c r="E49" t="s">
        <v>11</v>
      </c>
      <c r="F49">
        <v>1800000</v>
      </c>
    </row>
    <row r="50" spans="1:6" x14ac:dyDescent="0.2">
      <c r="A50">
        <v>2020</v>
      </c>
      <c r="B50" t="s">
        <v>6</v>
      </c>
      <c r="C50" t="s">
        <v>9</v>
      </c>
      <c r="D50" t="s">
        <v>8</v>
      </c>
      <c r="E50" t="s">
        <v>10</v>
      </c>
      <c r="F50">
        <v>4300000</v>
      </c>
    </row>
    <row r="51" spans="1:6" x14ac:dyDescent="0.2">
      <c r="A51">
        <v>2020</v>
      </c>
      <c r="B51" t="s">
        <v>6</v>
      </c>
      <c r="C51" t="s">
        <v>9</v>
      </c>
      <c r="D51" t="s">
        <v>8</v>
      </c>
      <c r="E51" t="s">
        <v>7</v>
      </c>
      <c r="F51">
        <v>60000</v>
      </c>
    </row>
    <row r="52" spans="1:6" x14ac:dyDescent="0.2">
      <c r="A52">
        <v>2020</v>
      </c>
      <c r="B52" t="s">
        <v>6</v>
      </c>
      <c r="C52" t="s">
        <v>5</v>
      </c>
      <c r="D52" t="s">
        <v>75</v>
      </c>
      <c r="E52" t="s">
        <v>4</v>
      </c>
      <c r="F52">
        <v>0</v>
      </c>
    </row>
    <row r="53" spans="1:6" x14ac:dyDescent="0.2">
      <c r="A53">
        <v>2019</v>
      </c>
      <c r="B53" t="s">
        <v>14</v>
      </c>
      <c r="C53" t="s">
        <v>9</v>
      </c>
      <c r="D53" t="s">
        <v>25</v>
      </c>
      <c r="E53" t="s">
        <v>27</v>
      </c>
      <c r="F53">
        <v>40910</v>
      </c>
    </row>
    <row r="54" spans="1:6" x14ac:dyDescent="0.2">
      <c r="A54">
        <v>2019</v>
      </c>
      <c r="B54" t="s">
        <v>14</v>
      </c>
      <c r="C54" t="s">
        <v>9</v>
      </c>
      <c r="D54" t="s">
        <v>25</v>
      </c>
      <c r="E54" t="s">
        <v>26</v>
      </c>
      <c r="F54">
        <v>6950</v>
      </c>
    </row>
    <row r="55" spans="1:6" x14ac:dyDescent="0.2">
      <c r="A55">
        <v>2019</v>
      </c>
      <c r="B55" t="s">
        <v>14</v>
      </c>
      <c r="C55" t="s">
        <v>9</v>
      </c>
      <c r="D55" t="s">
        <v>25</v>
      </c>
      <c r="E55" t="s">
        <v>24</v>
      </c>
      <c r="F55">
        <v>4870</v>
      </c>
    </row>
    <row r="56" spans="1:6" x14ac:dyDescent="0.2">
      <c r="A56">
        <v>2019</v>
      </c>
      <c r="B56" t="s">
        <v>14</v>
      </c>
      <c r="C56" t="s">
        <v>9</v>
      </c>
      <c r="D56" t="s">
        <v>22</v>
      </c>
      <c r="E56" t="s">
        <v>23</v>
      </c>
      <c r="F56">
        <v>0</v>
      </c>
    </row>
    <row r="57" spans="1:6" x14ac:dyDescent="0.2">
      <c r="A57">
        <v>2019</v>
      </c>
      <c r="B57" t="s">
        <v>14</v>
      </c>
      <c r="C57" t="s">
        <v>9</v>
      </c>
      <c r="D57" t="s">
        <v>22</v>
      </c>
      <c r="E57" t="s">
        <v>21</v>
      </c>
      <c r="F57">
        <f>AVERAGE(F23,F6)</f>
        <v>2890</v>
      </c>
    </row>
    <row r="58" spans="1:6" x14ac:dyDescent="0.2">
      <c r="A58">
        <v>2019</v>
      </c>
      <c r="B58" t="s">
        <v>14</v>
      </c>
      <c r="C58" t="s">
        <v>9</v>
      </c>
      <c r="D58" t="s">
        <v>8</v>
      </c>
      <c r="E58" t="s">
        <v>20</v>
      </c>
      <c r="F58">
        <v>326000</v>
      </c>
    </row>
    <row r="59" spans="1:6" x14ac:dyDescent="0.2">
      <c r="A59">
        <v>2019</v>
      </c>
      <c r="B59" t="s">
        <v>14</v>
      </c>
      <c r="C59" t="s">
        <v>9</v>
      </c>
      <c r="D59" t="s">
        <v>8</v>
      </c>
      <c r="E59" t="s">
        <v>19</v>
      </c>
      <c r="F59">
        <v>195000</v>
      </c>
    </row>
    <row r="60" spans="1:6" x14ac:dyDescent="0.2">
      <c r="A60">
        <v>2019</v>
      </c>
      <c r="B60" t="s">
        <v>14</v>
      </c>
      <c r="C60" t="s">
        <v>9</v>
      </c>
      <c r="D60" t="s">
        <v>8</v>
      </c>
      <c r="E60" t="s">
        <v>18</v>
      </c>
      <c r="F60">
        <v>0</v>
      </c>
    </row>
    <row r="61" spans="1:6" x14ac:dyDescent="0.2">
      <c r="A61">
        <v>2019</v>
      </c>
      <c r="B61" t="s">
        <v>14</v>
      </c>
      <c r="C61" t="s">
        <v>9</v>
      </c>
      <c r="D61" t="s">
        <v>8</v>
      </c>
      <c r="E61" t="s">
        <v>17</v>
      </c>
      <c r="F61">
        <v>0</v>
      </c>
    </row>
    <row r="62" spans="1:6" x14ac:dyDescent="0.2">
      <c r="A62">
        <v>2019</v>
      </c>
      <c r="B62" t="s">
        <v>14</v>
      </c>
      <c r="C62" t="s">
        <v>9</v>
      </c>
      <c r="D62" t="s">
        <v>8</v>
      </c>
      <c r="E62" t="s">
        <v>16</v>
      </c>
      <c r="F62">
        <v>0</v>
      </c>
    </row>
    <row r="63" spans="1:6" x14ac:dyDescent="0.2">
      <c r="A63">
        <v>2019</v>
      </c>
      <c r="B63" t="s">
        <v>14</v>
      </c>
      <c r="C63" t="s">
        <v>9</v>
      </c>
      <c r="D63" t="s">
        <v>8</v>
      </c>
      <c r="E63" t="s">
        <v>15</v>
      </c>
      <c r="F63">
        <v>0</v>
      </c>
    </row>
    <row r="64" spans="1:6" x14ac:dyDescent="0.2">
      <c r="A64">
        <v>2019</v>
      </c>
      <c r="B64" t="s">
        <v>14</v>
      </c>
      <c r="C64" t="s">
        <v>5</v>
      </c>
      <c r="D64" t="s">
        <v>75</v>
      </c>
      <c r="E64" t="s">
        <v>13</v>
      </c>
      <c r="F64">
        <v>0</v>
      </c>
    </row>
    <row r="65" spans="1:6" x14ac:dyDescent="0.2">
      <c r="A65">
        <v>2019</v>
      </c>
      <c r="B65" t="s">
        <v>6</v>
      </c>
      <c r="C65" t="s">
        <v>9</v>
      </c>
      <c r="D65" t="s">
        <v>8</v>
      </c>
      <c r="E65" t="s">
        <v>12</v>
      </c>
      <c r="F65">
        <v>18900000</v>
      </c>
    </row>
    <row r="66" spans="1:6" x14ac:dyDescent="0.2">
      <c r="A66">
        <v>2019</v>
      </c>
      <c r="B66" t="s">
        <v>6</v>
      </c>
      <c r="C66" t="s">
        <v>9</v>
      </c>
      <c r="D66" t="s">
        <v>8</v>
      </c>
      <c r="E66" t="s">
        <v>11</v>
      </c>
      <c r="F66">
        <v>1400000</v>
      </c>
    </row>
    <row r="67" spans="1:6" x14ac:dyDescent="0.2">
      <c r="A67">
        <v>2019</v>
      </c>
      <c r="B67" t="s">
        <v>6</v>
      </c>
      <c r="C67" t="s">
        <v>9</v>
      </c>
      <c r="D67" t="s">
        <v>8</v>
      </c>
      <c r="E67" t="s">
        <v>10</v>
      </c>
      <c r="F67">
        <v>4100000</v>
      </c>
    </row>
    <row r="68" spans="1:6" x14ac:dyDescent="0.2">
      <c r="A68">
        <v>2019</v>
      </c>
      <c r="B68" t="s">
        <v>6</v>
      </c>
      <c r="C68" t="s">
        <v>9</v>
      </c>
      <c r="D68" t="s">
        <v>8</v>
      </c>
      <c r="E68" t="s">
        <v>7</v>
      </c>
      <c r="F68">
        <v>60000</v>
      </c>
    </row>
    <row r="69" spans="1:6" x14ac:dyDescent="0.2">
      <c r="A69">
        <v>2019</v>
      </c>
      <c r="B69" t="s">
        <v>6</v>
      </c>
      <c r="C69" t="s">
        <v>5</v>
      </c>
      <c r="D69" t="s">
        <v>75</v>
      </c>
      <c r="E69" t="s">
        <v>4</v>
      </c>
      <c r="F69">
        <v>0</v>
      </c>
    </row>
    <row r="70" spans="1:6" x14ac:dyDescent="0.2">
      <c r="A70">
        <v>2018</v>
      </c>
      <c r="B70" t="s">
        <v>14</v>
      </c>
      <c r="C70" t="s">
        <v>9</v>
      </c>
      <c r="D70" t="s">
        <v>25</v>
      </c>
      <c r="E70" t="s">
        <v>27</v>
      </c>
      <c r="F70">
        <v>42840</v>
      </c>
    </row>
    <row r="71" spans="1:6" x14ac:dyDescent="0.2">
      <c r="A71">
        <v>2018</v>
      </c>
      <c r="B71" t="s">
        <v>14</v>
      </c>
      <c r="C71" t="s">
        <v>9</v>
      </c>
      <c r="D71" t="s">
        <v>25</v>
      </c>
      <c r="E71" t="s">
        <v>26</v>
      </c>
      <c r="F71">
        <v>11110</v>
      </c>
    </row>
    <row r="72" spans="1:6" x14ac:dyDescent="0.2">
      <c r="A72">
        <v>2018</v>
      </c>
      <c r="B72" t="s">
        <v>14</v>
      </c>
      <c r="C72" t="s">
        <v>9</v>
      </c>
      <c r="D72" t="s">
        <v>25</v>
      </c>
      <c r="E72" t="s">
        <v>24</v>
      </c>
      <c r="F72">
        <v>3490</v>
      </c>
    </row>
    <row r="73" spans="1:6" x14ac:dyDescent="0.2">
      <c r="A73">
        <v>2018</v>
      </c>
      <c r="B73" t="s">
        <v>14</v>
      </c>
      <c r="C73" t="s">
        <v>9</v>
      </c>
      <c r="D73" t="s">
        <v>22</v>
      </c>
      <c r="E73" t="s">
        <v>23</v>
      </c>
      <c r="F73">
        <v>8730</v>
      </c>
    </row>
    <row r="74" spans="1:6" x14ac:dyDescent="0.2">
      <c r="A74">
        <v>2018</v>
      </c>
      <c r="B74" t="s">
        <v>14</v>
      </c>
      <c r="C74" t="s">
        <v>9</v>
      </c>
      <c r="D74" t="s">
        <v>22</v>
      </c>
      <c r="E74" t="s">
        <v>21</v>
      </c>
      <c r="F74">
        <f>AVERAGE(F23,F6)</f>
        <v>2890</v>
      </c>
    </row>
    <row r="75" spans="1:6" x14ac:dyDescent="0.2">
      <c r="A75">
        <v>2018</v>
      </c>
      <c r="B75" t="s">
        <v>14</v>
      </c>
      <c r="C75" t="s">
        <v>9</v>
      </c>
      <c r="D75" t="s">
        <v>8</v>
      </c>
      <c r="E75" t="s">
        <v>20</v>
      </c>
      <c r="F75">
        <v>337000</v>
      </c>
    </row>
    <row r="76" spans="1:6" x14ac:dyDescent="0.2">
      <c r="A76">
        <v>2018</v>
      </c>
      <c r="B76" t="s">
        <v>14</v>
      </c>
      <c r="C76" t="s">
        <v>9</v>
      </c>
      <c r="D76" t="s">
        <v>8</v>
      </c>
      <c r="E76" t="s">
        <v>19</v>
      </c>
      <c r="F76">
        <v>183000</v>
      </c>
    </row>
    <row r="77" spans="1:6" x14ac:dyDescent="0.2">
      <c r="A77">
        <v>2018</v>
      </c>
      <c r="B77" t="s">
        <v>14</v>
      </c>
      <c r="C77" t="s">
        <v>9</v>
      </c>
      <c r="D77" t="s">
        <v>8</v>
      </c>
      <c r="E77" t="s">
        <v>18</v>
      </c>
      <c r="F77">
        <v>0</v>
      </c>
    </row>
    <row r="78" spans="1:6" x14ac:dyDescent="0.2">
      <c r="A78">
        <v>2018</v>
      </c>
      <c r="B78" t="s">
        <v>14</v>
      </c>
      <c r="C78" t="s">
        <v>9</v>
      </c>
      <c r="D78" t="s">
        <v>8</v>
      </c>
      <c r="E78" t="s">
        <v>17</v>
      </c>
      <c r="F78">
        <v>0</v>
      </c>
    </row>
    <row r="79" spans="1:6" x14ac:dyDescent="0.2">
      <c r="A79">
        <v>2018</v>
      </c>
      <c r="B79" t="s">
        <v>14</v>
      </c>
      <c r="C79" t="s">
        <v>9</v>
      </c>
      <c r="D79" t="s">
        <v>8</v>
      </c>
      <c r="E79" t="s">
        <v>16</v>
      </c>
      <c r="F79">
        <v>0</v>
      </c>
    </row>
    <row r="80" spans="1:6" x14ac:dyDescent="0.2">
      <c r="A80">
        <v>2018</v>
      </c>
      <c r="B80" t="s">
        <v>14</v>
      </c>
      <c r="C80" t="s">
        <v>9</v>
      </c>
      <c r="D80" t="s">
        <v>8</v>
      </c>
      <c r="E80" t="s">
        <v>15</v>
      </c>
      <c r="F80">
        <v>0</v>
      </c>
    </row>
    <row r="81" spans="1:6" x14ac:dyDescent="0.2">
      <c r="A81">
        <v>2018</v>
      </c>
      <c r="B81" t="s">
        <v>14</v>
      </c>
      <c r="C81" t="s">
        <v>5</v>
      </c>
      <c r="D81" t="s">
        <v>75</v>
      </c>
      <c r="E81" t="s">
        <v>13</v>
      </c>
      <c r="F81">
        <v>0</v>
      </c>
    </row>
    <row r="82" spans="1:6" x14ac:dyDescent="0.2">
      <c r="A82">
        <v>2018</v>
      </c>
      <c r="B82" t="s">
        <v>6</v>
      </c>
      <c r="C82" t="s">
        <v>9</v>
      </c>
      <c r="D82" t="s">
        <v>8</v>
      </c>
      <c r="E82" t="s">
        <v>12</v>
      </c>
      <c r="F82">
        <v>18500000</v>
      </c>
    </row>
    <row r="83" spans="1:6" x14ac:dyDescent="0.2">
      <c r="A83">
        <v>2018</v>
      </c>
      <c r="B83" t="s">
        <v>6</v>
      </c>
      <c r="C83" t="s">
        <v>9</v>
      </c>
      <c r="D83" t="s">
        <v>8</v>
      </c>
      <c r="E83" t="s">
        <v>11</v>
      </c>
      <c r="F83">
        <v>1300000</v>
      </c>
    </row>
    <row r="84" spans="1:6" x14ac:dyDescent="0.2">
      <c r="A84">
        <v>2018</v>
      </c>
      <c r="B84" t="s">
        <v>6</v>
      </c>
      <c r="C84" t="s">
        <v>9</v>
      </c>
      <c r="D84" t="s">
        <v>8</v>
      </c>
      <c r="E84" t="s">
        <v>10</v>
      </c>
      <c r="F84">
        <v>4700000</v>
      </c>
    </row>
    <row r="85" spans="1:6" x14ac:dyDescent="0.2">
      <c r="A85">
        <v>2018</v>
      </c>
      <c r="B85" t="s">
        <v>6</v>
      </c>
      <c r="C85" t="s">
        <v>9</v>
      </c>
      <c r="D85" t="s">
        <v>8</v>
      </c>
      <c r="E85" t="s">
        <v>7</v>
      </c>
      <c r="F85">
        <v>50000</v>
      </c>
    </row>
    <row r="86" spans="1:6" x14ac:dyDescent="0.2">
      <c r="A86">
        <v>2018</v>
      </c>
      <c r="B86" t="s">
        <v>6</v>
      </c>
      <c r="C86" t="s">
        <v>5</v>
      </c>
      <c r="D86" t="s">
        <v>75</v>
      </c>
      <c r="E86" t="s">
        <v>4</v>
      </c>
      <c r="F86">
        <v>0</v>
      </c>
    </row>
    <row r="87" spans="1:6" x14ac:dyDescent="0.2">
      <c r="A87">
        <v>2017</v>
      </c>
      <c r="B87" t="s">
        <v>14</v>
      </c>
      <c r="C87" t="s">
        <v>9</v>
      </c>
      <c r="D87" t="s">
        <v>25</v>
      </c>
      <c r="E87" t="s">
        <v>27</v>
      </c>
      <c r="F87">
        <v>36210</v>
      </c>
    </row>
    <row r="88" spans="1:6" x14ac:dyDescent="0.2">
      <c r="A88">
        <v>2017</v>
      </c>
      <c r="B88" t="s">
        <v>14</v>
      </c>
      <c r="C88" t="s">
        <v>9</v>
      </c>
      <c r="D88" t="s">
        <v>25</v>
      </c>
      <c r="E88" t="s">
        <v>26</v>
      </c>
      <c r="F88">
        <v>8300</v>
      </c>
    </row>
    <row r="89" spans="1:6" x14ac:dyDescent="0.2">
      <c r="A89">
        <v>2017</v>
      </c>
      <c r="B89" t="s">
        <v>14</v>
      </c>
      <c r="C89" t="s">
        <v>9</v>
      </c>
      <c r="D89" t="s">
        <v>25</v>
      </c>
      <c r="E89" t="s">
        <v>24</v>
      </c>
      <c r="F89">
        <v>2540</v>
      </c>
    </row>
    <row r="90" spans="1:6" x14ac:dyDescent="0.2">
      <c r="A90">
        <v>2017</v>
      </c>
      <c r="B90" t="s">
        <v>14</v>
      </c>
      <c r="C90" t="s">
        <v>9</v>
      </c>
      <c r="D90" t="s">
        <v>22</v>
      </c>
      <c r="E90" t="s">
        <v>23</v>
      </c>
      <c r="F90">
        <v>36250</v>
      </c>
    </row>
    <row r="91" spans="1:6" x14ac:dyDescent="0.2">
      <c r="A91">
        <v>2017</v>
      </c>
      <c r="B91" t="s">
        <v>14</v>
      </c>
      <c r="C91" t="s">
        <v>9</v>
      </c>
      <c r="D91" t="s">
        <v>22</v>
      </c>
      <c r="E91" t="s">
        <v>21</v>
      </c>
      <c r="F91">
        <f>AVERAGE(F23,F6)</f>
        <v>2890</v>
      </c>
    </row>
    <row r="92" spans="1:6" x14ac:dyDescent="0.2">
      <c r="A92">
        <v>2017</v>
      </c>
      <c r="B92" t="s">
        <v>14</v>
      </c>
      <c r="C92" t="s">
        <v>9</v>
      </c>
      <c r="D92" t="s">
        <v>8</v>
      </c>
      <c r="E92" t="s">
        <v>20</v>
      </c>
      <c r="F92">
        <v>121000</v>
      </c>
    </row>
    <row r="93" spans="1:6" x14ac:dyDescent="0.2">
      <c r="A93">
        <v>2017</v>
      </c>
      <c r="B93" t="s">
        <v>14</v>
      </c>
      <c r="C93" t="s">
        <v>9</v>
      </c>
      <c r="D93" t="s">
        <v>8</v>
      </c>
      <c r="E93" t="s">
        <v>19</v>
      </c>
      <c r="F93">
        <v>172000</v>
      </c>
    </row>
    <row r="94" spans="1:6" x14ac:dyDescent="0.2">
      <c r="A94">
        <v>2017</v>
      </c>
      <c r="B94" t="s">
        <v>14</v>
      </c>
      <c r="C94" t="s">
        <v>9</v>
      </c>
      <c r="D94" t="s">
        <v>8</v>
      </c>
      <c r="E94" t="s">
        <v>18</v>
      </c>
      <c r="F94">
        <v>0</v>
      </c>
    </row>
    <row r="95" spans="1:6" x14ac:dyDescent="0.2">
      <c r="A95">
        <v>2017</v>
      </c>
      <c r="B95" t="s">
        <v>14</v>
      </c>
      <c r="C95" t="s">
        <v>9</v>
      </c>
      <c r="D95" t="s">
        <v>8</v>
      </c>
      <c r="E95" t="s">
        <v>17</v>
      </c>
      <c r="F95">
        <v>0</v>
      </c>
    </row>
    <row r="96" spans="1:6" x14ac:dyDescent="0.2">
      <c r="A96">
        <v>2017</v>
      </c>
      <c r="B96" t="s">
        <v>14</v>
      </c>
      <c r="C96" t="s">
        <v>9</v>
      </c>
      <c r="D96" t="s">
        <v>8</v>
      </c>
      <c r="E96" t="s">
        <v>16</v>
      </c>
      <c r="F96">
        <v>0</v>
      </c>
    </row>
    <row r="97" spans="1:6" x14ac:dyDescent="0.2">
      <c r="A97">
        <v>2017</v>
      </c>
      <c r="B97" t="s">
        <v>14</v>
      </c>
      <c r="C97" t="s">
        <v>9</v>
      </c>
      <c r="D97" t="s">
        <v>8</v>
      </c>
      <c r="E97" t="s">
        <v>15</v>
      </c>
      <c r="F97">
        <v>0</v>
      </c>
    </row>
    <row r="98" spans="1:6" x14ac:dyDescent="0.2">
      <c r="A98">
        <v>2017</v>
      </c>
      <c r="B98" t="s">
        <v>14</v>
      </c>
      <c r="C98" t="s">
        <v>5</v>
      </c>
      <c r="D98" t="s">
        <v>75</v>
      </c>
      <c r="E98" t="s">
        <v>13</v>
      </c>
      <c r="F98">
        <v>0</v>
      </c>
    </row>
    <row r="99" spans="1:6" x14ac:dyDescent="0.2">
      <c r="A99">
        <v>2017</v>
      </c>
      <c r="B99" t="s">
        <v>6</v>
      </c>
      <c r="C99" t="s">
        <v>9</v>
      </c>
      <c r="D99" t="s">
        <v>8</v>
      </c>
      <c r="E99" t="s">
        <v>12</v>
      </c>
      <c r="F99">
        <v>21100000</v>
      </c>
    </row>
    <row r="100" spans="1:6" x14ac:dyDescent="0.2">
      <c r="A100">
        <v>2017</v>
      </c>
      <c r="B100" t="s">
        <v>6</v>
      </c>
      <c r="C100" t="s">
        <v>9</v>
      </c>
      <c r="D100" t="s">
        <v>8</v>
      </c>
      <c r="E100" t="s">
        <v>11</v>
      </c>
      <c r="F100">
        <v>1200000</v>
      </c>
    </row>
    <row r="101" spans="1:6" x14ac:dyDescent="0.2">
      <c r="A101">
        <v>2017</v>
      </c>
      <c r="B101" t="s">
        <v>6</v>
      </c>
      <c r="C101" t="s">
        <v>9</v>
      </c>
      <c r="D101" t="s">
        <v>8</v>
      </c>
      <c r="E101" t="s">
        <v>10</v>
      </c>
      <c r="F101">
        <v>4700000</v>
      </c>
    </row>
    <row r="102" spans="1:6" x14ac:dyDescent="0.2">
      <c r="A102">
        <v>2017</v>
      </c>
      <c r="B102" t="s">
        <v>6</v>
      </c>
      <c r="C102" t="s">
        <v>9</v>
      </c>
      <c r="D102" t="s">
        <v>8</v>
      </c>
      <c r="E102" t="s">
        <v>7</v>
      </c>
      <c r="F102">
        <v>40000</v>
      </c>
    </row>
    <row r="103" spans="1:6" x14ac:dyDescent="0.2">
      <c r="A103">
        <v>2017</v>
      </c>
      <c r="B103" t="s">
        <v>6</v>
      </c>
      <c r="C103" t="s">
        <v>5</v>
      </c>
      <c r="D103" t="s">
        <v>75</v>
      </c>
      <c r="E103" t="s">
        <v>4</v>
      </c>
      <c r="F103">
        <v>0</v>
      </c>
    </row>
    <row r="104" spans="1:6" x14ac:dyDescent="0.2">
      <c r="A104">
        <v>2016</v>
      </c>
      <c r="B104" t="s">
        <v>14</v>
      </c>
      <c r="C104" t="s">
        <v>9</v>
      </c>
      <c r="D104" t="s">
        <v>25</v>
      </c>
      <c r="E104" t="s">
        <v>27</v>
      </c>
      <c r="F104">
        <v>27000</v>
      </c>
    </row>
    <row r="105" spans="1:6" x14ac:dyDescent="0.2">
      <c r="A105">
        <v>2016</v>
      </c>
      <c r="B105" t="s">
        <v>14</v>
      </c>
      <c r="C105" t="s">
        <v>9</v>
      </c>
      <c r="D105" t="s">
        <v>25</v>
      </c>
      <c r="E105" t="s">
        <v>26</v>
      </c>
      <c r="F105">
        <v>7370</v>
      </c>
    </row>
    <row r="106" spans="1:6" x14ac:dyDescent="0.2">
      <c r="A106">
        <v>2016</v>
      </c>
      <c r="B106" t="s">
        <v>14</v>
      </c>
      <c r="C106" t="s">
        <v>9</v>
      </c>
      <c r="D106" t="s">
        <v>25</v>
      </c>
      <c r="E106" t="s">
        <v>24</v>
      </c>
      <c r="F106">
        <f>AVERAGE(F4,F21,F38,F55,F72,F89)</f>
        <v>3445</v>
      </c>
    </row>
    <row r="107" spans="1:6" x14ac:dyDescent="0.2">
      <c r="A107">
        <v>2016</v>
      </c>
      <c r="B107" t="s">
        <v>14</v>
      </c>
      <c r="C107" t="s">
        <v>9</v>
      </c>
      <c r="D107" t="s">
        <v>22</v>
      </c>
      <c r="E107" t="s">
        <v>23</v>
      </c>
      <c r="F107">
        <v>41000</v>
      </c>
    </row>
    <row r="108" spans="1:6" x14ac:dyDescent="0.2">
      <c r="A108">
        <v>2016</v>
      </c>
      <c r="B108" t="s">
        <v>14</v>
      </c>
      <c r="C108" t="s">
        <v>9</v>
      </c>
      <c r="D108" t="s">
        <v>22</v>
      </c>
      <c r="E108" t="s">
        <v>21</v>
      </c>
      <c r="F108">
        <f>AVERAGE(F23,F6)</f>
        <v>2890</v>
      </c>
    </row>
    <row r="109" spans="1:6" x14ac:dyDescent="0.2">
      <c r="A109">
        <v>2016</v>
      </c>
      <c r="B109" t="s">
        <v>14</v>
      </c>
      <c r="C109" t="s">
        <v>9</v>
      </c>
      <c r="D109" t="s">
        <v>8</v>
      </c>
      <c r="E109" t="s">
        <v>20</v>
      </c>
      <c r="F109">
        <v>118000</v>
      </c>
    </row>
    <row r="110" spans="1:6" x14ac:dyDescent="0.2">
      <c r="A110">
        <v>2016</v>
      </c>
      <c r="B110" t="s">
        <v>14</v>
      </c>
      <c r="C110" t="s">
        <v>9</v>
      </c>
      <c r="D110" t="s">
        <v>8</v>
      </c>
      <c r="E110" t="s">
        <v>19</v>
      </c>
      <c r="F110">
        <v>186000</v>
      </c>
    </row>
    <row r="111" spans="1:6" x14ac:dyDescent="0.2">
      <c r="A111">
        <v>2016</v>
      </c>
      <c r="B111" t="s">
        <v>14</v>
      </c>
      <c r="C111" t="s">
        <v>9</v>
      </c>
      <c r="D111" t="s">
        <v>8</v>
      </c>
      <c r="E111" t="s">
        <v>18</v>
      </c>
      <c r="F111">
        <v>0</v>
      </c>
    </row>
    <row r="112" spans="1:6" x14ac:dyDescent="0.2">
      <c r="A112">
        <v>2016</v>
      </c>
      <c r="B112" t="s">
        <v>14</v>
      </c>
      <c r="C112" t="s">
        <v>9</v>
      </c>
      <c r="D112" t="s">
        <v>8</v>
      </c>
      <c r="E112" t="s">
        <v>17</v>
      </c>
      <c r="F112">
        <v>0</v>
      </c>
    </row>
    <row r="113" spans="1:6" x14ac:dyDescent="0.2">
      <c r="A113">
        <v>2016</v>
      </c>
      <c r="B113" t="s">
        <v>14</v>
      </c>
      <c r="C113" t="s">
        <v>9</v>
      </c>
      <c r="D113" t="s">
        <v>8</v>
      </c>
      <c r="E113" t="s">
        <v>16</v>
      </c>
      <c r="F113">
        <v>0</v>
      </c>
    </row>
    <row r="114" spans="1:6" x14ac:dyDescent="0.2">
      <c r="A114">
        <v>2016</v>
      </c>
      <c r="B114" t="s">
        <v>14</v>
      </c>
      <c r="C114" t="s">
        <v>9</v>
      </c>
      <c r="D114" t="s">
        <v>8</v>
      </c>
      <c r="E114" t="s">
        <v>15</v>
      </c>
      <c r="F114">
        <v>0</v>
      </c>
    </row>
    <row r="115" spans="1:6" x14ac:dyDescent="0.2">
      <c r="A115">
        <v>2016</v>
      </c>
      <c r="B115" t="s">
        <v>14</v>
      </c>
      <c r="C115" t="s">
        <v>5</v>
      </c>
      <c r="D115" t="s">
        <v>75</v>
      </c>
      <c r="E115" t="s">
        <v>13</v>
      </c>
      <c r="F115">
        <v>0</v>
      </c>
    </row>
    <row r="116" spans="1:6" x14ac:dyDescent="0.2">
      <c r="A116">
        <v>2016</v>
      </c>
      <c r="B116" t="s">
        <v>6</v>
      </c>
      <c r="C116" t="s">
        <v>9</v>
      </c>
      <c r="D116" t="s">
        <v>8</v>
      </c>
      <c r="E116" t="s">
        <v>12</v>
      </c>
      <c r="F116">
        <v>22800000</v>
      </c>
    </row>
    <row r="117" spans="1:6" x14ac:dyDescent="0.2">
      <c r="A117">
        <v>2016</v>
      </c>
      <c r="B117" t="s">
        <v>6</v>
      </c>
      <c r="C117" t="s">
        <v>9</v>
      </c>
      <c r="D117" t="s">
        <v>8</v>
      </c>
      <c r="E117" t="s">
        <v>11</v>
      </c>
      <c r="F117">
        <v>1200000</v>
      </c>
    </row>
    <row r="118" spans="1:6" x14ac:dyDescent="0.2">
      <c r="A118">
        <v>2016</v>
      </c>
      <c r="B118" t="s">
        <v>6</v>
      </c>
      <c r="C118" t="s">
        <v>9</v>
      </c>
      <c r="D118" t="s">
        <v>8</v>
      </c>
      <c r="E118" t="s">
        <v>10</v>
      </c>
      <c r="F118">
        <v>4900000</v>
      </c>
    </row>
    <row r="119" spans="1:6" x14ac:dyDescent="0.2">
      <c r="A119">
        <v>2016</v>
      </c>
      <c r="B119" t="s">
        <v>6</v>
      </c>
      <c r="C119" t="s">
        <v>9</v>
      </c>
      <c r="D119" t="s">
        <v>8</v>
      </c>
      <c r="E119" t="s">
        <v>7</v>
      </c>
      <c r="F119">
        <v>300000</v>
      </c>
    </row>
    <row r="120" spans="1:6" x14ac:dyDescent="0.2">
      <c r="A120">
        <v>2016</v>
      </c>
      <c r="B120" t="s">
        <v>6</v>
      </c>
      <c r="C120" t="s">
        <v>5</v>
      </c>
      <c r="D120" t="s">
        <v>75</v>
      </c>
      <c r="E120" t="s">
        <v>4</v>
      </c>
      <c r="F120">
        <v>0</v>
      </c>
    </row>
    <row r="121" spans="1:6" x14ac:dyDescent="0.2">
      <c r="A121">
        <v>2015</v>
      </c>
      <c r="B121" t="s">
        <v>14</v>
      </c>
      <c r="C121" t="s">
        <v>9</v>
      </c>
      <c r="D121" t="s">
        <v>25</v>
      </c>
      <c r="E121" t="s">
        <v>27</v>
      </c>
      <c r="F121">
        <v>19360</v>
      </c>
    </row>
    <row r="122" spans="1:6" x14ac:dyDescent="0.2">
      <c r="A122">
        <v>2015</v>
      </c>
      <c r="B122" t="s">
        <v>14</v>
      </c>
      <c r="C122" t="s">
        <v>9</v>
      </c>
      <c r="D122" t="s">
        <v>25</v>
      </c>
      <c r="E122" t="s">
        <v>26</v>
      </c>
      <c r="F122">
        <v>8740</v>
      </c>
    </row>
    <row r="123" spans="1:6" x14ac:dyDescent="0.2">
      <c r="A123">
        <v>2015</v>
      </c>
      <c r="B123" t="s">
        <v>14</v>
      </c>
      <c r="C123" t="s">
        <v>9</v>
      </c>
      <c r="D123" t="s">
        <v>25</v>
      </c>
      <c r="E123" t="s">
        <v>24</v>
      </c>
      <c r="F123">
        <f>AVERAGE(F4,F21,F38,F55,F72,F89)</f>
        <v>3445</v>
      </c>
    </row>
    <row r="124" spans="1:6" x14ac:dyDescent="0.2">
      <c r="A124">
        <v>2015</v>
      </c>
      <c r="B124" t="s">
        <v>14</v>
      </c>
      <c r="C124" t="s">
        <v>9</v>
      </c>
      <c r="D124" t="s">
        <v>22</v>
      </c>
      <c r="E124" t="s">
        <v>23</v>
      </c>
      <c r="F124">
        <v>42460</v>
      </c>
    </row>
    <row r="125" spans="1:6" x14ac:dyDescent="0.2">
      <c r="A125">
        <v>2015</v>
      </c>
      <c r="B125" t="s">
        <v>14</v>
      </c>
      <c r="C125" t="s">
        <v>9</v>
      </c>
      <c r="D125" t="s">
        <v>22</v>
      </c>
      <c r="E125" t="s">
        <v>21</v>
      </c>
      <c r="F125">
        <f>AVERAGE(F23,F6)</f>
        <v>2890</v>
      </c>
    </row>
    <row r="126" spans="1:6" x14ac:dyDescent="0.2">
      <c r="A126">
        <v>2015</v>
      </c>
      <c r="B126" t="s">
        <v>14</v>
      </c>
      <c r="C126" t="s">
        <v>9</v>
      </c>
      <c r="D126" t="s">
        <v>8</v>
      </c>
      <c r="E126" t="s">
        <v>20</v>
      </c>
      <c r="F126">
        <v>139940</v>
      </c>
    </row>
    <row r="127" spans="1:6" x14ac:dyDescent="0.2">
      <c r="A127">
        <v>2015</v>
      </c>
      <c r="B127" t="s">
        <v>14</v>
      </c>
      <c r="C127" t="s">
        <v>9</v>
      </c>
      <c r="D127" t="s">
        <v>8</v>
      </c>
      <c r="E127" t="s">
        <v>19</v>
      </c>
      <c r="F127">
        <v>172970</v>
      </c>
    </row>
    <row r="128" spans="1:6" x14ac:dyDescent="0.2">
      <c r="A128">
        <v>2015</v>
      </c>
      <c r="B128" t="s">
        <v>14</v>
      </c>
      <c r="C128" t="s">
        <v>9</v>
      </c>
      <c r="D128" t="s">
        <v>8</v>
      </c>
      <c r="E128" t="s">
        <v>18</v>
      </c>
      <c r="F128">
        <v>0</v>
      </c>
    </row>
    <row r="129" spans="1:6" x14ac:dyDescent="0.2">
      <c r="A129">
        <v>2015</v>
      </c>
      <c r="B129" t="s">
        <v>14</v>
      </c>
      <c r="C129" t="s">
        <v>9</v>
      </c>
      <c r="D129" t="s">
        <v>8</v>
      </c>
      <c r="E129" t="s">
        <v>17</v>
      </c>
      <c r="F129">
        <v>0</v>
      </c>
    </row>
    <row r="130" spans="1:6" x14ac:dyDescent="0.2">
      <c r="A130">
        <v>2015</v>
      </c>
      <c r="B130" t="s">
        <v>14</v>
      </c>
      <c r="C130" t="s">
        <v>9</v>
      </c>
      <c r="D130" t="s">
        <v>8</v>
      </c>
      <c r="E130" t="s">
        <v>16</v>
      </c>
      <c r="F130">
        <v>0</v>
      </c>
    </row>
    <row r="131" spans="1:6" x14ac:dyDescent="0.2">
      <c r="A131">
        <v>2015</v>
      </c>
      <c r="B131" t="s">
        <v>14</v>
      </c>
      <c r="C131" t="s">
        <v>9</v>
      </c>
      <c r="D131" t="s">
        <v>8</v>
      </c>
      <c r="E131" t="s">
        <v>15</v>
      </c>
      <c r="F131">
        <v>0</v>
      </c>
    </row>
    <row r="132" spans="1:6" x14ac:dyDescent="0.2">
      <c r="A132">
        <v>2015</v>
      </c>
      <c r="B132" t="s">
        <v>14</v>
      </c>
      <c r="C132" t="s">
        <v>5</v>
      </c>
      <c r="D132" t="s">
        <v>75</v>
      </c>
      <c r="E132" t="s">
        <v>13</v>
      </c>
      <c r="F132">
        <v>0</v>
      </c>
    </row>
    <row r="133" spans="1:6" x14ac:dyDescent="0.2">
      <c r="A133">
        <v>2015</v>
      </c>
      <c r="B133" t="s">
        <v>6</v>
      </c>
      <c r="C133" t="s">
        <v>9</v>
      </c>
      <c r="D133" t="s">
        <v>8</v>
      </c>
      <c r="E133" t="s">
        <v>12</v>
      </c>
      <c r="F133">
        <v>29600000</v>
      </c>
    </row>
    <row r="134" spans="1:6" x14ac:dyDescent="0.2">
      <c r="A134">
        <v>2015</v>
      </c>
      <c r="B134" t="s">
        <v>6</v>
      </c>
      <c r="C134" t="s">
        <v>9</v>
      </c>
      <c r="D134" t="s">
        <v>8</v>
      </c>
      <c r="E134" t="s">
        <v>11</v>
      </c>
      <c r="F134">
        <v>1300000</v>
      </c>
    </row>
    <row r="135" spans="1:6" x14ac:dyDescent="0.2">
      <c r="A135">
        <v>2015</v>
      </c>
      <c r="B135" t="s">
        <v>6</v>
      </c>
      <c r="C135" t="s">
        <v>9</v>
      </c>
      <c r="D135" t="s">
        <v>8</v>
      </c>
      <c r="E135" t="s">
        <v>10</v>
      </c>
      <c r="F135">
        <v>6600000</v>
      </c>
    </row>
    <row r="136" spans="1:6" x14ac:dyDescent="0.2">
      <c r="A136">
        <v>2015</v>
      </c>
      <c r="B136" t="s">
        <v>6</v>
      </c>
      <c r="C136" t="s">
        <v>9</v>
      </c>
      <c r="D136" t="s">
        <v>8</v>
      </c>
      <c r="E136" t="s">
        <v>7</v>
      </c>
      <c r="F136">
        <v>500000</v>
      </c>
    </row>
    <row r="137" spans="1:6" x14ac:dyDescent="0.2">
      <c r="A137">
        <v>2015</v>
      </c>
      <c r="B137" t="s">
        <v>6</v>
      </c>
      <c r="C137" t="s">
        <v>5</v>
      </c>
      <c r="D137" t="s">
        <v>75</v>
      </c>
      <c r="E137" t="s">
        <v>4</v>
      </c>
      <c r="F137">
        <v>0</v>
      </c>
    </row>
  </sheetData>
  <dataConsolidate/>
  <phoneticPr fontId="18" type="noConversion"/>
  <conditionalFormatting sqref="F1:F137">
    <cfRule type="containsBlanks" dxfId="0" priority="1">
      <formula>LEN(TRIM(F1))=0</formula>
    </cfRule>
  </conditionalFormatting>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A3" sqref="A3"/>
    </sheetView>
  </sheetViews>
  <sheetFormatPr baseColWidth="10" defaultRowHeight="16" x14ac:dyDescent="0.2"/>
  <cols>
    <col min="1" max="1" width="14.33203125" customWidth="1"/>
    <col min="3" max="3" width="17.33203125" customWidth="1"/>
    <col min="4" max="4" width="24.83203125" customWidth="1"/>
  </cols>
  <sheetData>
    <row r="1" spans="1:4" x14ac:dyDescent="0.2">
      <c r="A1" t="s">
        <v>46</v>
      </c>
      <c r="B1" t="s">
        <v>44</v>
      </c>
      <c r="C1" t="s">
        <v>42</v>
      </c>
      <c r="D1" t="s">
        <v>68</v>
      </c>
    </row>
    <row r="2" spans="1:4" x14ac:dyDescent="0.2">
      <c r="A2">
        <v>2023</v>
      </c>
      <c r="B2" t="s">
        <v>64</v>
      </c>
      <c r="C2">
        <v>128</v>
      </c>
      <c r="D2">
        <v>56</v>
      </c>
    </row>
    <row r="3" spans="1:4" x14ac:dyDescent="0.2">
      <c r="A3">
        <v>2022</v>
      </c>
      <c r="B3" t="s">
        <v>63</v>
      </c>
      <c r="C3">
        <v>128</v>
      </c>
      <c r="D3">
        <v>61</v>
      </c>
    </row>
    <row r="4" spans="1:4" x14ac:dyDescent="0.2">
      <c r="A4">
        <v>2021</v>
      </c>
      <c r="B4" t="s">
        <v>62</v>
      </c>
      <c r="C4">
        <v>128</v>
      </c>
      <c r="D4">
        <v>64</v>
      </c>
    </row>
    <row r="5" spans="1:4" x14ac:dyDescent="0.2">
      <c r="A5">
        <v>2020</v>
      </c>
      <c r="B5" t="s">
        <v>61</v>
      </c>
      <c r="C5">
        <v>64</v>
      </c>
      <c r="D5">
        <v>70</v>
      </c>
    </row>
    <row r="6" spans="1:4" x14ac:dyDescent="0.2">
      <c r="A6">
        <v>2019</v>
      </c>
      <c r="B6" t="s">
        <v>60</v>
      </c>
      <c r="C6">
        <v>64</v>
      </c>
      <c r="D6">
        <v>72</v>
      </c>
    </row>
    <row r="7" spans="1:4" x14ac:dyDescent="0.2">
      <c r="A7">
        <v>2018</v>
      </c>
      <c r="B7" t="s">
        <v>59</v>
      </c>
      <c r="C7">
        <v>64</v>
      </c>
      <c r="D7">
        <v>70</v>
      </c>
    </row>
    <row r="8" spans="1:4" x14ac:dyDescent="0.2">
      <c r="A8">
        <v>2017</v>
      </c>
      <c r="B8" t="s">
        <v>58</v>
      </c>
      <c r="C8">
        <v>64</v>
      </c>
      <c r="D8">
        <v>79</v>
      </c>
    </row>
    <row r="9" spans="1:4" x14ac:dyDescent="0.2">
      <c r="A9">
        <v>2017</v>
      </c>
      <c r="B9" t="s">
        <v>57</v>
      </c>
      <c r="C9">
        <v>64</v>
      </c>
      <c r="D9">
        <v>57</v>
      </c>
    </row>
    <row r="10" spans="1:4" x14ac:dyDescent="0.2">
      <c r="A10">
        <v>2016</v>
      </c>
      <c r="B10" t="s">
        <v>56</v>
      </c>
      <c r="C10">
        <v>32</v>
      </c>
      <c r="D10">
        <v>56</v>
      </c>
    </row>
    <row r="11" spans="1:4" x14ac:dyDescent="0.2">
      <c r="A11">
        <v>2015</v>
      </c>
      <c r="B11" t="s">
        <v>55</v>
      </c>
      <c r="C11">
        <v>32</v>
      </c>
      <c r="D11">
        <v>54</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selection activeCell="C7" sqref="C7"/>
    </sheetView>
  </sheetViews>
  <sheetFormatPr baseColWidth="10" defaultRowHeight="16" x14ac:dyDescent="0.2"/>
  <cols>
    <col min="1" max="1" width="12.33203125" customWidth="1"/>
    <col min="2" max="2" width="21" customWidth="1"/>
    <col min="3" max="3" width="30.83203125" customWidth="1"/>
    <col min="4" max="4" width="12.5" customWidth="1"/>
  </cols>
  <sheetData>
    <row r="1" spans="1:4" x14ac:dyDescent="0.2">
      <c r="A1" t="s">
        <v>0</v>
      </c>
      <c r="B1" t="s">
        <v>65</v>
      </c>
      <c r="C1" t="s">
        <v>66</v>
      </c>
      <c r="D1" t="s">
        <v>3</v>
      </c>
    </row>
    <row r="2" spans="1:4" x14ac:dyDescent="0.2">
      <c r="A2">
        <v>2022</v>
      </c>
      <c r="B2">
        <v>394328</v>
      </c>
      <c r="C2">
        <v>2490</v>
      </c>
      <c r="D2">
        <v>164000</v>
      </c>
    </row>
    <row r="3" spans="1:4" x14ac:dyDescent="0.2">
      <c r="A3">
        <v>2021</v>
      </c>
      <c r="B3">
        <v>365817</v>
      </c>
      <c r="C3">
        <v>2450</v>
      </c>
      <c r="D3">
        <v>154000</v>
      </c>
    </row>
    <row r="4" spans="1:4" x14ac:dyDescent="0.2">
      <c r="A4">
        <v>2020</v>
      </c>
      <c r="B4">
        <v>274515</v>
      </c>
      <c r="C4">
        <v>1720</v>
      </c>
      <c r="D4">
        <v>147000</v>
      </c>
    </row>
    <row r="5" spans="1:4" x14ac:dyDescent="0.2">
      <c r="A5">
        <v>2019</v>
      </c>
      <c r="B5">
        <v>260174</v>
      </c>
      <c r="C5">
        <v>1090</v>
      </c>
      <c r="D5">
        <v>137000</v>
      </c>
    </row>
    <row r="6" spans="1:4" x14ac:dyDescent="0.2">
      <c r="A6">
        <v>2018</v>
      </c>
      <c r="B6">
        <v>265595</v>
      </c>
      <c r="C6">
        <v>830</v>
      </c>
      <c r="D6">
        <v>132000</v>
      </c>
    </row>
    <row r="7" spans="1:4" x14ac:dyDescent="0.2">
      <c r="A7">
        <v>2017</v>
      </c>
      <c r="B7">
        <v>229234</v>
      </c>
      <c r="C7">
        <v>740</v>
      </c>
      <c r="D7">
        <v>123000</v>
      </c>
    </row>
    <row r="8" spans="1:4" x14ac:dyDescent="0.2">
      <c r="A8">
        <v>2016</v>
      </c>
      <c r="B8">
        <v>215639</v>
      </c>
      <c r="C8">
        <v>600</v>
      </c>
      <c r="D8">
        <v>116000</v>
      </c>
    </row>
    <row r="9" spans="1:4" x14ac:dyDescent="0.2">
      <c r="A9">
        <v>2015</v>
      </c>
      <c r="B9">
        <v>233715</v>
      </c>
      <c r="C9">
        <v>580</v>
      </c>
      <c r="D9">
        <v>110000</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
  <sheetViews>
    <sheetView workbookViewId="0">
      <selection activeCell="C5" sqref="C5"/>
    </sheetView>
  </sheetViews>
  <sheetFormatPr baseColWidth="10" defaultRowHeight="16" x14ac:dyDescent="0.2"/>
  <cols>
    <col min="1" max="1" width="28.5" customWidth="1"/>
    <col min="2" max="2" width="25.5" customWidth="1"/>
    <col min="3" max="3" width="25.33203125" customWidth="1"/>
  </cols>
  <sheetData>
    <row r="1" spans="1:3" x14ac:dyDescent="0.2">
      <c r="A1" t="s">
        <v>54</v>
      </c>
      <c r="B1" t="s">
        <v>53</v>
      </c>
      <c r="C1" t="s">
        <v>29</v>
      </c>
    </row>
    <row r="2" spans="1:3" x14ac:dyDescent="0.2">
      <c r="A2" t="s">
        <v>48</v>
      </c>
      <c r="B2" t="s">
        <v>0</v>
      </c>
      <c r="C2" t="s">
        <v>52</v>
      </c>
    </row>
    <row r="3" spans="1:3" x14ac:dyDescent="0.2">
      <c r="A3" t="s">
        <v>48</v>
      </c>
      <c r="B3" t="s">
        <v>32</v>
      </c>
      <c r="C3" t="s">
        <v>51</v>
      </c>
    </row>
    <row r="4" spans="1:3" x14ac:dyDescent="0.2">
      <c r="A4" t="s">
        <v>48</v>
      </c>
      <c r="B4" t="s">
        <v>31</v>
      </c>
      <c r="C4" t="s">
        <v>50</v>
      </c>
    </row>
    <row r="5" spans="1:3" x14ac:dyDescent="0.2">
      <c r="A5" t="s">
        <v>48</v>
      </c>
      <c r="B5" t="s">
        <v>30</v>
      </c>
      <c r="C5" t="s">
        <v>76</v>
      </c>
    </row>
    <row r="6" spans="1:3" x14ac:dyDescent="0.2">
      <c r="A6" t="s">
        <v>48</v>
      </c>
      <c r="B6" t="s">
        <v>29</v>
      </c>
      <c r="C6" t="s">
        <v>49</v>
      </c>
    </row>
    <row r="7" spans="1:3" x14ac:dyDescent="0.2">
      <c r="A7" t="s">
        <v>48</v>
      </c>
      <c r="B7" t="s">
        <v>28</v>
      </c>
      <c r="C7" t="s">
        <v>47</v>
      </c>
    </row>
    <row r="8" spans="1:3" x14ac:dyDescent="0.2">
      <c r="A8" t="s">
        <v>40</v>
      </c>
      <c r="B8" t="s">
        <v>46</v>
      </c>
      <c r="C8" t="s">
        <v>45</v>
      </c>
    </row>
    <row r="9" spans="1:3" x14ac:dyDescent="0.2">
      <c r="A9" t="s">
        <v>40</v>
      </c>
      <c r="B9" t="s">
        <v>44</v>
      </c>
      <c r="C9" t="s">
        <v>43</v>
      </c>
    </row>
    <row r="10" spans="1:3" x14ac:dyDescent="0.2">
      <c r="A10" t="s">
        <v>40</v>
      </c>
      <c r="B10" t="s">
        <v>42</v>
      </c>
      <c r="C10" t="s">
        <v>41</v>
      </c>
    </row>
    <row r="11" spans="1:3" x14ac:dyDescent="0.2">
      <c r="A11" t="s">
        <v>40</v>
      </c>
      <c r="B11" t="s">
        <v>39</v>
      </c>
      <c r="C11" t="s">
        <v>38</v>
      </c>
    </row>
    <row r="12" spans="1:3" x14ac:dyDescent="0.2">
      <c r="A12" t="s">
        <v>34</v>
      </c>
      <c r="B12" t="s">
        <v>0</v>
      </c>
      <c r="C12" t="s">
        <v>37</v>
      </c>
    </row>
    <row r="13" spans="1:3" x14ac:dyDescent="0.2">
      <c r="A13" t="s">
        <v>34</v>
      </c>
      <c r="B13" t="s">
        <v>1</v>
      </c>
      <c r="C13" t="s">
        <v>36</v>
      </c>
    </row>
    <row r="14" spans="1:3" x14ac:dyDescent="0.2">
      <c r="A14" t="s">
        <v>34</v>
      </c>
      <c r="B14" t="s">
        <v>2</v>
      </c>
      <c r="C14" t="s">
        <v>35</v>
      </c>
    </row>
    <row r="15" spans="1:3" x14ac:dyDescent="0.2">
      <c r="A15" t="s">
        <v>34</v>
      </c>
      <c r="B15" t="s">
        <v>3</v>
      </c>
      <c r="C15" t="s">
        <v>33</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E A A B Q S w M E F A A A C A g A 9 o I 6 V 7 z o 0 G 6 m A A A A 9 w A A A B I A A A B D b 2 5 m a W c v U G F j a 2 F n Z S 5 4 b W y F j 0 0 K w j A Y R K 9 S s m / + B C 3 l a 7 p w a 0 E o i t s Q Y x t s U 2 l S 0 7 u 5 8 E h e w Y J W 3 b m c 4 Q 2 8 e d z u k I 9 t E 1 1 1 7 0 x n M 8 Q w R Z G 2 q j s a W 2 V o 8 K c 4 Q b m A r V R n W e l o g q 1 L R 2 c y V H t / S Q k J I e C w w F 1 f E U 4 p I 4 d i U 6 p a t z I 2 1 n l p l U a f 1 f H / C g n Y v 2 Q E x 4 x x v E z Y C n M g c w u F s V + C T 8 K Y A v k p Y T 0 0 f u i 1 0 D b e l U D m C O R 9 Q j w B U E s D B B Q A A A g I A P a C O l f L w h I m T Q E A A A 4 C A A A T A A A A R m 9 y b X V s Y X M v U 2 V j d G l v b j E u b X W Q U W v C M B S F 3 w v + h 0 t 8 a a F r t W x 7 k T 1 I d U w 2 x r C O M c S H t F 5 t Z p q U J H W K 9 L 8 v s Y 7 B x p 7 C z b k 5 5 z v R W B g m B W T d O R z 1 v J 6 n S 6 p w D X 0 y x z 2 K B i E / w j t S R e A O O B o P I J O N K t C O 0 0 O B P H q T a p d L u f P v G c c o l c K g M N o n 8 a t G p e M c l W A Y T 1 D v j K z j c V 1 z h J S q 3 A Z P K 6 a 1 T d a Q D I Y 3 V 8 k g S c C v l f y w Q E F 0 4 P p A g h B E w 3 k I R j U Y h D a + T 5 7 p n m 3 p G X 3 o s D q g 0 3 J m s L L j H / I Q H p l Y O y U r E Q 1 Z t c s J N X T V u b 0 o W U l j K 5 d I 1 5 b Y O S 5 o b r t c l I f u 3 v 8 V H M L y s j D m P C s o p 0 r b p 4 5 z d Q F N S y q 2 1 r m Q v K k E m G O N P + 4 L R Y X e S F W l Z 3 V h R Z f x B y e E 0 4 n M 5 S c 8 0 R y 5 m 5 0 P U H F s r U S y p g K 5 g e / O P h N Q M c 7 d r w Z 2 d y b M 7 X X k z N s 2 8 J j 4 l 2 v 0 B V B L A w Q U A A A I C A D 2 g j p X D 8 r p q 6 Q A A A D p A A A A E w A A A F t D b 2 5 0 Z W 5 0 X 1 R 5 c G V z X S 5 4 b W x t j k s O w j A M R K 8 S e Z + 6 s E A I N W U B 3 I A L R M H 9 i O a j x k X h b C w 4 E l c g b X e I p W f m e e b z e l f H Z A f x o D H 2 3 i n Y F C U I c s b f e t c q m L i R e z j W 1 f U Z K I o c d V F B x x w O i N F 0 Z H U s f C C X n c a P V n M + x x a D N n f d E m 7 L c o f G O y b H k u c f U F d n a v Q 0 s L i k L K + 1 G Q d x W n N z l Q K m x L j I + J e w P 3 k d w t A b z d n E J G 2 U d i F x G V 5 / A V B L A Q I U A x Q A A A g I A P a C O l e 8 6 N B u p g A A A P c A A A A S A A A A A A A A A A A A A A C k A Q A A A A B D b 2 5 m a W c v U G F j a 2 F n Z S 5 4 b W x Q S w E C F A M U A A A I C A D 2 g j p X y 8 I S J k 0 B A A A O A g A A E w A A A A A A A A A A A A A A p A H W A A A A R m 9 y b X V s Y X M v U 2 V j d G l v b j E u b V B L A Q I U A x Q A A A g I A P a C O l c P y u m r p A A A A O k A A A A T A A A A A A A A A A A A A A C k A V Q C A A B b Q 2 9 u d G V u d F 9 U e X B l c 1 0 u e G 1 s 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k K A A A A A A A A B w 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m V 2 Z W 5 1 Z S U y M G J 5 J T I w W W 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k t M j Z U M j M 6 M j M 6 M T E u N D M 0 N T I 1 M F o i I C 8 + P E V u d H J 5 I F R 5 c G U 9 I k Z p b G x D b 2 x 1 b W 5 U e X B l c y I g V m F s d W U 9 I n N B Q U 0 9 I i A v P j x F b n R y e S B U e X B l P S J G a W x s Q 2 9 s d W 1 u T m F t Z X M i I F Z h b H V l P S J z W y Z x d W 9 0 O 1 J v d y B M Y W J l b H M m c X V v d D s s J n F 1 b 3 Q 7 U 3 V t I G 9 m I F J l d m V u d W U g K G l u I G 1 p b G x p b 2 5 z 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m V u d W U g Y n k g W W V h c i 9 B d X R v U m V t b 3 Z l Z E N v b H V t b n M x L n t S b 3 c g T G F i Z W x z L D B 9 J n F 1 b 3 Q 7 L C Z x d W 9 0 O 1 N l Y 3 R p b 2 4 x L 1 J l d m V u d W U g Y n k g W W V h c i 9 B d X R v U m V t b 3 Z l Z E N v b H V t b n M x L n t T d W 0 g b 2 Y g U m V 2 Z W 5 1 Z S A o a W 4 g b W l s b G l v b n M p L D F 9 J n F 1 b 3 Q 7 X S w m c X V v d D t D b 2 x 1 b W 5 D b 3 V u d C Z x d W 9 0 O z o y L C Z x d W 9 0 O 0 t l e U N v b H V t b k 5 h b W V z J n F 1 b 3 Q 7 O l t d L C Z x d W 9 0 O 0 N v b H V t b k l k Z W 5 0 a X R p Z X M m c X V v d D s 6 W y Z x d W 9 0 O 1 N l Y 3 R p b 2 4 x L 1 J l d m V u d W U g Y n k g W W V h c i 9 B d X R v U m V t b 3 Z l Z E N v b H V t b n M x L n t S b 3 c g T G F i Z W x z L D B 9 J n F 1 b 3 Q 7 L C Z x d W 9 0 O 1 N l Y 3 R p b 2 4 x L 1 J l d m V u d W U g Y n k g W W V h c i 9 B d X R v U m V t b 3 Z l Z E N v b H V t b n M x L n t T d W 0 g b 2 Y g U m V 2 Z W 5 1 Z S A o a W 4 g b W l s b G l v b n M p L D F 9 J n F 1 b 3 Q 7 X S w m c X V v d D t S Z W x h d G l v b n N o a X B J b m Z v J n F 1 b 3 Q 7 O l t d f S I g L z 4 8 L 1 N 0 Y W J s Z U V u d H J p Z X M + P C 9 J d G V t P j x J d G V t P j x J d G V t T G 9 j Y X R p b 2 4 + P E l 0 Z W 1 U e X B l P k Z v c m 1 1 b G E 8 L 0 l 0 Z W 1 U e X B l P j x J d G V t U G F 0 a D 5 T Z W N 0 a W 9 u M S 9 S Z X Z l b n V l J T I w Y n k l M j B Z Z W F y L 1 N v d X J j Z T w v S X R l b V B h d G g + P C 9 J d G V t T G 9 j Y X R p b 2 4 + P F N 0 Y W J s Z U V u d H J p Z X M g L z 4 8 L 0 l 0 Z W 0 + P E l 0 Z W 0 + P E l 0 Z W 1 M b 2 N h d G l v b j 4 8 S X R l b V R 5 c G U + R m 9 y b X V s Y T w v S X R l b V R 5 c G U + P E l 0 Z W 1 Q Y X R o P l N l Y 3 R p b 2 4 x L 1 J l d m V u d W U l M j B i e S U y M F l l Y X I v T m F 2 a W d h d G l v b i U y M D E 8 L 0 l 0 Z W 1 Q Y X R o P j w v S X R l b U x v Y 2 F 0 a W 9 u P j x T d G F i b G V F b n R y a W V z I C 8 + P C 9 J d G V t P j x J d G V t P j x J d G V t T G 9 j Y X R p b 2 4 + P E l 0 Z W 1 U e X B l P k Z v c m 1 1 b G E 8 L 0 l 0 Z W 1 U e X B l P j x J d G V t U G F 0 a D 5 T Z W N 0 a W 9 u M S 9 S Z X Z l b n V l J T I w Y n k l M j B Z Z W F y L 1 B y b 2 1 v d G V k J T I w a G V h Z G V y c z w v S X R l b V B h d G g + P C 9 J d G V t T G 9 j Y X R p b 2 4 + P F N 0 Y W J s Z U V u d H J p Z X M g L z 4 8 L 0 l 0 Z W 0 + P E l 0 Z W 0 + P E l 0 Z W 1 M b 2 N h d G l v b j 4 8 S X R l b V R 5 c G U + R m 9 y b X V s Y T w v S X R l b V R 5 c G U + P E l 0 Z W 1 Q Y X R o P l N l Y 3 R p b 2 4 x L 1 J l d m V u d W U l M j B i e S U y M F l l Y X I 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s A / n v x 5 1 I Y M w D Q Y J K o Z I h v c N A Q E B B Q A E g g I A K I c 6 V 4 l p M S K A + C S j / W A D U v l 1 d Q f L j e X g c O N + + 5 / 1 4 u f p 3 j 7 z s F + 6 S 2 k 6 k C 0 K S N 3 c 5 X 4 e R n J B 1 z g + b u 5 5 j Y a g L 4 X Q B v 8 v Y T K Y b 0 q k 1 d q w O P U z u y 9 Q 1 + p d m N 6 N z / K u q U s j u q i h a 0 l O H o 5 m v W l l 7 D x x Y Y f f d Y 7 / R P w i d x 2 3 4 n r 5 3 4 6 Y O B k 4 A B M D I N x Q n r 9 D m M X Q W n 7 H z o S / K B y M I F i b P Y k 0 c X O 5 i i W 7 n o D A b T X O Z t v + / a k D e C K + T 1 v K 5 r q 3 7 m n N V b w O 5 P n O 9 E k t y w x g T c R 6 I f j w B T e L n u O u k P 6 T k b S 7 8 + f h k f L F / U D a y e B G V T 9 H z P M k B e t 4 U 6 x i a S 9 w w b w Z e P k t m a q l J V K Q h 3 h s / x L + z X 1 M j d T Z 8 B m i 7 l c o 1 4 h i u A A K 0 t V A x i u o 1 r H j E v i f B x v D / 5 7 y q A z O k u J g w a y v 5 s J s K c Q + w l 5 i i 9 D r 0 j W h W G U V j D K 5 Y f 1 C L 6 E B 8 P / 6 C q V 6 n k G 4 o / C q p 5 X 8 n b W p 9 Z Y i Z p Y h P V m u I g A 3 4 J m c q Z N e o V N 2 U M U j y 6 t F 9 z V f 5 5 s c z N R j m u N n / Y f Q p q f O 4 m M 0 X 5 4 Q P r 8 f o q F K T / h P M z f h v m S t d 3 J A M P K 5 C p G K l 4 r A D 6 f 6 o s k O i r / K 4 2 3 3 W r G i N u P f R Y f W p d G g B w 9 Z F w P g 8 J H n L l k 1 v p y H b B u I / s H N r 8 N O T L f Q i S q E f P 7 I D z c F p e O C M q 7 9 3 g c k I 4 P J v N 4 K 6 X N E h N U w f A Y J K o Z I h v c N A Q c B M B 0 G C W C G S A F l A w Q B K g Q Q 8 i 1 O w 2 W 7 g j v l 1 X Q b 5 R W 9 v 4 B Q K z W U o m d F 0 a u U b H Q 3 4 c 4 c g a W Y F 7 V G Y O P R O A e i F x + U H I u R d z l c 4 f s L h / D 5 u a 4 R y l 8 X M 8 0 + Y Y L e n 3 I q J n e B q T K A d I V L c 6 G t P Y v 5 c c 5 S d X 5 0 Z 2 o = < / D a t a M a s h u p > 
</file>

<file path=customXml/itemProps1.xml><?xml version="1.0" encoding="utf-8"?>
<ds:datastoreItem xmlns:ds="http://schemas.openxmlformats.org/officeDocument/2006/customXml" ds:itemID="{63740C0E-1E24-3948-8CCE-5547011710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Dashboard</vt:lpstr>
      <vt:lpstr>CO2 emissions</vt:lpstr>
      <vt:lpstr>Normalizing factors by year</vt:lpstr>
      <vt:lpstr>iphone footprint</vt:lpstr>
      <vt:lpstr>greenhouse_gas_emissions</vt:lpstr>
      <vt:lpstr>carbon_footprint_by_product</vt:lpstr>
      <vt:lpstr>normalizing_factors</vt:lpstr>
      <vt:lpstr>data_dictionary</vt:lpstr>
      <vt:lpstr>Baseline_Storage</vt:lpstr>
      <vt:lpstr>Carbon_Footprint__kg_CO2</vt:lpstr>
      <vt:lpstr>Category</vt:lpstr>
      <vt:lpstr>Description</vt:lpstr>
      <vt:lpstr>Emissions__metric_tons__CO2</vt:lpstr>
      <vt:lpstr>Employees</vt:lpstr>
      <vt:lpstr>normalizing_factors!Fiscal_Year</vt:lpstr>
      <vt:lpstr>Fiscal_Year</vt:lpstr>
      <vt:lpstr>Market_Capitalization__in_billions</vt:lpstr>
      <vt:lpstr>Product</vt:lpstr>
      <vt:lpstr>Release_Year</vt:lpstr>
      <vt:lpstr>Revenue__in_millions</vt:lpstr>
      <vt:lpstr>Scope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Bernardo Gonzalez</dc:creator>
  <cp:lastModifiedBy>Bernardo Gonzalez</cp:lastModifiedBy>
  <dcterms:created xsi:type="dcterms:W3CDTF">2023-09-25T23:09:06Z</dcterms:created>
  <dcterms:modified xsi:type="dcterms:W3CDTF">2023-10-03T00:33:34Z</dcterms:modified>
</cp:coreProperties>
</file>