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4.xml" ContentType="application/vnd.ms-office.chartstyle+xml"/>
  <Override PartName="/xl/charts/colors4.xml" ContentType="application/vnd.ms-office.chartcolorstyle+xml"/>
  <Override PartName="/xl/charts/style5.xml" ContentType="application/vnd.ms-office.chartstyle+xml"/>
  <Override PartName="/xl/charts/colors5.xml" ContentType="application/vnd.ms-office.chartcolorstyle+xml"/>
  <Override PartName="/xl/charts/style6.xml" ContentType="application/vnd.ms-office.chartstyle+xml"/>
  <Override PartName="/xl/charts/colors6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40" yWindow="0" windowWidth="13580" windowHeight="14920" tabRatio="986" activeTab="1"/>
  </bookViews>
  <sheets>
    <sheet name="Summary" sheetId="4" r:id="rId1"/>
    <sheet name="CP geometries" sheetId="1" r:id="rId2"/>
    <sheet name="ALMO " sheetId="5" r:id="rId3"/>
    <sheet name="detailed BF4" sheetId="2" r:id="rId4"/>
    <sheet name="detailed PF6" sheetId="3" r:id="rId5"/>
  </sheets>
  <calcPr calcId="15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12" i="2" l="1"/>
  <c r="F11" i="2"/>
  <c r="F11" i="3"/>
  <c r="F10" i="3"/>
  <c r="K11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5" i="1"/>
  <c r="H5" i="1"/>
  <c r="J8" i="3"/>
  <c r="J9" i="2"/>
  <c r="D9" i="1"/>
  <c r="D11" i="1"/>
  <c r="D5" i="1"/>
  <c r="D6" i="1"/>
  <c r="D8" i="1"/>
  <c r="D12" i="1"/>
  <c r="D7" i="1"/>
  <c r="D10" i="1"/>
</calcChain>
</file>

<file path=xl/sharedStrings.xml><?xml version="1.0" encoding="utf-8"?>
<sst xmlns="http://schemas.openxmlformats.org/spreadsheetml/2006/main" count="143" uniqueCount="62">
  <si>
    <t>Frequencies are not with CP-corrected Hessians.</t>
  </si>
  <si>
    <r>
      <rPr>
        <sz val="10"/>
        <rFont val="Arial"/>
        <family val="2"/>
        <charset val="1"/>
      </rPr>
      <t>Q-Chem, B3LYP/6-31G**, (100,302) to reproduce 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>paper</t>
    </r>
  </si>
  <si>
    <r>
      <rPr>
        <sz val="10"/>
        <rFont val="Arial"/>
        <family val="2"/>
        <charset val="1"/>
      </rP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column is results from 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>paper.</t>
    </r>
  </si>
  <si>
    <t>Positive is redshift.</t>
  </si>
  <si>
    <t>Anion</t>
  </si>
  <si>
    <t>CP geom frequency (cm-1)</t>
  </si>
  <si>
    <t>no CP geom frequency (cm-1)</t>
  </si>
  <si>
    <t>Diff [without – with]</t>
  </si>
  <si>
    <t>BF4</t>
  </si>
  <si>
    <t>DCA</t>
  </si>
  <si>
    <t>PF6</t>
  </si>
  <si>
    <t>SCN_N</t>
  </si>
  <si>
    <t>SCN_S</t>
  </si>
  <si>
    <t>TFA</t>
  </si>
  <si>
    <t>Tf2N</t>
  </si>
  <si>
    <t>TfO</t>
  </si>
  <si>
    <t>All calculations are B3LYP/6-31G**.</t>
  </si>
  <si>
    <t>The CP geometry is from Cuby driving Turbomole.</t>
  </si>
  <si>
    <t>The no CP geometry is from Q-Chem.</t>
  </si>
  <si>
    <r>
      <rPr>
        <sz val="10"/>
        <rFont val="Arial"/>
        <family val="2"/>
        <charset val="1"/>
      </rPr>
      <t>(100,302) is the grid used in all calculations for the 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>paper.</t>
    </r>
  </si>
  <si>
    <t>Geometry?</t>
  </si>
  <si>
    <t>Hessian?</t>
  </si>
  <si>
    <t>Program</t>
  </si>
  <si>
    <t>XC grid</t>
  </si>
  <si>
    <t>Frequency (cm-1)</t>
  </si>
  <si>
    <t>CP</t>
  </si>
  <si>
    <t>CP</t>
  </si>
  <si>
    <t>Cuby (Turbomole)</t>
  </si>
  <si>
    <t>7</t>
  </si>
  <si>
    <t>m5</t>
  </si>
  <si>
    <t>no CP</t>
  </si>
  <si>
    <t>Turbomole</t>
  </si>
  <si>
    <t>Q-Chem</t>
  </si>
  <si>
    <t>(75,302)</t>
  </si>
  <si>
    <t>(100,302)</t>
  </si>
  <si>
    <t>(99,590)</t>
  </si>
  <si>
    <t>Difference Hessian no CP/CP</t>
  </si>
  <si>
    <t>geom</t>
  </si>
  <si>
    <t>freq</t>
  </si>
  <si>
    <t>N</t>
  </si>
  <si>
    <t>R2 with uncorrected frequency trends</t>
  </si>
  <si>
    <t>Y</t>
  </si>
  <si>
    <t>CP Correction Turned On?</t>
  </si>
  <si>
    <t>ALMO Turned On?</t>
  </si>
  <si>
    <t>R2 with full SCF frequencies</t>
  </si>
  <si>
    <t>BF4-</t>
  </si>
  <si>
    <t>DCA-</t>
  </si>
  <si>
    <t>PF6-</t>
  </si>
  <si>
    <t>SCN-</t>
  </si>
  <si>
    <t>TFA-</t>
  </si>
  <si>
    <t>Tf2N-</t>
  </si>
  <si>
    <t>TfO-</t>
  </si>
  <si>
    <t>full</t>
  </si>
  <si>
    <t>ALMO geom</t>
  </si>
  <si>
    <t>SCF Hessian</t>
  </si>
  <si>
    <t>ALMO Hessian</t>
  </si>
  <si>
    <t>SCF geom</t>
  </si>
  <si>
    <t>CP geom?/CP freq?</t>
  </si>
  <si>
    <t>no/no</t>
  </si>
  <si>
    <t>yes/no</t>
  </si>
  <si>
    <t>no/yes</t>
  </si>
  <si>
    <t>yes/yes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</si>
</sst>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0" x14ac:knownFonts="1">
    <font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0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5" fontId="0" fillId="0" borderId="0" xfId="0" applyNumberFormat="1"/>
    <xf numFmtId="165" fontId="2" fillId="0" borderId="0" xfId="0" applyNumberFormat="1" applyFont="1"/>
    <xf numFmtId="2" fontId="0" fillId="0" borderId="0" xfId="0" applyNumberFormat="1" applyAlignment="1">
      <alignment horizontal="right"/>
    </xf>
    <xf numFmtId="0" fontId="5" fillId="0" borderId="0" xfId="0" applyFont="1"/>
    <xf numFmtId="0" fontId="6" fillId="0" borderId="1" xfId="0" applyFont="1" applyBorder="1" applyAlignment="1">
      <alignment horizontal="center"/>
    </xf>
    <xf numFmtId="165" fontId="9" fillId="0" borderId="0" xfId="0" applyNumberFormat="1" applyFont="1"/>
    <xf numFmtId="2" fontId="0" fillId="0" borderId="0" xfId="0" applyNumberFormat="1"/>
    <xf numFmtId="0" fontId="0" fillId="0" borderId="0" xfId="0" applyFont="1"/>
    <xf numFmtId="2" fontId="7" fillId="0" borderId="0" xfId="0" applyNumberFormat="1" applyFont="1"/>
    <xf numFmtId="2" fontId="8" fillId="0" borderId="0" xfId="0" applyNumberFormat="1" applyFont="1"/>
    <xf numFmtId="2" fontId="5" fillId="0" borderId="0" xfId="0" applyNumberFormat="1" applyFont="1"/>
    <xf numFmtId="2" fontId="5" fillId="0" borderId="0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Font="1" applyAlignment="1">
      <alignment horizontal="righ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No CP</c:v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'CP geometries'!$A$5:$A$12</c:f>
              <c:strCache>
                <c:ptCount val="8"/>
                <c:pt idx="0">
                  <c:v>TFA</c:v>
                </c:pt>
                <c:pt idx="1">
                  <c:v>SCN_S</c:v>
                </c:pt>
                <c:pt idx="2">
                  <c:v>DCA</c:v>
                </c:pt>
                <c:pt idx="3">
                  <c:v>SCN_N</c:v>
                </c:pt>
                <c:pt idx="4">
                  <c:v>TfO</c:v>
                </c:pt>
                <c:pt idx="5">
                  <c:v>BF4</c:v>
                </c:pt>
                <c:pt idx="6">
                  <c:v>Tf2N</c:v>
                </c:pt>
                <c:pt idx="7">
                  <c:v>PF6</c:v>
                </c:pt>
              </c:strCache>
            </c:strRef>
          </c:xVal>
          <c:yVal>
            <c:numRef>
              <c:f>'CP geometries'!$C$5:$C$12</c:f>
              <c:numCache>
                <c:formatCode>General</c:formatCode>
                <c:ptCount val="8"/>
                <c:pt idx="0">
                  <c:v>2429.31</c:v>
                </c:pt>
                <c:pt idx="1">
                  <c:v>2430.24</c:v>
                </c:pt>
                <c:pt idx="2">
                  <c:v>2430.47</c:v>
                </c:pt>
                <c:pt idx="3">
                  <c:v>2431.64</c:v>
                </c:pt>
                <c:pt idx="4">
                  <c:v>2431.91</c:v>
                </c:pt>
                <c:pt idx="5">
                  <c:v>2434.69</c:v>
                </c:pt>
                <c:pt idx="6">
                  <c:v>2435.8</c:v>
                </c:pt>
                <c:pt idx="7">
                  <c:v>2437.74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ACF-4C6A-A1BF-7CDC6E8DBE02}"/>
            </c:ext>
          </c:extLst>
        </c:ser>
        <c:ser>
          <c:idx val="1"/>
          <c:order val="1"/>
          <c:tx>
            <c:v>CP-corrected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'CP geometries'!$A$5:$A$12</c:f>
              <c:strCache>
                <c:ptCount val="8"/>
                <c:pt idx="0">
                  <c:v>TFA</c:v>
                </c:pt>
                <c:pt idx="1">
                  <c:v>SCN_S</c:v>
                </c:pt>
                <c:pt idx="2">
                  <c:v>DCA</c:v>
                </c:pt>
                <c:pt idx="3">
                  <c:v>SCN_N</c:v>
                </c:pt>
                <c:pt idx="4">
                  <c:v>TfO</c:v>
                </c:pt>
                <c:pt idx="5">
                  <c:v>BF4</c:v>
                </c:pt>
                <c:pt idx="6">
                  <c:v>Tf2N</c:v>
                </c:pt>
                <c:pt idx="7">
                  <c:v>PF6</c:v>
                </c:pt>
              </c:strCache>
            </c:strRef>
          </c:xVal>
          <c:yVal>
            <c:numRef>
              <c:f>'CP geometries'!$B$5:$B$12</c:f>
              <c:numCache>
                <c:formatCode>General</c:formatCode>
                <c:ptCount val="8"/>
                <c:pt idx="0">
                  <c:v>2428.05</c:v>
                </c:pt>
                <c:pt idx="1">
                  <c:v>2427.91</c:v>
                </c:pt>
                <c:pt idx="2">
                  <c:v>2426.6</c:v>
                </c:pt>
                <c:pt idx="3">
                  <c:v>2427.95</c:v>
                </c:pt>
                <c:pt idx="4">
                  <c:v>2428.95</c:v>
                </c:pt>
                <c:pt idx="5">
                  <c:v>2431.48</c:v>
                </c:pt>
                <c:pt idx="6">
                  <c:v>2431.49</c:v>
                </c:pt>
                <c:pt idx="7">
                  <c:v>2432.58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ACF-4C6A-A1BF-7CDC6E8DB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996984"/>
        <c:axId val="2067002616"/>
      </c:scatterChart>
      <c:valAx>
        <c:axId val="2066996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002616"/>
        <c:crosses val="autoZero"/>
        <c:crossBetween val="midCat"/>
      </c:valAx>
      <c:valAx>
        <c:axId val="206700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Harmonic</a:t>
                </a:r>
                <a:r>
                  <a:rPr lang="en-US" baseline="0"/>
                  <a:t> Frequency (cm^-1)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996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'CP geometries'!$C$5:$C$12</c:f>
              <c:numCache>
                <c:formatCode>General</c:formatCode>
                <c:ptCount val="8"/>
                <c:pt idx="0">
                  <c:v>2429.31</c:v>
                </c:pt>
                <c:pt idx="1">
                  <c:v>2430.24</c:v>
                </c:pt>
                <c:pt idx="2">
                  <c:v>2430.47</c:v>
                </c:pt>
                <c:pt idx="3">
                  <c:v>2431.64</c:v>
                </c:pt>
                <c:pt idx="4">
                  <c:v>2431.91</c:v>
                </c:pt>
                <c:pt idx="5">
                  <c:v>2434.69</c:v>
                </c:pt>
                <c:pt idx="6">
                  <c:v>2435.8</c:v>
                </c:pt>
                <c:pt idx="7">
                  <c:v>2437.74</c:v>
                </c:pt>
              </c:numCache>
            </c:numRef>
          </c:xVal>
          <c:yVal>
            <c:numRef>
              <c:f>'CP geometries'!$B$5:$B$12</c:f>
              <c:numCache>
                <c:formatCode>General</c:formatCode>
                <c:ptCount val="8"/>
                <c:pt idx="0">
                  <c:v>2428.05</c:v>
                </c:pt>
                <c:pt idx="1">
                  <c:v>2427.91</c:v>
                </c:pt>
                <c:pt idx="2">
                  <c:v>2426.6</c:v>
                </c:pt>
                <c:pt idx="3">
                  <c:v>2427.95</c:v>
                </c:pt>
                <c:pt idx="4">
                  <c:v>2428.95</c:v>
                </c:pt>
                <c:pt idx="5">
                  <c:v>2431.48</c:v>
                </c:pt>
                <c:pt idx="6">
                  <c:v>2431.49</c:v>
                </c:pt>
                <c:pt idx="7">
                  <c:v>2432.58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7CB-4CAF-A901-749DAE5B8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082520"/>
        <c:axId val="2067089752"/>
      </c:scatterChart>
      <c:valAx>
        <c:axId val="2067082520"/>
        <c:scaling>
          <c:orientation val="minMax"/>
          <c:max val="2438.0"/>
          <c:min val="2426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  <a:r>
                  <a:rPr lang="en-US" baseline="0"/>
                  <a:t> @ Uncorrected Geometry (cm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089752"/>
        <c:crosses val="autoZero"/>
        <c:crossBetween val="midCat"/>
      </c:valAx>
      <c:valAx>
        <c:axId val="2067089752"/>
        <c:scaling>
          <c:orientation val="minMax"/>
          <c:max val="2438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Frequency @ CP-Corrected Geometry (cm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082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 geometries'!$G$4</c:f>
              <c:strCache>
                <c:ptCount val="1"/>
                <c:pt idx="0">
                  <c:v>no/no</c:v>
                </c:pt>
              </c:strCache>
            </c:strRef>
          </c:tx>
          <c:xVal>
            <c:strRef>
              <c:f>'CP geometries'!$A$5:$A$12</c:f>
              <c:strCache>
                <c:ptCount val="8"/>
                <c:pt idx="0">
                  <c:v>TFA</c:v>
                </c:pt>
                <c:pt idx="1">
                  <c:v>SCN_S</c:v>
                </c:pt>
                <c:pt idx="2">
                  <c:v>DCA</c:v>
                </c:pt>
                <c:pt idx="3">
                  <c:v>SCN_N</c:v>
                </c:pt>
                <c:pt idx="4">
                  <c:v>TfO</c:v>
                </c:pt>
                <c:pt idx="5">
                  <c:v>BF4</c:v>
                </c:pt>
                <c:pt idx="6">
                  <c:v>Tf2N</c:v>
                </c:pt>
                <c:pt idx="7">
                  <c:v>PF6</c:v>
                </c:pt>
              </c:strCache>
            </c:strRef>
          </c:xVal>
          <c:yVal>
            <c:numRef>
              <c:f>'CP geometries'!$G$5:$G$12</c:f>
              <c:numCache>
                <c:formatCode>0.00</c:formatCode>
                <c:ptCount val="8"/>
                <c:pt idx="0">
                  <c:v>2429.31</c:v>
                </c:pt>
                <c:pt idx="1">
                  <c:v>2430.24</c:v>
                </c:pt>
                <c:pt idx="2">
                  <c:v>2430.47</c:v>
                </c:pt>
                <c:pt idx="3">
                  <c:v>2431.64</c:v>
                </c:pt>
                <c:pt idx="4">
                  <c:v>2431.91</c:v>
                </c:pt>
                <c:pt idx="5">
                  <c:v>2434.69</c:v>
                </c:pt>
                <c:pt idx="6">
                  <c:v>2435.8</c:v>
                </c:pt>
                <c:pt idx="7">
                  <c:v>2437.74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2C5-49D0-A405-1F9A90BFB7F8}"/>
            </c:ext>
          </c:extLst>
        </c:ser>
        <c:ser>
          <c:idx val="1"/>
          <c:order val="1"/>
          <c:tx>
            <c:strRef>
              <c:f>'CP geometries'!$H$4</c:f>
              <c:strCache>
                <c:ptCount val="1"/>
                <c:pt idx="0">
                  <c:v>yes/no</c:v>
                </c:pt>
              </c:strCache>
            </c:strRef>
          </c:tx>
          <c:xVal>
            <c:strRef>
              <c:f>'CP geometries'!$A$5:$A$12</c:f>
              <c:strCache>
                <c:ptCount val="8"/>
                <c:pt idx="0">
                  <c:v>TFA</c:v>
                </c:pt>
                <c:pt idx="1">
                  <c:v>SCN_S</c:v>
                </c:pt>
                <c:pt idx="2">
                  <c:v>DCA</c:v>
                </c:pt>
                <c:pt idx="3">
                  <c:v>SCN_N</c:v>
                </c:pt>
                <c:pt idx="4">
                  <c:v>TfO</c:v>
                </c:pt>
                <c:pt idx="5">
                  <c:v>BF4</c:v>
                </c:pt>
                <c:pt idx="6">
                  <c:v>Tf2N</c:v>
                </c:pt>
                <c:pt idx="7">
                  <c:v>PF6</c:v>
                </c:pt>
              </c:strCache>
            </c:strRef>
          </c:xVal>
          <c:yVal>
            <c:numRef>
              <c:f>'CP geometries'!$H$5:$H$12</c:f>
              <c:numCache>
                <c:formatCode>0.00</c:formatCode>
                <c:ptCount val="8"/>
                <c:pt idx="0">
                  <c:v>2428.05</c:v>
                </c:pt>
                <c:pt idx="1">
                  <c:v>2427.91</c:v>
                </c:pt>
                <c:pt idx="2">
                  <c:v>2426.6</c:v>
                </c:pt>
                <c:pt idx="3">
                  <c:v>2427.95</c:v>
                </c:pt>
                <c:pt idx="4">
                  <c:v>2428.95</c:v>
                </c:pt>
                <c:pt idx="5">
                  <c:v>2431.48</c:v>
                </c:pt>
                <c:pt idx="6">
                  <c:v>2431.49</c:v>
                </c:pt>
                <c:pt idx="7">
                  <c:v>2432.58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2C5-49D0-A405-1F9A90BFB7F8}"/>
            </c:ext>
          </c:extLst>
        </c:ser>
        <c:ser>
          <c:idx val="2"/>
          <c:order val="2"/>
          <c:tx>
            <c:v>no/yes</c:v>
          </c:tx>
          <c:xVal>
            <c:strRef>
              <c:f>'CP geometries'!$A$5:$A$12</c:f>
              <c:strCache>
                <c:ptCount val="8"/>
                <c:pt idx="0">
                  <c:v>TFA</c:v>
                </c:pt>
                <c:pt idx="1">
                  <c:v>SCN_S</c:v>
                </c:pt>
                <c:pt idx="2">
                  <c:v>DCA</c:v>
                </c:pt>
                <c:pt idx="3">
                  <c:v>SCN_N</c:v>
                </c:pt>
                <c:pt idx="4">
                  <c:v>TfO</c:v>
                </c:pt>
                <c:pt idx="5">
                  <c:v>BF4</c:v>
                </c:pt>
                <c:pt idx="6">
                  <c:v>Tf2N</c:v>
                </c:pt>
                <c:pt idx="7">
                  <c:v>PF6</c:v>
                </c:pt>
              </c:strCache>
            </c:strRef>
          </c:xVal>
          <c:yVal>
            <c:numRef>
              <c:f>'CP geometries'!$I$5:$I$12</c:f>
              <c:numCache>
                <c:formatCode>0.000</c:formatCode>
                <c:ptCount val="8"/>
                <c:pt idx="0">
                  <c:v>2457.238</c:v>
                </c:pt>
                <c:pt idx="1">
                  <c:v>2445.642</c:v>
                </c:pt>
                <c:pt idx="2">
                  <c:v>2436.113</c:v>
                </c:pt>
                <c:pt idx="3">
                  <c:v>2432.691</c:v>
                </c:pt>
                <c:pt idx="4">
                  <c:v>2441.921</c:v>
                </c:pt>
                <c:pt idx="5">
                  <c:v>2454.767</c:v>
                </c:pt>
                <c:pt idx="6">
                  <c:v>2451.851</c:v>
                </c:pt>
                <c:pt idx="7">
                  <c:v>2479.806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2C5-49D0-A405-1F9A90BFB7F8}"/>
            </c:ext>
          </c:extLst>
        </c:ser>
        <c:ser>
          <c:idx val="3"/>
          <c:order val="3"/>
          <c:tx>
            <c:strRef>
              <c:f>'CP geometries'!$J$4</c:f>
              <c:strCache>
                <c:ptCount val="1"/>
                <c:pt idx="0">
                  <c:v>yes/yes</c:v>
                </c:pt>
              </c:strCache>
            </c:strRef>
          </c:tx>
          <c:xVal>
            <c:strRef>
              <c:f>'CP geometries'!$A$5:$A$12</c:f>
              <c:strCache>
                <c:ptCount val="8"/>
                <c:pt idx="0">
                  <c:v>TFA</c:v>
                </c:pt>
                <c:pt idx="1">
                  <c:v>SCN_S</c:v>
                </c:pt>
                <c:pt idx="2">
                  <c:v>DCA</c:v>
                </c:pt>
                <c:pt idx="3">
                  <c:v>SCN_N</c:v>
                </c:pt>
                <c:pt idx="4">
                  <c:v>TfO</c:v>
                </c:pt>
                <c:pt idx="5">
                  <c:v>BF4</c:v>
                </c:pt>
                <c:pt idx="6">
                  <c:v>Tf2N</c:v>
                </c:pt>
                <c:pt idx="7">
                  <c:v>PF6</c:v>
                </c:pt>
              </c:strCache>
            </c:strRef>
          </c:xVal>
          <c:yVal>
            <c:numRef>
              <c:f>'CP geometries'!$J$5:$J$12</c:f>
              <c:numCache>
                <c:formatCode>0.000</c:formatCode>
                <c:ptCount val="8"/>
                <c:pt idx="0">
                  <c:v>2440.879</c:v>
                </c:pt>
                <c:pt idx="1">
                  <c:v>2438.003</c:v>
                </c:pt>
                <c:pt idx="2">
                  <c:v>2431.383</c:v>
                </c:pt>
                <c:pt idx="3">
                  <c:v>2437.876</c:v>
                </c:pt>
                <c:pt idx="4">
                  <c:v>2443.665</c:v>
                </c:pt>
                <c:pt idx="5">
                  <c:v>2450.89</c:v>
                </c:pt>
                <c:pt idx="6">
                  <c:v>2441.309</c:v>
                </c:pt>
                <c:pt idx="7">
                  <c:v>2469.473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2C5-49D0-A405-1F9A90BFB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127272"/>
        <c:axId val="2067130376"/>
      </c:scatterChart>
      <c:valAx>
        <c:axId val="20671272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67130376"/>
        <c:crosses val="autoZero"/>
        <c:crossBetween val="midCat"/>
      </c:valAx>
      <c:valAx>
        <c:axId val="20671303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67127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28822373434221"/>
                  <c:y val="0.003030900674277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'CP geometries'!$G$5:$G$12</c:f>
              <c:numCache>
                <c:formatCode>0.00</c:formatCode>
                <c:ptCount val="8"/>
                <c:pt idx="0">
                  <c:v>2429.31</c:v>
                </c:pt>
                <c:pt idx="1">
                  <c:v>2430.24</c:v>
                </c:pt>
                <c:pt idx="2">
                  <c:v>2430.47</c:v>
                </c:pt>
                <c:pt idx="3">
                  <c:v>2431.64</c:v>
                </c:pt>
                <c:pt idx="4">
                  <c:v>2431.91</c:v>
                </c:pt>
                <c:pt idx="5">
                  <c:v>2434.69</c:v>
                </c:pt>
                <c:pt idx="6">
                  <c:v>2435.8</c:v>
                </c:pt>
                <c:pt idx="7">
                  <c:v>2437.74</c:v>
                </c:pt>
              </c:numCache>
            </c:numRef>
          </c:xVal>
          <c:yVal>
            <c:numRef>
              <c:f>'CP geometries'!$J$5:$J$12</c:f>
              <c:numCache>
                <c:formatCode>0.000</c:formatCode>
                <c:ptCount val="8"/>
                <c:pt idx="0">
                  <c:v>2440.879</c:v>
                </c:pt>
                <c:pt idx="1">
                  <c:v>2438.003</c:v>
                </c:pt>
                <c:pt idx="2">
                  <c:v>2431.383</c:v>
                </c:pt>
                <c:pt idx="3">
                  <c:v>2437.876</c:v>
                </c:pt>
                <c:pt idx="4">
                  <c:v>2443.665</c:v>
                </c:pt>
                <c:pt idx="5">
                  <c:v>2450.89</c:v>
                </c:pt>
                <c:pt idx="6">
                  <c:v>2441.309</c:v>
                </c:pt>
                <c:pt idx="7">
                  <c:v>2469.473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E6-486C-9ABE-7BC6BB645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175704"/>
        <c:axId val="2067182952"/>
      </c:scatterChart>
      <c:valAx>
        <c:axId val="2067175704"/>
        <c:scaling>
          <c:orientation val="minMax"/>
          <c:max val="247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Uncorrected</a:t>
                </a:r>
                <a:r>
                  <a:rPr lang="en-US" baseline="0"/>
                  <a:t> Frequency @ Uncorrected Geometry (cm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182952"/>
        <c:crosses val="autoZero"/>
        <c:crossBetween val="midCat"/>
      </c:valAx>
      <c:valAx>
        <c:axId val="206718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CP-Corrected</a:t>
                </a:r>
                <a:r>
                  <a:rPr lang="en-US" baseline="0"/>
                  <a:t> Frequency @ CP-Corrected Geometry (cm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175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28822373434221"/>
                  <c:y val="0.003030900674277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'CP geometries'!$G$5:$G$12</c:f>
              <c:numCache>
                <c:formatCode>0.00</c:formatCode>
                <c:ptCount val="8"/>
                <c:pt idx="0">
                  <c:v>2429.31</c:v>
                </c:pt>
                <c:pt idx="1">
                  <c:v>2430.24</c:v>
                </c:pt>
                <c:pt idx="2">
                  <c:v>2430.47</c:v>
                </c:pt>
                <c:pt idx="3">
                  <c:v>2431.64</c:v>
                </c:pt>
                <c:pt idx="4">
                  <c:v>2431.91</c:v>
                </c:pt>
                <c:pt idx="5">
                  <c:v>2434.69</c:v>
                </c:pt>
                <c:pt idx="6">
                  <c:v>2435.8</c:v>
                </c:pt>
                <c:pt idx="7">
                  <c:v>2437.74</c:v>
                </c:pt>
              </c:numCache>
            </c:numRef>
          </c:xVal>
          <c:yVal>
            <c:numRef>
              <c:f>'CP geometries'!$I$5:$I$12</c:f>
              <c:numCache>
                <c:formatCode>0.000</c:formatCode>
                <c:ptCount val="8"/>
                <c:pt idx="0">
                  <c:v>2457.238</c:v>
                </c:pt>
                <c:pt idx="1">
                  <c:v>2445.642</c:v>
                </c:pt>
                <c:pt idx="2">
                  <c:v>2436.113</c:v>
                </c:pt>
                <c:pt idx="3">
                  <c:v>2432.691</c:v>
                </c:pt>
                <c:pt idx="4">
                  <c:v>2441.921</c:v>
                </c:pt>
                <c:pt idx="5">
                  <c:v>2454.767</c:v>
                </c:pt>
                <c:pt idx="6">
                  <c:v>2451.851</c:v>
                </c:pt>
                <c:pt idx="7">
                  <c:v>2479.806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42A-4EDC-A57C-706808C86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221576"/>
        <c:axId val="2067228824"/>
      </c:scatterChart>
      <c:valAx>
        <c:axId val="2067221576"/>
        <c:scaling>
          <c:orientation val="minMax"/>
          <c:max val="247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Uncorrected</a:t>
                </a:r>
                <a:r>
                  <a:rPr lang="en-US" baseline="0"/>
                  <a:t> Frequency @ Uncorrected Geometry (cm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228824"/>
        <c:crosses val="autoZero"/>
        <c:crossBetween val="midCat"/>
      </c:valAx>
      <c:valAx>
        <c:axId val="206722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CP-Corrected</a:t>
                </a:r>
                <a:r>
                  <a:rPr lang="en-US" baseline="0"/>
                  <a:t> Frequency @ CP-Corrected Geometry (cm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221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ALMO geom, SCF Hessian</c:v>
          </c:tx>
          <c:spPr>
            <a:ln w="317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263368594077"/>
                  <c:y val="0.09094388769585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'ALMO '!$B$3:$B$9</c:f>
              <c:numCache>
                <c:formatCode>0.00</c:formatCode>
                <c:ptCount val="7"/>
                <c:pt idx="0">
                  <c:v>2434.7</c:v>
                </c:pt>
                <c:pt idx="1">
                  <c:v>2430.9</c:v>
                </c:pt>
                <c:pt idx="2">
                  <c:v>2437.5</c:v>
                </c:pt>
                <c:pt idx="3">
                  <c:v>2430.3</c:v>
                </c:pt>
                <c:pt idx="4">
                  <c:v>2429.8</c:v>
                </c:pt>
                <c:pt idx="5">
                  <c:v>2437.7</c:v>
                </c:pt>
                <c:pt idx="6">
                  <c:v>2433.9</c:v>
                </c:pt>
              </c:numCache>
            </c:numRef>
          </c:xVal>
          <c:yVal>
            <c:numRef>
              <c:f>'ALMO '!$C$3:$C$9</c:f>
              <c:numCache>
                <c:formatCode>0.00</c:formatCode>
                <c:ptCount val="7"/>
                <c:pt idx="0">
                  <c:v>2438.56</c:v>
                </c:pt>
                <c:pt idx="1">
                  <c:v>2439.1</c:v>
                </c:pt>
                <c:pt idx="2">
                  <c:v>2438.47</c:v>
                </c:pt>
                <c:pt idx="3">
                  <c:v>2438.78</c:v>
                </c:pt>
                <c:pt idx="4">
                  <c:v>2438.39</c:v>
                </c:pt>
                <c:pt idx="5">
                  <c:v>2438.76</c:v>
                </c:pt>
                <c:pt idx="6">
                  <c:v>2439.37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FC8-4BB6-9869-4C9F8ABA7341}"/>
            </c:ext>
          </c:extLst>
        </c:ser>
        <c:ser>
          <c:idx val="1"/>
          <c:order val="1"/>
          <c:tx>
            <c:v>ALMO geom, ALMO Hessian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beve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65778520109229"/>
                  <c:y val="-0.05677178610249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'ALMO '!$B$3:$B$9</c:f>
              <c:numCache>
                <c:formatCode>0.00</c:formatCode>
                <c:ptCount val="7"/>
                <c:pt idx="0">
                  <c:v>2434.7</c:v>
                </c:pt>
                <c:pt idx="1">
                  <c:v>2430.9</c:v>
                </c:pt>
                <c:pt idx="2">
                  <c:v>2437.5</c:v>
                </c:pt>
                <c:pt idx="3">
                  <c:v>2430.3</c:v>
                </c:pt>
                <c:pt idx="4">
                  <c:v>2429.8</c:v>
                </c:pt>
                <c:pt idx="5">
                  <c:v>2437.7</c:v>
                </c:pt>
                <c:pt idx="6">
                  <c:v>2433.9</c:v>
                </c:pt>
              </c:numCache>
            </c:numRef>
          </c:xVal>
          <c:yVal>
            <c:numRef>
              <c:f>'ALMO '!$D$3:$D$9</c:f>
              <c:numCache>
                <c:formatCode>0.00</c:formatCode>
                <c:ptCount val="7"/>
                <c:pt idx="0">
                  <c:v>2441.62</c:v>
                </c:pt>
                <c:pt idx="1">
                  <c:v>2442.59</c:v>
                </c:pt>
                <c:pt idx="2">
                  <c:v>2441.03</c:v>
                </c:pt>
                <c:pt idx="3">
                  <c:v>2441.37</c:v>
                </c:pt>
                <c:pt idx="4">
                  <c:v>2441.06</c:v>
                </c:pt>
                <c:pt idx="5">
                  <c:v>2440.85</c:v>
                </c:pt>
                <c:pt idx="6">
                  <c:v>2442.54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FC8-4BB6-9869-4C9F8ABA7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296072"/>
        <c:axId val="2067302984"/>
      </c:scatterChart>
      <c:valAx>
        <c:axId val="2067296072"/>
        <c:scaling>
          <c:orientation val="minMax"/>
          <c:max val="2443.0"/>
          <c:min val="2428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Frequency @ SCF geom (cm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302984"/>
        <c:crosses val="autoZero"/>
        <c:crossBetween val="midCat"/>
        <c:majorUnit val="2.0"/>
      </c:valAx>
      <c:valAx>
        <c:axId val="2067302984"/>
        <c:scaling>
          <c:orientation val="minMax"/>
          <c:max val="2443.0"/>
          <c:min val="2428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</a:t>
                </a:r>
                <a:r>
                  <a:rPr lang="en-US"/>
                  <a:t>Frequency @ ALMO geom (cm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296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858625626342162"/>
                  <c:y val="0.0210437710437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'ALMO '!$B$3:$B$9</c:f>
              <c:numCache>
                <c:formatCode>0.00</c:formatCode>
                <c:ptCount val="7"/>
                <c:pt idx="0">
                  <c:v>2434.7</c:v>
                </c:pt>
                <c:pt idx="1">
                  <c:v>2430.9</c:v>
                </c:pt>
                <c:pt idx="2">
                  <c:v>2437.5</c:v>
                </c:pt>
                <c:pt idx="3">
                  <c:v>2430.3</c:v>
                </c:pt>
                <c:pt idx="4">
                  <c:v>2429.8</c:v>
                </c:pt>
                <c:pt idx="5">
                  <c:v>2437.7</c:v>
                </c:pt>
                <c:pt idx="6">
                  <c:v>2433.9</c:v>
                </c:pt>
              </c:numCache>
            </c:numRef>
          </c:xVal>
          <c:yVal>
            <c:numRef>
              <c:f>'ALMO '!$E$3:$E$9</c:f>
              <c:numCache>
                <c:formatCode>0.00</c:formatCode>
                <c:ptCount val="7"/>
                <c:pt idx="0">
                  <c:v>2437.69</c:v>
                </c:pt>
                <c:pt idx="1">
                  <c:v>2434.75</c:v>
                </c:pt>
                <c:pt idx="2">
                  <c:v>2440.03</c:v>
                </c:pt>
                <c:pt idx="3">
                  <c:v>2433.14</c:v>
                </c:pt>
                <c:pt idx="4">
                  <c:v>2432.93</c:v>
                </c:pt>
                <c:pt idx="5">
                  <c:v>2439.46</c:v>
                </c:pt>
                <c:pt idx="6">
                  <c:v>2436.75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7B8-43DC-B5E6-01AAAE792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339416"/>
        <c:axId val="2067346424"/>
      </c:scatterChart>
      <c:valAx>
        <c:axId val="2067339416"/>
        <c:scaling>
          <c:orientation val="minMax"/>
          <c:max val="2441.0"/>
          <c:min val="2428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SCF Frequency @ SCF Geometry (cm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346424"/>
        <c:crosses val="autoZero"/>
        <c:crossBetween val="midCat"/>
        <c:majorUnit val="2.0"/>
      </c:valAx>
      <c:valAx>
        <c:axId val="2067346424"/>
        <c:scaling>
          <c:orientation val="minMax"/>
          <c:max val="2441.0"/>
          <c:min val="2428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ALMO Frequency @ SCF Geometry (cm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339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16</xdr:row>
      <xdr:rowOff>137160</xdr:rowOff>
    </xdr:from>
    <xdr:to>
      <xdr:col>6</xdr:col>
      <xdr:colOff>182880</xdr:colOff>
      <xdr:row>38</xdr:row>
      <xdr:rowOff>71120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593090</xdr:colOff>
      <xdr:row>16</xdr:row>
      <xdr:rowOff>96520</xdr:rowOff>
    </xdr:from>
    <xdr:to>
      <xdr:col>13</xdr:col>
      <xdr:colOff>90170</xdr:colOff>
      <xdr:row>39</xdr:row>
      <xdr:rowOff>73660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121920</xdr:colOff>
      <xdr:row>2</xdr:row>
      <xdr:rowOff>20320</xdr:rowOff>
    </xdr:from>
    <xdr:to>
      <xdr:col>20</xdr:col>
      <xdr:colOff>0</xdr:colOff>
      <xdr:row>20</xdr:row>
      <xdr:rowOff>20320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246380</xdr:colOff>
      <xdr:row>21</xdr:row>
      <xdr:rowOff>45720</xdr:rowOff>
    </xdr:from>
    <xdr:to>
      <xdr:col>19</xdr:col>
      <xdr:colOff>520700</xdr:colOff>
      <xdr:row>45</xdr:row>
      <xdr:rowOff>45720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42</xdr:row>
      <xdr:rowOff>0</xdr:rowOff>
    </xdr:from>
    <xdr:to>
      <xdr:col>8</xdr:col>
      <xdr:colOff>274320</xdr:colOff>
      <xdr:row>66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102695</xdr:rowOff>
    </xdr:from>
    <xdr:to>
      <xdr:col>3</xdr:col>
      <xdr:colOff>726593</xdr:colOff>
      <xdr:row>32</xdr:row>
      <xdr:rowOff>164181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758825</xdr:colOff>
      <xdr:row>14</xdr:row>
      <xdr:rowOff>44450</xdr:rowOff>
    </xdr:from>
    <xdr:to>
      <xdr:col>9</xdr:col>
      <xdr:colOff>721776</xdr:colOff>
      <xdr:row>32</xdr:row>
      <xdr:rowOff>105936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5" workbookViewId="0">
      <selection activeCell="C4" sqref="C4"/>
    </sheetView>
  </sheetViews>
  <sheetFormatPr baseColWidth="10" defaultColWidth="11.5" defaultRowHeight="12" x14ac:dyDescent="0"/>
  <sheetData>
    <row r="1" spans="1:4">
      <c r="A1" s="1" t="s">
        <v>42</v>
      </c>
      <c r="B1" s="1"/>
      <c r="C1" s="1"/>
      <c r="D1" s="1"/>
    </row>
    <row r="2" spans="1:4">
      <c r="A2" s="1" t="s">
        <v>37</v>
      </c>
      <c r="B2" s="1" t="s">
        <v>38</v>
      </c>
      <c r="C2" s="1" t="s">
        <v>40</v>
      </c>
      <c r="D2" s="1"/>
    </row>
    <row r="3" spans="1:4">
      <c r="A3" t="s">
        <v>39</v>
      </c>
      <c r="B3" t="s">
        <v>39</v>
      </c>
      <c r="C3" s="7">
        <v>1</v>
      </c>
    </row>
    <row r="4" spans="1:4">
      <c r="A4" t="s">
        <v>39</v>
      </c>
      <c r="B4" t="s">
        <v>41</v>
      </c>
      <c r="C4" s="7">
        <v>0.44</v>
      </c>
    </row>
    <row r="5" spans="1:4">
      <c r="A5" t="s">
        <v>41</v>
      </c>
      <c r="B5" t="s">
        <v>39</v>
      </c>
      <c r="C5" s="8">
        <v>0.88756999999999997</v>
      </c>
    </row>
    <row r="6" spans="1:4">
      <c r="A6" t="s">
        <v>41</v>
      </c>
      <c r="B6" t="s">
        <v>41</v>
      </c>
      <c r="C6" s="12">
        <v>0.629</v>
      </c>
    </row>
    <row r="9" spans="1:4">
      <c r="A9" s="1" t="s">
        <v>43</v>
      </c>
      <c r="B9" s="1"/>
      <c r="C9" s="1"/>
      <c r="D9" s="1"/>
    </row>
    <row r="10" spans="1:4">
      <c r="A10" s="1" t="s">
        <v>37</v>
      </c>
      <c r="B10" s="1" t="s">
        <v>38</v>
      </c>
      <c r="C10" s="1" t="s">
        <v>44</v>
      </c>
      <c r="D10" s="1"/>
    </row>
    <row r="11" spans="1:4">
      <c r="A11" t="s">
        <v>39</v>
      </c>
      <c r="B11" t="s">
        <v>39</v>
      </c>
      <c r="C11" s="7">
        <v>1</v>
      </c>
    </row>
    <row r="12" spans="1:4">
      <c r="A12" t="s">
        <v>41</v>
      </c>
      <c r="B12" t="s">
        <v>39</v>
      </c>
      <c r="C12" s="7">
        <v>1.111E-2</v>
      </c>
    </row>
    <row r="13" spans="1:4">
      <c r="A13" t="s">
        <v>39</v>
      </c>
      <c r="B13" t="s">
        <v>41</v>
      </c>
      <c r="C13" s="8">
        <v>0.97831000000000001</v>
      </c>
    </row>
    <row r="14" spans="1:4">
      <c r="A14" t="s">
        <v>41</v>
      </c>
      <c r="B14" t="s">
        <v>41</v>
      </c>
      <c r="C14" s="7">
        <v>0.19711999999999999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25" workbookViewId="0">
      <selection activeCell="L14" sqref="L14"/>
    </sheetView>
  </sheetViews>
  <sheetFormatPr baseColWidth="10" defaultColWidth="8.83203125" defaultRowHeight="12" x14ac:dyDescent="0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D3" t="s">
        <v>3</v>
      </c>
      <c r="G3" t="s">
        <v>57</v>
      </c>
    </row>
    <row r="4" spans="1:11" s="1" customFormat="1">
      <c r="A4" s="1" t="s">
        <v>4</v>
      </c>
      <c r="B4" s="1" t="s">
        <v>5</v>
      </c>
      <c r="C4" s="1" t="s">
        <v>6</v>
      </c>
      <c r="D4" s="1" t="s">
        <v>7</v>
      </c>
      <c r="G4" s="1" t="s">
        <v>58</v>
      </c>
      <c r="H4" s="1" t="s">
        <v>59</v>
      </c>
      <c r="I4" s="1" t="s">
        <v>60</v>
      </c>
      <c r="J4" s="1" t="s">
        <v>61</v>
      </c>
    </row>
    <row r="5" spans="1:11">
      <c r="A5" t="s">
        <v>13</v>
      </c>
      <c r="B5">
        <v>2428.0500000000002</v>
      </c>
      <c r="C5">
        <v>2429.31</v>
      </c>
      <c r="D5">
        <f t="shared" ref="D5:D12" si="0">C5-B5</f>
        <v>1.2599999999997635</v>
      </c>
      <c r="G5" s="9">
        <f>C5</f>
        <v>2429.31</v>
      </c>
      <c r="H5" s="9">
        <f>B5</f>
        <v>2428.0500000000002</v>
      </c>
      <c r="I5" s="19">
        <v>2457.2379999999998</v>
      </c>
      <c r="J5" s="19">
        <v>2440.8789999999999</v>
      </c>
    </row>
    <row r="6" spans="1:11">
      <c r="A6" t="s">
        <v>12</v>
      </c>
      <c r="B6">
        <v>2427.91</v>
      </c>
      <c r="C6">
        <v>2430.2399999999998</v>
      </c>
      <c r="D6">
        <f t="shared" si="0"/>
        <v>2.3299999999999272</v>
      </c>
      <c r="G6" s="9">
        <f t="shared" ref="G6:G12" si="1">C6</f>
        <v>2430.2399999999998</v>
      </c>
      <c r="H6" s="9">
        <f t="shared" ref="H6:H12" si="2">B6</f>
        <v>2427.91</v>
      </c>
      <c r="I6" s="19">
        <v>2445.6419999999998</v>
      </c>
      <c r="J6" s="19">
        <v>2438.0030000000002</v>
      </c>
    </row>
    <row r="7" spans="1:11">
      <c r="A7" t="s">
        <v>9</v>
      </c>
      <c r="B7">
        <v>2426.6</v>
      </c>
      <c r="C7">
        <v>2430.4699999999998</v>
      </c>
      <c r="D7">
        <f t="shared" si="0"/>
        <v>3.8699999999998909</v>
      </c>
      <c r="G7" s="9">
        <f t="shared" si="1"/>
        <v>2430.4699999999998</v>
      </c>
      <c r="H7" s="9">
        <f t="shared" si="2"/>
        <v>2426.6</v>
      </c>
      <c r="I7" s="19">
        <v>2436.1129999999998</v>
      </c>
      <c r="J7" s="19">
        <v>2431.3829999999998</v>
      </c>
    </row>
    <row r="8" spans="1:11">
      <c r="A8" t="s">
        <v>11</v>
      </c>
      <c r="B8">
        <v>2427.9499999999998</v>
      </c>
      <c r="C8">
        <v>2431.64</v>
      </c>
      <c r="D8">
        <f t="shared" si="0"/>
        <v>3.6900000000000546</v>
      </c>
      <c r="G8" s="9">
        <f t="shared" si="1"/>
        <v>2431.64</v>
      </c>
      <c r="H8" s="9">
        <f t="shared" si="2"/>
        <v>2427.9499999999998</v>
      </c>
      <c r="I8" s="19">
        <v>2432.6909999999998</v>
      </c>
      <c r="J8" s="19">
        <v>2437.8760000000002</v>
      </c>
    </row>
    <row r="9" spans="1:11">
      <c r="A9" t="s">
        <v>15</v>
      </c>
      <c r="B9">
        <v>2428.9499999999998</v>
      </c>
      <c r="C9">
        <v>2431.91</v>
      </c>
      <c r="D9">
        <f t="shared" si="0"/>
        <v>2.9600000000000364</v>
      </c>
      <c r="G9" s="9">
        <f t="shared" si="1"/>
        <v>2431.91</v>
      </c>
      <c r="H9" s="9">
        <f t="shared" si="2"/>
        <v>2428.9499999999998</v>
      </c>
      <c r="I9" s="19">
        <v>2441.9209999999998</v>
      </c>
      <c r="J9" s="19">
        <v>2443.665</v>
      </c>
    </row>
    <row r="10" spans="1:11">
      <c r="A10" t="s">
        <v>8</v>
      </c>
      <c r="B10">
        <v>2431.48</v>
      </c>
      <c r="C10">
        <v>2434.69</v>
      </c>
      <c r="D10">
        <f t="shared" si="0"/>
        <v>3.2100000000000364</v>
      </c>
      <c r="G10" s="9">
        <f t="shared" si="1"/>
        <v>2434.69</v>
      </c>
      <c r="H10" s="9">
        <f t="shared" si="2"/>
        <v>2431.48</v>
      </c>
      <c r="I10" s="20">
        <v>2454.7669999999998</v>
      </c>
      <c r="J10" s="20">
        <v>2450.89</v>
      </c>
    </row>
    <row r="11" spans="1:11">
      <c r="A11" t="s">
        <v>14</v>
      </c>
      <c r="B11">
        <v>2431.4899999999998</v>
      </c>
      <c r="C11">
        <v>2435.8000000000002</v>
      </c>
      <c r="D11">
        <f t="shared" si="0"/>
        <v>4.3100000000004002</v>
      </c>
      <c r="G11" s="9">
        <f t="shared" si="1"/>
        <v>2435.8000000000002</v>
      </c>
      <c r="H11" s="9">
        <f t="shared" si="2"/>
        <v>2431.4899999999998</v>
      </c>
      <c r="I11" s="19">
        <v>2451.8510000000001</v>
      </c>
      <c r="J11" s="19">
        <v>2441.3090000000002</v>
      </c>
      <c r="K11" s="13">
        <f>J10-J11</f>
        <v>9.5809999999996762</v>
      </c>
    </row>
    <row r="12" spans="1:11">
      <c r="A12" t="s">
        <v>10</v>
      </c>
      <c r="B12">
        <v>2432.58</v>
      </c>
      <c r="C12">
        <v>2437.7399999999998</v>
      </c>
      <c r="D12">
        <f t="shared" si="0"/>
        <v>5.1599999999998545</v>
      </c>
      <c r="G12" s="9">
        <f t="shared" si="1"/>
        <v>2437.7399999999998</v>
      </c>
      <c r="H12" s="9">
        <f t="shared" si="2"/>
        <v>2432.58</v>
      </c>
      <c r="I12" s="20">
        <v>2479.806</v>
      </c>
      <c r="J12" s="20">
        <v>2469.473</v>
      </c>
    </row>
  </sheetData>
  <sortState ref="A5:D12">
    <sortCondition ref="C5:C1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16" workbookViewId="0">
      <selection activeCell="E20" sqref="E20"/>
    </sheetView>
  </sheetViews>
  <sheetFormatPr baseColWidth="10" defaultColWidth="11.5" defaultRowHeight="12" x14ac:dyDescent="0"/>
  <cols>
    <col min="1" max="16384" width="11.5" style="14"/>
  </cols>
  <sheetData>
    <row r="1" spans="1:5" ht="14">
      <c r="A1" s="10"/>
      <c r="B1" s="10"/>
      <c r="C1" s="10" t="s">
        <v>53</v>
      </c>
      <c r="D1" s="10" t="s">
        <v>53</v>
      </c>
      <c r="E1" s="10" t="s">
        <v>56</v>
      </c>
    </row>
    <row r="2" spans="1:5" ht="14">
      <c r="A2" s="10"/>
      <c r="B2" s="10" t="s">
        <v>52</v>
      </c>
      <c r="C2" s="10" t="s">
        <v>54</v>
      </c>
      <c r="D2" s="10" t="s">
        <v>55</v>
      </c>
      <c r="E2" s="10" t="s">
        <v>55</v>
      </c>
    </row>
    <row r="3" spans="1:5" ht="14">
      <c r="A3" s="11" t="s">
        <v>45</v>
      </c>
      <c r="B3" s="15">
        <v>2434.6999999999998</v>
      </c>
      <c r="C3" s="16">
        <v>2438.56</v>
      </c>
      <c r="D3" s="17">
        <v>2441.62</v>
      </c>
      <c r="E3" s="15">
        <v>2437.69</v>
      </c>
    </row>
    <row r="4" spans="1:5" ht="14">
      <c r="A4" s="11" t="s">
        <v>46</v>
      </c>
      <c r="B4" s="15">
        <v>2430.9</v>
      </c>
      <c r="C4" s="16">
        <v>2439.1</v>
      </c>
      <c r="D4" s="17">
        <v>2442.59</v>
      </c>
      <c r="E4" s="17">
        <v>2434.75</v>
      </c>
    </row>
    <row r="5" spans="1:5" ht="14">
      <c r="A5" s="11" t="s">
        <v>47</v>
      </c>
      <c r="B5" s="15">
        <v>2437.5</v>
      </c>
      <c r="C5" s="16">
        <v>2438.4699999999998</v>
      </c>
      <c r="D5" s="17">
        <v>2441.0300000000002</v>
      </c>
      <c r="E5" s="17">
        <v>2440.0300000000002</v>
      </c>
    </row>
    <row r="6" spans="1:5" ht="14">
      <c r="A6" s="11" t="s">
        <v>48</v>
      </c>
      <c r="B6" s="15">
        <v>2430.3000000000002</v>
      </c>
      <c r="C6" s="16">
        <v>2438.7800000000002</v>
      </c>
      <c r="D6" s="17">
        <v>2441.37</v>
      </c>
      <c r="E6" s="17">
        <v>2433.14</v>
      </c>
    </row>
    <row r="7" spans="1:5" ht="14">
      <c r="A7" s="11" t="s">
        <v>49</v>
      </c>
      <c r="B7" s="15">
        <v>2429.8000000000002</v>
      </c>
      <c r="C7" s="16">
        <v>2438.39</v>
      </c>
      <c r="D7" s="18">
        <v>2441.06</v>
      </c>
      <c r="E7" s="17">
        <v>2432.9299999999998</v>
      </c>
    </row>
    <row r="8" spans="1:5" ht="14">
      <c r="A8" s="11" t="s">
        <v>50</v>
      </c>
      <c r="B8" s="15">
        <v>2437.6999999999998</v>
      </c>
      <c r="C8" s="16">
        <v>2438.7600000000002</v>
      </c>
      <c r="D8" s="18">
        <v>2440.85</v>
      </c>
      <c r="E8" s="17">
        <v>2439.46</v>
      </c>
    </row>
    <row r="9" spans="1:5" ht="14">
      <c r="A9" s="11" t="s">
        <v>51</v>
      </c>
      <c r="B9" s="15">
        <v>2433.9</v>
      </c>
      <c r="C9" s="16">
        <v>2439.37</v>
      </c>
      <c r="D9" s="17">
        <v>2442.54</v>
      </c>
      <c r="E9" s="17">
        <v>2436.75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workbookViewId="0">
      <selection activeCell="E10" sqref="E10"/>
    </sheetView>
  </sheetViews>
  <sheetFormatPr baseColWidth="10" defaultColWidth="8.83203125" defaultRowHeight="12" x14ac:dyDescent="0"/>
  <cols>
    <col min="1" max="1025" width="8.83203125" style="2"/>
  </cols>
  <sheetData>
    <row r="1" spans="1:10" s="3" customFormat="1">
      <c r="A1" s="3" t="s">
        <v>16</v>
      </c>
      <c r="D1" s="4"/>
    </row>
    <row r="2" spans="1:10" s="3" customFormat="1">
      <c r="A2" s="3" t="s">
        <v>17</v>
      </c>
      <c r="D2" s="4"/>
    </row>
    <row r="3" spans="1:10" s="3" customFormat="1">
      <c r="A3" s="3" t="s">
        <v>18</v>
      </c>
      <c r="D3" s="4"/>
    </row>
    <row r="4" spans="1:10" s="3" customFormat="1">
      <c r="A4" s="3" t="s">
        <v>19</v>
      </c>
      <c r="D4" s="4"/>
    </row>
    <row r="5" spans="1:10" s="5" customFormat="1">
      <c r="A5" s="5" t="s">
        <v>20</v>
      </c>
      <c r="B5" s="5" t="s">
        <v>21</v>
      </c>
      <c r="C5" s="5" t="s">
        <v>22</v>
      </c>
      <c r="D5" s="6" t="s">
        <v>23</v>
      </c>
      <c r="E5" s="5" t="s">
        <v>24</v>
      </c>
    </row>
    <row r="6" spans="1:10" s="3" customFormat="1">
      <c r="A6" s="3" t="s">
        <v>25</v>
      </c>
      <c r="B6" s="3" t="s">
        <v>26</v>
      </c>
      <c r="C6" s="3" t="s">
        <v>27</v>
      </c>
      <c r="D6" s="4" t="s">
        <v>28</v>
      </c>
      <c r="E6" s="3">
        <v>2450.89</v>
      </c>
    </row>
    <row r="7" spans="1:10">
      <c r="A7" s="3" t="s">
        <v>25</v>
      </c>
      <c r="B7" s="3" t="s">
        <v>25</v>
      </c>
      <c r="C7" s="3" t="s">
        <v>27</v>
      </c>
      <c r="D7" s="4" t="s">
        <v>29</v>
      </c>
      <c r="E7" s="3">
        <v>2450.8710000000001</v>
      </c>
    </row>
    <row r="8" spans="1:10">
      <c r="A8" s="3" t="s">
        <v>25</v>
      </c>
      <c r="B8" s="3" t="s">
        <v>30</v>
      </c>
      <c r="C8" s="3" t="s">
        <v>27</v>
      </c>
      <c r="D8" s="4">
        <v>7</v>
      </c>
      <c r="E8" s="3">
        <v>2435.634</v>
      </c>
    </row>
    <row r="9" spans="1:10">
      <c r="A9" s="3" t="s">
        <v>25</v>
      </c>
      <c r="B9" s="3" t="s">
        <v>30</v>
      </c>
      <c r="C9" s="3" t="s">
        <v>31</v>
      </c>
      <c r="D9" s="4">
        <v>7</v>
      </c>
      <c r="E9" s="3">
        <v>2434.7199999999998</v>
      </c>
      <c r="G9" s="2" t="s">
        <v>36</v>
      </c>
      <c r="J9" s="2">
        <f>E6-E9</f>
        <v>16.170000000000073</v>
      </c>
    </row>
    <row r="10" spans="1:10">
      <c r="A10" s="3" t="s">
        <v>25</v>
      </c>
      <c r="B10" s="3" t="s">
        <v>30</v>
      </c>
      <c r="C10" s="3" t="s">
        <v>32</v>
      </c>
      <c r="D10" s="4" t="s">
        <v>33</v>
      </c>
      <c r="E10" s="3">
        <v>2431.5500000000002</v>
      </c>
    </row>
    <row r="11" spans="1:10">
      <c r="A11" s="3" t="s">
        <v>25</v>
      </c>
      <c r="B11" s="3" t="s">
        <v>30</v>
      </c>
      <c r="C11" s="3" t="s">
        <v>32</v>
      </c>
      <c r="D11" s="4" t="s">
        <v>34</v>
      </c>
      <c r="E11" s="3">
        <v>2431.48</v>
      </c>
      <c r="F11" s="2">
        <f>E11-E10</f>
        <v>-7.0000000000163709E-2</v>
      </c>
    </row>
    <row r="12" spans="1:10">
      <c r="A12" s="3" t="s">
        <v>25</v>
      </c>
      <c r="B12" s="3" t="s">
        <v>30</v>
      </c>
      <c r="C12" s="3" t="s">
        <v>32</v>
      </c>
      <c r="D12" s="4" t="s">
        <v>35</v>
      </c>
      <c r="E12" s="3">
        <v>2431.77</v>
      </c>
      <c r="F12" s="2">
        <f>E12-E10</f>
        <v>0.21999999999979991</v>
      </c>
    </row>
    <row r="13" spans="1:10">
      <c r="A13" s="3" t="s">
        <v>30</v>
      </c>
      <c r="B13" s="3" t="s">
        <v>30</v>
      </c>
      <c r="C13" s="3" t="s">
        <v>32</v>
      </c>
      <c r="D13" s="4" t="s">
        <v>34</v>
      </c>
      <c r="E13" s="3">
        <v>2434.69</v>
      </c>
    </row>
    <row r="14" spans="1:10">
      <c r="A14" s="3" t="s">
        <v>30</v>
      </c>
      <c r="B14" s="3" t="s">
        <v>25</v>
      </c>
      <c r="C14" s="3" t="s">
        <v>27</v>
      </c>
      <c r="D14" s="4" t="s">
        <v>28</v>
      </c>
      <c r="E14" s="3">
        <v>2454.7669999999998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workbookViewId="0">
      <selection activeCell="F12" sqref="F12"/>
    </sheetView>
  </sheetViews>
  <sheetFormatPr baseColWidth="10" defaultColWidth="8.83203125" defaultRowHeight="12" x14ac:dyDescent="0"/>
  <cols>
    <col min="1" max="1025" width="8.83203125" style="2"/>
  </cols>
  <sheetData>
    <row r="1" spans="1:10">
      <c r="A1" s="3" t="s">
        <v>16</v>
      </c>
      <c r="B1" s="3"/>
      <c r="C1" s="3"/>
      <c r="D1" s="4"/>
      <c r="E1" s="3"/>
    </row>
    <row r="2" spans="1:10">
      <c r="A2" s="3" t="s">
        <v>17</v>
      </c>
      <c r="B2" s="3"/>
      <c r="C2" s="3"/>
      <c r="D2" s="4"/>
      <c r="E2" s="3"/>
    </row>
    <row r="3" spans="1:10">
      <c r="A3" s="3" t="s">
        <v>18</v>
      </c>
      <c r="B3" s="3"/>
      <c r="C3" s="3"/>
      <c r="D3" s="4"/>
      <c r="E3" s="3"/>
    </row>
    <row r="4" spans="1:10">
      <c r="A4" s="3" t="s">
        <v>19</v>
      </c>
      <c r="B4" s="3"/>
      <c r="C4" s="3"/>
      <c r="D4" s="4"/>
      <c r="E4" s="3"/>
    </row>
    <row r="5" spans="1:10">
      <c r="A5" s="5" t="s">
        <v>20</v>
      </c>
      <c r="B5" s="5" t="s">
        <v>21</v>
      </c>
      <c r="C5" s="5" t="s">
        <v>22</v>
      </c>
      <c r="D5" s="6" t="s">
        <v>23</v>
      </c>
      <c r="E5" s="5" t="s">
        <v>24</v>
      </c>
    </row>
    <row r="6" spans="1:10">
      <c r="A6" s="3" t="s">
        <v>25</v>
      </c>
      <c r="B6" s="3" t="s">
        <v>26</v>
      </c>
      <c r="C6" s="3" t="s">
        <v>27</v>
      </c>
      <c r="D6" s="4" t="s">
        <v>28</v>
      </c>
      <c r="E6" s="3">
        <v>2469.473</v>
      </c>
    </row>
    <row r="7" spans="1:10">
      <c r="A7" s="3" t="s">
        <v>25</v>
      </c>
      <c r="B7" s="3" t="s">
        <v>30</v>
      </c>
      <c r="C7" s="3" t="s">
        <v>27</v>
      </c>
      <c r="D7" s="4">
        <v>7</v>
      </c>
      <c r="E7" s="3">
        <v>2436.846</v>
      </c>
    </row>
    <row r="8" spans="1:10">
      <c r="A8" s="3" t="s">
        <v>25</v>
      </c>
      <c r="B8" s="3" t="s">
        <v>30</v>
      </c>
      <c r="C8" s="3" t="s">
        <v>31</v>
      </c>
      <c r="D8" s="4">
        <v>7</v>
      </c>
      <c r="E8" s="3">
        <v>2435.9299999999998</v>
      </c>
      <c r="G8" s="2" t="s">
        <v>36</v>
      </c>
      <c r="J8" s="2">
        <f>E6-E8</f>
        <v>33.54300000000012</v>
      </c>
    </row>
    <row r="9" spans="1:10">
      <c r="A9" s="3" t="s">
        <v>25</v>
      </c>
      <c r="B9" s="3" t="s">
        <v>30</v>
      </c>
      <c r="C9" s="3" t="s">
        <v>32</v>
      </c>
      <c r="D9" s="4" t="s">
        <v>33</v>
      </c>
      <c r="E9" s="3">
        <v>2432.81</v>
      </c>
    </row>
    <row r="10" spans="1:10">
      <c r="A10" s="3" t="s">
        <v>25</v>
      </c>
      <c r="B10" s="3" t="s">
        <v>30</v>
      </c>
      <c r="C10" s="3" t="s">
        <v>32</v>
      </c>
      <c r="D10" s="4" t="s">
        <v>34</v>
      </c>
      <c r="E10" s="3">
        <v>2432.58</v>
      </c>
      <c r="F10" s="2">
        <f>E10-E9</f>
        <v>-0.23000000000001819</v>
      </c>
    </row>
    <row r="11" spans="1:10">
      <c r="A11" s="3" t="s">
        <v>25</v>
      </c>
      <c r="B11" s="3" t="s">
        <v>30</v>
      </c>
      <c r="C11" s="3" t="s">
        <v>32</v>
      </c>
      <c r="D11" s="4" t="s">
        <v>35</v>
      </c>
      <c r="E11" s="3">
        <v>2432.9899999999998</v>
      </c>
      <c r="F11" s="2">
        <f>E11-E9</f>
        <v>0.17999999999983629</v>
      </c>
    </row>
    <row r="12" spans="1:10">
      <c r="A12" s="3" t="s">
        <v>30</v>
      </c>
      <c r="B12" s="3" t="s">
        <v>30</v>
      </c>
      <c r="C12" s="3" t="s">
        <v>32</v>
      </c>
      <c r="D12" s="4" t="s">
        <v>34</v>
      </c>
      <c r="E12" s="2">
        <v>2437.7399999999998</v>
      </c>
    </row>
    <row r="13" spans="1:10">
      <c r="A13" s="3" t="s">
        <v>30</v>
      </c>
      <c r="B13" s="3" t="s">
        <v>25</v>
      </c>
      <c r="C13" s="3" t="s">
        <v>27</v>
      </c>
      <c r="D13" s="4" t="s">
        <v>28</v>
      </c>
      <c r="E13" s="3">
        <v>2479.806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CP geometries</vt:lpstr>
      <vt:lpstr>ALMO </vt:lpstr>
      <vt:lpstr>detailed BF4</vt:lpstr>
      <vt:lpstr>detailed PF6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Berquist</cp:lastModifiedBy>
  <cp:revision>12</cp:revision>
  <dcterms:created xsi:type="dcterms:W3CDTF">2016-06-05T20:28:04Z</dcterms:created>
  <dcterms:modified xsi:type="dcterms:W3CDTF">2016-07-04T18:41:28Z</dcterms:modified>
  <dc:language>en-US</dc:language>
</cp:coreProperties>
</file>