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<sst xmlns="http://schemas.openxmlformats.org/spreadsheetml/2006/main" count="28" uniqueCount="21">
  <si>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 xml:space="preserve">ALMO/B3LYP</t>
  </si>
  <si>
    <t xml:space="preserve">ALMO/HF</t>
  </si>
  <si>
    <t xml:space="preserve">SAPT</t>
  </si>
  <si>
    <t xml:space="preserve">snapnum</t>
  </si>
  <si>
    <t xml:space="preserve">Efrz</t>
  </si>
  <si>
    <t xml:space="preserve">Epol</t>
  </si>
  <si>
    <t xml:space="preserve">Edel (SCF)</t>
  </si>
  <si>
    <t xml:space="preserve">E_CT (SCF)</t>
  </si>
  <si>
    <t xml:space="preserve">E_tot</t>
  </si>
  <si>
    <t xml:space="preserve">E_el</t>
  </si>
  <si>
    <t xml:space="preserve">E_exch</t>
  </si>
  <si>
    <t xml:space="preserve">E_ind</t>
  </si>
  <si>
    <t xml:space="preserve">E_ind-exch</t>
  </si>
  <si>
    <t xml:space="preserve">E_ind_HO</t>
  </si>
  <si>
    <t xml:space="preserve">E_disp</t>
  </si>
  <si>
    <t xml:space="preserve">E_disp-exch</t>
  </si>
  <si>
    <t xml:space="preserve">E_CT</t>
  </si>
  <si>
    <t xml:space="preserve">average (unweighted)</t>
  </si>
  <si>
    <t xml:space="preserve">average (weighted)</t>
  </si>
  <si>
    <t xml:space="preserve">EDA</t>
  </si>
  <si>
    <t xml:space="preserve">SAPT-EDA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</si>
</sst>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0" activeCellId="0" sqref="N40"/>
    </sheetView>
  </sheetViews>
  <sheetFormatPr defaultRowHeight="13"/>
  <cols>
    <col collapsed="false" hidden="false" max="1" min="1" style="0" width="19.6632653061224"/>
    <col collapsed="false" hidden="false" max="2" min="2" style="0" width="12.6173469387755"/>
    <col collapsed="false" hidden="false" max="3" min="3" style="0" width="6.73979591836735"/>
    <col collapsed="false" hidden="false" max="4" min="4" style="0" width="10.4132653061225"/>
    <col collapsed="false" hidden="false" max="5" min="5" style="0" width="11.2959183673469"/>
    <col collapsed="false" hidden="false" max="6" min="6" style="0" width="6.73979591836735"/>
    <col collapsed="false" hidden="false" max="7" min="7" style="0" width="9.53061224489796"/>
    <col collapsed="false" hidden="false" max="8" min="8" style="0" width="6.73979591836735"/>
    <col collapsed="false" hidden="false" max="9" min="9" style="0" width="10.4132653061225"/>
    <col collapsed="false" hidden="false" max="10" min="10" style="0" width="11.2959183673469"/>
    <col collapsed="false" hidden="false" max="12" min="11" style="0" width="6.73979591836735"/>
    <col collapsed="false" hidden="false" max="13" min="13" style="0" width="7.91836734693878"/>
    <col collapsed="false" hidden="false" max="14" min="14" style="0" width="6.73979591836735"/>
    <col collapsed="false" hidden="false" max="16" min="16" style="0" width="9.96938775510204"/>
    <col collapsed="false" hidden="false" max="17" min="17" style="0" width="7.3265306122449"/>
    <col collapsed="false" hidden="false" max="18" min="18" style="0" width="12.030612244898"/>
    <col collapsed="false" hidden="false" max="19" min="19" style="0" width="6.73979591836735"/>
    <col collapsed="false" hidden="false" max="20" min="20" style="0" width="7.76530612244898"/>
    <col collapsed="false" hidden="false" max="1025" min="21" style="0" width="11.5204081632653"/>
  </cols>
  <sheetData>
    <row r="1" customFormat="false" ht="13" hidden="false" customHeight="false" outlineLevel="0" collapsed="false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</row>
    <row r="2" customFormat="false" ht="13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8</v>
      </c>
    </row>
    <row r="3" customFormat="false" ht="13" hidden="false" customHeight="false" outlineLevel="0" collapsed="false">
      <c r="A3" s="0" t="n">
        <v>25</v>
      </c>
      <c r="B3" s="2" t="n">
        <v>3.60885038240918</v>
      </c>
      <c r="C3" s="2" t="n">
        <v>-2.05208413001912</v>
      </c>
      <c r="D3" s="2" t="n">
        <v>-7.80038240917782</v>
      </c>
      <c r="E3" s="2" t="n">
        <v>-2.16581739961759</v>
      </c>
      <c r="F3" s="2" t="n">
        <f aca="false">B3+C3+E3</f>
        <v>-0.60905114722753</v>
      </c>
      <c r="G3" s="2" t="n">
        <v>3.85777724665392</v>
      </c>
      <c r="H3" s="2" t="n">
        <v>-2.21945984703633</v>
      </c>
      <c r="I3" s="2" t="n">
        <v>-4.25513384321224</v>
      </c>
      <c r="J3" s="2" t="n">
        <v>-0.570843690248566</v>
      </c>
      <c r="K3" s="2" t="n">
        <f aca="false">G3+H3+J3</f>
        <v>1.06747370936902</v>
      </c>
      <c r="L3" s="2" t="n">
        <v>-6.02052322</v>
      </c>
      <c r="M3" s="2" t="n">
        <v>6.51456544</v>
      </c>
      <c r="N3" s="2" t="n">
        <v>-2.23825056</v>
      </c>
      <c r="O3" s="2" t="n">
        <v>0.13142819</v>
      </c>
      <c r="P3" s="2" t="n">
        <v>-1.00818003</v>
      </c>
      <c r="Q3" s="2" t="n">
        <v>-6.15283793</v>
      </c>
      <c r="R3" s="2" t="n">
        <v>0.13182648</v>
      </c>
      <c r="S3" s="2" t="n">
        <v>-0.4409</v>
      </c>
      <c r="T3" s="2" t="n">
        <f aca="false">L3+M3+N3+O3+P3+Q3+R3</f>
        <v>-8.64197163</v>
      </c>
    </row>
    <row r="4" customFormat="false" ht="13" hidden="false" customHeight="false" outlineLevel="0" collapsed="false">
      <c r="A4" s="0" t="n">
        <v>33</v>
      </c>
      <c r="B4" s="2" t="n">
        <v>-1.3835396749522</v>
      </c>
      <c r="C4" s="2" t="n">
        <v>-1.30433078393881</v>
      </c>
      <c r="D4" s="2" t="n">
        <v>-6.51495936902486</v>
      </c>
      <c r="E4" s="2" t="n">
        <v>-1.67292543021033</v>
      </c>
      <c r="F4" s="2" t="n">
        <f aca="false">B4+C4+E4</f>
        <v>-4.36079588910134</v>
      </c>
      <c r="G4" s="2" t="n">
        <v>-2.43727055449331</v>
      </c>
      <c r="H4" s="2" t="n">
        <v>-1.42210086042065</v>
      </c>
      <c r="I4" s="2" t="n">
        <v>-3.40053298279159</v>
      </c>
      <c r="J4" s="2" t="n">
        <v>-0.457220363288719</v>
      </c>
      <c r="K4" s="2" t="n">
        <f aca="false">G4+H4+J4</f>
        <v>-4.31659177820268</v>
      </c>
      <c r="L4" s="2" t="n">
        <v>-9.0880557</v>
      </c>
      <c r="M4" s="2" t="n">
        <v>3.8392377</v>
      </c>
      <c r="N4" s="2" t="n">
        <v>-1.2486359</v>
      </c>
      <c r="O4" s="2" t="n">
        <v>-0.01711222</v>
      </c>
      <c r="P4" s="2" t="n">
        <v>-0.75069834</v>
      </c>
      <c r="Q4" s="2" t="n">
        <v>-4.62843222</v>
      </c>
      <c r="R4" s="2" t="n">
        <v>0.07421971</v>
      </c>
      <c r="S4" s="2" t="n">
        <v>-0.3373</v>
      </c>
      <c r="T4" s="2" t="n">
        <f aca="false">L4+M4+N4+O4+P4+Q4+R4</f>
        <v>-11.81947697</v>
      </c>
    </row>
    <row r="5" customFormat="false" ht="13" hidden="false" customHeight="false" outlineLevel="0" collapsed="false">
      <c r="A5" s="0" t="n">
        <v>69</v>
      </c>
      <c r="B5" s="2" t="n">
        <v>1.66613288718929</v>
      </c>
      <c r="C5" s="2" t="n">
        <v>-2.32611615678776</v>
      </c>
      <c r="D5" s="2" t="n">
        <v>-5.94315009560229</v>
      </c>
      <c r="E5" s="2" t="n">
        <v>-1.85544933078394</v>
      </c>
      <c r="F5" s="2" t="n">
        <f aca="false">B5+C5+E5</f>
        <v>-2.51543260038241</v>
      </c>
      <c r="G5" s="2" t="n">
        <v>1.51919455066922</v>
      </c>
      <c r="H5" s="2" t="n">
        <v>-2.26789674952199</v>
      </c>
      <c r="I5" s="2" t="n">
        <v>-3.29752390057361</v>
      </c>
      <c r="J5" s="2" t="n">
        <v>-0.558023422562141</v>
      </c>
      <c r="K5" s="2" t="n">
        <f aca="false">G5+H5+J5</f>
        <v>-1.30672562141491</v>
      </c>
      <c r="L5" s="2" t="n">
        <v>-2.77016093</v>
      </c>
      <c r="M5" s="2" t="n">
        <v>2.70785565</v>
      </c>
      <c r="N5" s="2" t="n">
        <v>-2.37855051</v>
      </c>
      <c r="O5" s="2" t="n">
        <v>0.07706477</v>
      </c>
      <c r="P5" s="2" t="n">
        <v>-1.68714842</v>
      </c>
      <c r="Q5" s="2" t="n">
        <v>-3.51478248</v>
      </c>
      <c r="R5" s="2" t="n">
        <v>0.03066038</v>
      </c>
      <c r="S5" s="2" t="n">
        <v>-0.3276</v>
      </c>
      <c r="T5" s="2" t="n">
        <f aca="false">L5+M5+N5+O5+P5+Q5+R5</f>
        <v>-7.53506154</v>
      </c>
    </row>
    <row r="6" customFormat="false" ht="13" hidden="false" customHeight="false" outlineLevel="0" collapsed="false">
      <c r="A6" s="0" t="n">
        <v>111</v>
      </c>
      <c r="B6" s="2" t="n">
        <v>-0.811484225621415</v>
      </c>
      <c r="C6" s="2" t="n">
        <v>-1.30513862332696</v>
      </c>
      <c r="D6" s="2" t="n">
        <v>-5.63611615678776</v>
      </c>
      <c r="E6" s="2" t="n">
        <v>-1.54697657743786</v>
      </c>
      <c r="F6" s="2" t="n">
        <f aca="false">B6+C6+E6</f>
        <v>-3.66359942638624</v>
      </c>
      <c r="G6" s="2" t="n">
        <v>-1.621534416826</v>
      </c>
      <c r="H6" s="2" t="n">
        <v>-1.41730879541109</v>
      </c>
      <c r="I6" s="2" t="n">
        <v>-3.12381692160612</v>
      </c>
      <c r="J6" s="2" t="n">
        <v>-0.4959034416826</v>
      </c>
      <c r="K6" s="2" t="n">
        <f aca="false">G6+H6+J6</f>
        <v>-3.53474665391969</v>
      </c>
      <c r="L6" s="2" t="n">
        <v>-5.79434329</v>
      </c>
      <c r="M6" s="2" t="n">
        <v>2.44899993</v>
      </c>
      <c r="N6" s="2" t="n">
        <v>-1.38713894</v>
      </c>
      <c r="O6" s="2" t="n">
        <v>0.01210543</v>
      </c>
      <c r="P6" s="2" t="n">
        <v>-1.4484189</v>
      </c>
      <c r="Q6" s="2" t="n">
        <v>-3.95158936</v>
      </c>
      <c r="R6" s="2" t="n">
        <v>0.04684159</v>
      </c>
      <c r="S6" s="2" t="n">
        <v>-0.2578</v>
      </c>
      <c r="T6" s="2" t="n">
        <f aca="false">L6+M6+N6+O6+P6+Q6+R6</f>
        <v>-10.07354354</v>
      </c>
    </row>
    <row r="7" customFormat="false" ht="13" hidden="false" customHeight="false" outlineLevel="0" collapsed="false">
      <c r="A7" s="0" t="n">
        <v>184</v>
      </c>
      <c r="B7" s="2" t="n">
        <v>-2.26702198852772</v>
      </c>
      <c r="C7" s="2" t="n">
        <v>-1.64747370936902</v>
      </c>
      <c r="D7" s="2" t="n">
        <v>-7.12365678776291</v>
      </c>
      <c r="E7" s="2" t="n">
        <v>-1.04751673040153</v>
      </c>
      <c r="F7" s="2" t="n">
        <f aca="false">B7+C7+E7</f>
        <v>-4.96201242829827</v>
      </c>
      <c r="G7" s="2" t="n">
        <v>-3.72881453154876</v>
      </c>
      <c r="H7" s="2" t="n">
        <v>-1.68345124282983</v>
      </c>
      <c r="I7" s="2" t="n">
        <v>-3.72641013384321</v>
      </c>
      <c r="J7" s="2" t="n">
        <v>0.117758126195029</v>
      </c>
      <c r="K7" s="2" t="n">
        <f aca="false">G7+H7+J7</f>
        <v>-5.29450764818356</v>
      </c>
      <c r="L7" s="2" t="n">
        <v>-9.66782443</v>
      </c>
      <c r="M7" s="2" t="n">
        <v>2.83733739</v>
      </c>
      <c r="N7" s="2" t="n">
        <v>-1.50521219</v>
      </c>
      <c r="O7" s="2" t="n">
        <v>-0.01940694</v>
      </c>
      <c r="P7" s="2" t="n">
        <v>-0.78653729</v>
      </c>
      <c r="Q7" s="2" t="n">
        <v>-4.30330304</v>
      </c>
      <c r="R7" s="2" t="n">
        <v>0.05961375</v>
      </c>
      <c r="S7" s="2" t="n">
        <v>-0.3143</v>
      </c>
      <c r="T7" s="2" t="n">
        <f aca="false">L7+M7+N7+O7+P7+Q7+R7</f>
        <v>-13.38533275</v>
      </c>
    </row>
    <row r="8" customFormat="false" ht="13" hidden="false" customHeight="false" outlineLevel="0" collapsed="false">
      <c r="A8" s="0" t="n">
        <v>254</v>
      </c>
      <c r="B8" s="2" t="n">
        <v>-2.2054947418738</v>
      </c>
      <c r="C8" s="2" t="n">
        <v>-0.710040630975144</v>
      </c>
      <c r="D8" s="2" t="n">
        <v>-6.27056644359465</v>
      </c>
      <c r="E8" s="2" t="n">
        <v>-1.25362571701721</v>
      </c>
      <c r="F8" s="2" t="n">
        <f aca="false">B8+C8+E8</f>
        <v>-4.16916108986615</v>
      </c>
      <c r="G8" s="2" t="n">
        <v>-3.46952676864245</v>
      </c>
      <c r="H8" s="2" t="n">
        <v>-0.787366156787763</v>
      </c>
      <c r="I8" s="2" t="n">
        <v>-3.29279875717017</v>
      </c>
      <c r="J8" s="2" t="n">
        <v>-0.122251434034417</v>
      </c>
      <c r="K8" s="2" t="n">
        <f aca="false">G8+H8+J8</f>
        <v>-4.37914435946463</v>
      </c>
      <c r="L8" s="2" t="n">
        <v>-8.00945636</v>
      </c>
      <c r="M8" s="2" t="n">
        <v>2.17780939</v>
      </c>
      <c r="N8" s="2" t="n">
        <v>-0.69307557</v>
      </c>
      <c r="O8" s="2" t="n">
        <v>-0.00726106</v>
      </c>
      <c r="P8" s="2" t="n">
        <v>-1.02342294</v>
      </c>
      <c r="Q8" s="2" t="n">
        <v>-4.10036163</v>
      </c>
      <c r="R8" s="2" t="n">
        <v>0.0500022</v>
      </c>
      <c r="S8" s="2" t="n">
        <v>-0.247</v>
      </c>
      <c r="T8" s="2" t="n">
        <f aca="false">L8+M8+N8+O8+P8+Q8+R8</f>
        <v>-11.60576597</v>
      </c>
    </row>
    <row r="9" customFormat="false" ht="13" hidden="false" customHeight="false" outlineLevel="0" collapsed="false">
      <c r="A9" s="0" t="n">
        <v>270</v>
      </c>
      <c r="B9" s="2" t="n">
        <v>0.0815081261950287</v>
      </c>
      <c r="C9" s="2" t="n">
        <v>-2.63454110898662</v>
      </c>
      <c r="D9" s="2" t="n">
        <v>-6.34578632887189</v>
      </c>
      <c r="E9" s="2" t="n">
        <v>-1.57476577437859</v>
      </c>
      <c r="F9" s="2" t="n">
        <f aca="false">B9+C9+E9</f>
        <v>-4.12779875717018</v>
      </c>
      <c r="G9" s="2" t="n">
        <v>0.12185707456979</v>
      </c>
      <c r="H9" s="2" t="n">
        <v>-2.61693116634799</v>
      </c>
      <c r="I9" s="2" t="n">
        <v>-3.33687380497132</v>
      </c>
      <c r="J9" s="2" t="n">
        <v>-0.321766252390057</v>
      </c>
      <c r="K9" s="2" t="n">
        <f aca="false">G9+H9+J9</f>
        <v>-2.81684034416826</v>
      </c>
      <c r="L9" s="2" t="n">
        <v>-4.20887558</v>
      </c>
      <c r="M9" s="2" t="n">
        <v>2.33673772</v>
      </c>
      <c r="N9" s="2" t="n">
        <v>-2.47138047</v>
      </c>
      <c r="O9" s="2" t="n">
        <v>-0.01704843</v>
      </c>
      <c r="P9" s="2" t="n">
        <v>-1.47622395</v>
      </c>
      <c r="Q9" s="2" t="n">
        <v>-3.48674034</v>
      </c>
      <c r="R9" s="2" t="n">
        <v>0.04148665</v>
      </c>
      <c r="S9" s="2" t="n">
        <v>-0.3328</v>
      </c>
      <c r="T9" s="2" t="n">
        <f aca="false">L9+M9+N9+O9+P9+Q9+R9</f>
        <v>-9.2820444</v>
      </c>
    </row>
    <row r="10" customFormat="false" ht="13" hidden="false" customHeight="false" outlineLevel="0" collapsed="false">
      <c r="A10" s="0" t="n">
        <v>288</v>
      </c>
      <c r="B10" s="2" t="n">
        <v>4.95380497131931</v>
      </c>
      <c r="C10" s="2" t="n">
        <v>-0.709263862332696</v>
      </c>
      <c r="D10" s="2" t="n">
        <v>-4.46732313575526</v>
      </c>
      <c r="E10" s="2" t="n">
        <v>-0.00715105162523901</v>
      </c>
      <c r="F10" s="2" t="n">
        <f aca="false">B10+C10+E10</f>
        <v>4.23739005736138</v>
      </c>
      <c r="G10" s="2" t="n">
        <v>5.65723470363289</v>
      </c>
      <c r="H10" s="2" t="n">
        <v>-0.773518164435946</v>
      </c>
      <c r="I10" s="2" t="n">
        <v>-2.27777724665392</v>
      </c>
      <c r="J10" s="2" t="n">
        <v>0.494820745697897</v>
      </c>
      <c r="K10" s="2" t="n">
        <f aca="false">G10+H10+J10</f>
        <v>5.37853728489484</v>
      </c>
      <c r="L10" s="2" t="n">
        <v>1.60976621</v>
      </c>
      <c r="M10" s="2" t="n">
        <v>1.66879025</v>
      </c>
      <c r="N10" s="2" t="n">
        <v>-0.7205617</v>
      </c>
      <c r="O10" s="2" t="n">
        <v>-0.00384198</v>
      </c>
      <c r="P10" s="2" t="n">
        <v>0.0485951</v>
      </c>
      <c r="Q10" s="2" t="n">
        <v>-4.45193393</v>
      </c>
      <c r="R10" s="2" t="n">
        <v>0.04827372</v>
      </c>
      <c r="S10" s="2" t="n">
        <v>-0.1336</v>
      </c>
      <c r="T10" s="2" t="n">
        <f aca="false">L10+M10+N10+O10+P10+Q10+R10</f>
        <v>-1.80091233</v>
      </c>
    </row>
    <row r="11" customFormat="false" ht="13" hidden="false" customHeight="false" outlineLevel="0" collapsed="false">
      <c r="A11" s="0" t="n">
        <v>391</v>
      </c>
      <c r="B11" s="2" t="n">
        <v>3.0301051625239</v>
      </c>
      <c r="C11" s="2" t="n">
        <v>-1.0234775334608</v>
      </c>
      <c r="D11" s="2" t="n">
        <v>-8.49880019120459</v>
      </c>
      <c r="E11" s="2" t="n">
        <v>-0.868534894837476</v>
      </c>
      <c r="F11" s="2" t="n">
        <f aca="false">B11+C11+E11</f>
        <v>1.13809273422562</v>
      </c>
      <c r="G11" s="2" t="n">
        <v>3.13364961759082</v>
      </c>
      <c r="H11" s="2" t="n">
        <v>-1.06957217973231</v>
      </c>
      <c r="I11" s="2" t="n">
        <v>-4.44010277246654</v>
      </c>
      <c r="J11" s="2" t="n">
        <v>0.452165391969407</v>
      </c>
      <c r="K11" s="2" t="n">
        <f aca="false">G11+H11+J11</f>
        <v>2.51624282982792</v>
      </c>
      <c r="L11" s="2" t="n">
        <v>-6.4339249</v>
      </c>
      <c r="M11" s="2" t="n">
        <v>5.05030032</v>
      </c>
      <c r="N11" s="2" t="n">
        <v>-0.97489172</v>
      </c>
      <c r="O11" s="2" t="n">
        <v>0.03667734</v>
      </c>
      <c r="P11" s="2" t="n">
        <v>-0.05580051</v>
      </c>
      <c r="Q11" s="2" t="n">
        <v>-5.30928548</v>
      </c>
      <c r="R11" s="2" t="n">
        <v>0.09012433</v>
      </c>
      <c r="S11" s="2" t="n">
        <v>-0.3045</v>
      </c>
      <c r="T11" s="2" t="n">
        <f aca="false">L11+M11+N11+O11+P11+Q11+R11</f>
        <v>-7.59680062</v>
      </c>
    </row>
    <row r="12" customFormat="false" ht="13" hidden="false" customHeight="false" outlineLevel="0" collapsed="false">
      <c r="A12" s="0" t="n">
        <v>414</v>
      </c>
      <c r="B12" s="2" t="n">
        <v>1.97613766730402</v>
      </c>
      <c r="C12" s="2" t="n">
        <v>-0.917449808795411</v>
      </c>
      <c r="D12" s="2" t="n">
        <v>-6.48197896749522</v>
      </c>
      <c r="E12" s="2" t="n">
        <v>-0.672891969407266</v>
      </c>
      <c r="F12" s="2" t="n">
        <f aca="false">B12+C12+E12</f>
        <v>0.385795889101343</v>
      </c>
      <c r="G12" s="2" t="n">
        <v>2.14412284894837</v>
      </c>
      <c r="H12" s="2" t="n">
        <v>-1.01051864244742</v>
      </c>
      <c r="I12" s="2" t="n">
        <v>-3.51493307839388</v>
      </c>
      <c r="J12" s="2" t="n">
        <v>0.277081739961759</v>
      </c>
      <c r="K12" s="2" t="n">
        <f aca="false">G12+H12+J12</f>
        <v>1.41068594646271</v>
      </c>
      <c r="L12" s="2" t="n">
        <v>-3.8286136</v>
      </c>
      <c r="M12" s="2" t="n">
        <v>2.85807642</v>
      </c>
      <c r="N12" s="2" t="n">
        <v>-0.93982889</v>
      </c>
      <c r="O12" s="2" t="n">
        <v>0.01363097</v>
      </c>
      <c r="P12" s="2" t="n">
        <v>-0.48757935</v>
      </c>
      <c r="Q12" s="2" t="n">
        <v>-4.65168508</v>
      </c>
      <c r="R12" s="2" t="n">
        <v>0.06131253</v>
      </c>
      <c r="S12" s="2" t="n">
        <v>-0.2694</v>
      </c>
      <c r="T12" s="2" t="n">
        <f aca="false">L12+M12+N12+O12+P12+Q12+R12</f>
        <v>-6.974687</v>
      </c>
    </row>
    <row r="13" customFormat="false" ht="13" hidden="false" customHeight="false" outlineLevel="0" collapsed="false">
      <c r="A13" s="0" t="n">
        <v>422</v>
      </c>
      <c r="B13" s="2" t="n">
        <v>0.232958891013384</v>
      </c>
      <c r="C13" s="2" t="n">
        <v>-1.37387189292543</v>
      </c>
      <c r="D13" s="2" t="n">
        <v>-6.54585325047801</v>
      </c>
      <c r="E13" s="2" t="n">
        <v>-1.55934751434034</v>
      </c>
      <c r="F13" s="2" t="n">
        <f aca="false">B13+C13+E13</f>
        <v>-2.70026051625239</v>
      </c>
      <c r="G13" s="2" t="n">
        <v>-0.457392447418738</v>
      </c>
      <c r="H13" s="2" t="n">
        <v>-1.45241156787763</v>
      </c>
      <c r="I13" s="2" t="n">
        <v>-3.42531309751434</v>
      </c>
      <c r="J13" s="2" t="n">
        <v>-0.25781309751434</v>
      </c>
      <c r="K13" s="2" t="n">
        <f aca="false">G13+H13+J13</f>
        <v>-2.16761711281071</v>
      </c>
      <c r="L13" s="2" t="n">
        <v>-6.49624338</v>
      </c>
      <c r="M13" s="2" t="n">
        <v>3.00806429</v>
      </c>
      <c r="N13" s="2" t="n">
        <v>-1.29517561</v>
      </c>
      <c r="O13" s="2" t="n">
        <v>-0.02118395</v>
      </c>
      <c r="P13" s="2" t="n">
        <v>-0.53443743</v>
      </c>
      <c r="Q13" s="2" t="n">
        <v>-4.21320345</v>
      </c>
      <c r="R13" s="2" t="n">
        <v>0.06415911</v>
      </c>
      <c r="S13" s="2" t="n">
        <v>-0.356</v>
      </c>
      <c r="T13" s="2" t="n">
        <f aca="false">L13+M13+N13+O13+P13+Q13+R13</f>
        <v>-9.48802042</v>
      </c>
    </row>
    <row r="14" customFormat="false" ht="13" hidden="false" customHeight="false" outlineLevel="0" collapsed="false">
      <c r="A14" s="0" t="n">
        <v>443</v>
      </c>
      <c r="B14" s="2" t="n">
        <v>-2.83412284894837</v>
      </c>
      <c r="C14" s="2" t="n">
        <v>-1.41783699808795</v>
      </c>
      <c r="D14" s="2" t="n">
        <v>-5.86552820267686</v>
      </c>
      <c r="E14" s="2" t="n">
        <v>-1.74195984703633</v>
      </c>
      <c r="F14" s="2" t="n">
        <f aca="false">B14+C14+E14</f>
        <v>-5.99391969407265</v>
      </c>
      <c r="G14" s="2" t="n">
        <v>-3.74053537284895</v>
      </c>
      <c r="H14" s="2" t="n">
        <v>-1.46758843212237</v>
      </c>
      <c r="I14" s="2" t="n">
        <v>-3.10581978967495</v>
      </c>
      <c r="J14" s="2" t="n">
        <v>-0.618035372848948</v>
      </c>
      <c r="K14" s="2" t="n">
        <f aca="false">G14+H14+J14</f>
        <v>-5.82615917782027</v>
      </c>
      <c r="L14" s="2" t="n">
        <v>-6.56268506</v>
      </c>
      <c r="M14" s="2" t="n">
        <v>1.56933703</v>
      </c>
      <c r="N14" s="2" t="n">
        <v>-1.38789792</v>
      </c>
      <c r="O14" s="2" t="n">
        <v>-0.00592807</v>
      </c>
      <c r="P14" s="2" t="n">
        <v>-1.93343953</v>
      </c>
      <c r="Q14" s="2" t="n">
        <v>-3.05323612</v>
      </c>
      <c r="R14" s="2" t="n">
        <v>0.03221764</v>
      </c>
      <c r="S14" s="2" t="n">
        <v>-0.3332</v>
      </c>
      <c r="T14" s="2" t="n">
        <f aca="false">L14+M14+N14+O14+P14+Q14+R14</f>
        <v>-11.34163203</v>
      </c>
    </row>
    <row r="15" customFormat="false" ht="13" hidden="false" customHeight="false" outlineLevel="0" collapsed="false">
      <c r="A15" s="0" t="n">
        <v>535</v>
      </c>
      <c r="B15" s="2" t="n">
        <v>-1.8687930210325</v>
      </c>
      <c r="C15" s="2" t="n">
        <v>-1.9013862332696</v>
      </c>
      <c r="D15" s="2" t="n">
        <v>-6.09911328871893</v>
      </c>
      <c r="E15" s="2" t="n">
        <v>-1.3135396749522</v>
      </c>
      <c r="F15" s="2" t="n">
        <f aca="false">B15+C15+E15</f>
        <v>-5.0837189292543</v>
      </c>
      <c r="G15" s="2" t="n">
        <v>-2.62146510516252</v>
      </c>
      <c r="H15" s="2" t="n">
        <v>-1.90878585086042</v>
      </c>
      <c r="I15" s="2" t="n">
        <v>-3.22234225621415</v>
      </c>
      <c r="J15" s="2" t="n">
        <v>-0.197466539196941</v>
      </c>
      <c r="K15" s="2" t="n">
        <f aca="false">G15+H15+J15</f>
        <v>-4.72771749521988</v>
      </c>
      <c r="L15" s="2" t="n">
        <v>-6.56166415</v>
      </c>
      <c r="M15" s="2" t="n">
        <v>1.7290187</v>
      </c>
      <c r="N15" s="2" t="n">
        <v>-1.68911437</v>
      </c>
      <c r="O15" s="2" t="n">
        <v>-0.03987172</v>
      </c>
      <c r="P15" s="2" t="n">
        <v>-1.19695031</v>
      </c>
      <c r="Q15" s="2" t="n">
        <v>-3.6105314</v>
      </c>
      <c r="R15" s="2" t="n">
        <v>0.04206704</v>
      </c>
      <c r="S15" s="2" t="n">
        <v>-0.2826</v>
      </c>
      <c r="T15" s="2" t="n">
        <f aca="false">L15+M15+N15+O15+P15+Q15+R15</f>
        <v>-11.32704621</v>
      </c>
    </row>
    <row r="16" customFormat="false" ht="13" hidden="false" customHeight="false" outlineLevel="0" collapsed="false">
      <c r="A16" s="0" t="n">
        <v>564</v>
      </c>
      <c r="B16" s="2" t="n">
        <v>-3.13812858508604</v>
      </c>
      <c r="C16" s="2" t="n">
        <v>-1.74214866156788</v>
      </c>
      <c r="D16" s="2" t="n">
        <v>-5.11836759082218</v>
      </c>
      <c r="E16" s="2" t="n">
        <v>-0.794894837476099</v>
      </c>
      <c r="F16" s="2" t="n">
        <f aca="false">B16+C16+E16</f>
        <v>-5.67517208413002</v>
      </c>
      <c r="G16" s="2" t="n">
        <v>-4.21916826003824</v>
      </c>
      <c r="H16" s="2" t="n">
        <v>-1.74376195028681</v>
      </c>
      <c r="I16" s="2" t="n">
        <v>-2.80058556405354</v>
      </c>
      <c r="J16" s="2" t="n">
        <v>-0.0531883365200765</v>
      </c>
      <c r="K16" s="2" t="n">
        <f aca="false">G16+H16+J16</f>
        <v>-6.01611854684513</v>
      </c>
      <c r="L16" s="2" t="n">
        <v>-6.65408675</v>
      </c>
      <c r="M16" s="2" t="n">
        <v>1.06602916</v>
      </c>
      <c r="N16" s="2" t="n">
        <v>-1.62991472</v>
      </c>
      <c r="O16" s="2" t="n">
        <v>-0.01567496</v>
      </c>
      <c r="P16" s="2" t="n">
        <v>-1.53463637</v>
      </c>
      <c r="Q16" s="2" t="n">
        <v>-2.81765005</v>
      </c>
      <c r="R16" s="2" t="n">
        <v>0.01996834</v>
      </c>
      <c r="S16" s="2" t="n">
        <v>-0.1962</v>
      </c>
      <c r="T16" s="2" t="n">
        <f aca="false">L16+M16+N16+O16+P16+Q16+R16</f>
        <v>-11.56596535</v>
      </c>
    </row>
    <row r="17" customFormat="false" ht="13" hidden="false" customHeight="false" outlineLevel="0" collapsed="false">
      <c r="A17" s="0" t="n">
        <v>934</v>
      </c>
      <c r="B17" s="2" t="n">
        <v>0.512270554493308</v>
      </c>
      <c r="C17" s="2" t="n">
        <v>-0.713360420650096</v>
      </c>
      <c r="D17" s="2" t="n">
        <v>-6.36197896749522</v>
      </c>
      <c r="E17" s="2" t="n">
        <v>-1.94752390057361</v>
      </c>
      <c r="F17" s="2" t="n">
        <f aca="false">B17+C17+E17</f>
        <v>-2.1486137667304</v>
      </c>
      <c r="G17" s="2" t="n">
        <v>-0.31701481835564</v>
      </c>
      <c r="H17" s="2" t="n">
        <v>-0.809627151051625</v>
      </c>
      <c r="I17" s="2" t="n">
        <v>-3.32194072657744</v>
      </c>
      <c r="J17" s="2" t="n">
        <v>-0.474715583173996</v>
      </c>
      <c r="K17" s="2" t="n">
        <f aca="false">G17+H17+J17</f>
        <v>-1.60135755258126</v>
      </c>
      <c r="L17" s="2" t="n">
        <v>-7.1629172</v>
      </c>
      <c r="M17" s="2" t="n">
        <v>4.13703198</v>
      </c>
      <c r="N17" s="2" t="n">
        <v>-0.7134691</v>
      </c>
      <c r="O17" s="2" t="n">
        <v>0.02810362</v>
      </c>
      <c r="P17" s="2" t="n">
        <v>-0.7429685</v>
      </c>
      <c r="Q17" s="2" t="n">
        <v>-4.19872927</v>
      </c>
      <c r="R17" s="2" t="n">
        <v>0.09521463</v>
      </c>
      <c r="S17" s="2" t="n">
        <v>-0.3469</v>
      </c>
      <c r="T17" s="2" t="n">
        <f aca="false">L17+M17+N17+O17+P17+Q17+R17</f>
        <v>-8.55773384</v>
      </c>
    </row>
    <row r="18" customFormat="false" ht="13" hidden="false" customHeight="false" outlineLevel="0" collapsed="false">
      <c r="A18" s="1" t="s">
        <v>17</v>
      </c>
      <c r="B18" s="3" t="n">
        <v>0.103545570427024</v>
      </c>
      <c r="C18" s="3" t="n">
        <v>-1.45190137029955</v>
      </c>
      <c r="D18" s="3" t="n">
        <v>-6.33823741236456</v>
      </c>
      <c r="E18" s="3" t="n">
        <v>-1.33486137667304</v>
      </c>
      <c r="F18" s="3" t="n">
        <f aca="false">AVERAGE(F3:F17)</f>
        <v>-2.68321717654557</v>
      </c>
      <c r="G18" s="3" t="n">
        <v>-0.41192574888464</v>
      </c>
      <c r="H18" s="3" t="n">
        <v>-1.51001991714468</v>
      </c>
      <c r="I18" s="3" t="n">
        <v>-3.3694603250478</v>
      </c>
      <c r="J18" s="3" t="n">
        <v>-0.185693435309114</v>
      </c>
      <c r="K18" s="3" t="n">
        <f aca="false">AVERAGE(K3:K17)</f>
        <v>-2.10763910133843</v>
      </c>
      <c r="L18" s="3" t="n">
        <v>-5.84330722266667</v>
      </c>
      <c r="M18" s="3" t="n">
        <v>2.92994609133333</v>
      </c>
      <c r="N18" s="3" t="n">
        <v>-1.41820654466667</v>
      </c>
      <c r="O18" s="3" t="n">
        <v>0.010112066</v>
      </c>
      <c r="P18" s="3" t="n">
        <v>-0.974523118</v>
      </c>
      <c r="Q18" s="3" t="n">
        <v>-4.162953452</v>
      </c>
      <c r="R18" s="3" t="n">
        <v>0.0591992066666667</v>
      </c>
      <c r="S18" s="3" t="n">
        <v>-0.298673333333333</v>
      </c>
      <c r="T18" s="3" t="n">
        <f aca="false">AVERAGE(T3:T17)</f>
        <v>-9.39973297333333</v>
      </c>
    </row>
    <row r="19" customFormat="false" ht="13" hidden="false" customHeight="false" outlineLevel="0" collapsed="false">
      <c r="A19" s="1" t="s">
        <v>18</v>
      </c>
      <c r="B19" s="3" t="n">
        <v>0.499673348836958</v>
      </c>
      <c r="C19" s="3" t="n">
        <v>-1.24086510567757</v>
      </c>
      <c r="D19" s="3" t="n">
        <v>-6.17598028845847</v>
      </c>
      <c r="E19" s="3" t="n">
        <v>-1.176969942471</v>
      </c>
      <c r="F19" s="3"/>
      <c r="G19" s="3" t="n">
        <v>0.0816216976201164</v>
      </c>
      <c r="H19" s="3" t="n">
        <v>-1.30289381767583</v>
      </c>
      <c r="I19" s="3" t="n">
        <v>-3.27314446492868</v>
      </c>
      <c r="J19" s="3" t="n">
        <v>-0.102013701549761</v>
      </c>
      <c r="K19" s="3"/>
      <c r="L19" s="3" t="n">
        <v>-5.29532322310094</v>
      </c>
      <c r="M19" s="3" t="n">
        <v>2.8453486914164</v>
      </c>
      <c r="N19" s="3" t="n">
        <v>-1.21842122937134</v>
      </c>
      <c r="O19" s="3" t="n">
        <v>0.00878296793923727</v>
      </c>
      <c r="P19" s="3" t="n">
        <v>-0.839224558268421</v>
      </c>
      <c r="Q19" s="3" t="n">
        <v>-4.19340435045778</v>
      </c>
      <c r="R19" s="3" t="n">
        <v>0.0581024200370276</v>
      </c>
      <c r="S19" s="3" t="n">
        <v>-0.279708720369333</v>
      </c>
    </row>
    <row r="20" customFormat="false" ht="13" hidden="false" customHeight="false" outlineLevel="0" collapsed="false">
      <c r="G20" s="0" t="n">
        <f aca="false">AVERAGE(G3:G17)</f>
        <v>-0.41192574888464</v>
      </c>
    </row>
    <row r="21" customFormat="false" ht="13" hidden="false" customHeight="false" outlineLevel="0" collapsed="false">
      <c r="L21" s="0" t="s">
        <v>2</v>
      </c>
      <c r="M21" s="0" t="s">
        <v>19</v>
      </c>
      <c r="N21" s="0" t="s">
        <v>20</v>
      </c>
    </row>
    <row r="22" customFormat="false" ht="12.8" hidden="false" customHeight="false" outlineLevel="0" collapsed="false">
      <c r="K22" s="0" t="n">
        <f aca="false">A3</f>
        <v>25</v>
      </c>
      <c r="L22" s="0" t="n">
        <f aca="false">L3+M3</f>
        <v>0.49404222</v>
      </c>
      <c r="M22" s="2" t="n">
        <f aca="false">G3</f>
        <v>3.85777724665392</v>
      </c>
      <c r="N22" s="0" t="n">
        <f aca="false">L22-M22</f>
        <v>-3.36373502665392</v>
      </c>
    </row>
    <row r="23" customFormat="false" ht="12.8" hidden="false" customHeight="false" outlineLevel="0" collapsed="false">
      <c r="K23" s="0" t="n">
        <f aca="false">A4</f>
        <v>33</v>
      </c>
      <c r="L23" s="0" t="n">
        <f aca="false">L4+M4</f>
        <v>-5.248818</v>
      </c>
      <c r="M23" s="2" t="n">
        <f aca="false">G4</f>
        <v>-2.43727055449331</v>
      </c>
      <c r="N23" s="0" t="n">
        <f aca="false">L23-M23</f>
        <v>-2.81154744550669</v>
      </c>
    </row>
    <row r="24" customFormat="false" ht="12.8" hidden="false" customHeight="false" outlineLevel="0" collapsed="false">
      <c r="K24" s="0" t="n">
        <f aca="false">A5</f>
        <v>69</v>
      </c>
      <c r="L24" s="0" t="n">
        <f aca="false">L5+M5</f>
        <v>-0.0623052799999999</v>
      </c>
      <c r="M24" s="2" t="n">
        <f aca="false">G5</f>
        <v>1.51919455066922</v>
      </c>
      <c r="N24" s="0" t="n">
        <f aca="false">L24-M24</f>
        <v>-1.58149983066922</v>
      </c>
    </row>
    <row r="25" customFormat="false" ht="12.8" hidden="false" customHeight="false" outlineLevel="0" collapsed="false">
      <c r="K25" s="0" t="n">
        <f aca="false">A6</f>
        <v>111</v>
      </c>
      <c r="L25" s="0" t="n">
        <f aca="false">L6+M6</f>
        <v>-3.34534336</v>
      </c>
      <c r="M25" s="2" t="n">
        <f aca="false">G6</f>
        <v>-1.621534416826</v>
      </c>
      <c r="N25" s="0" t="n">
        <f aca="false">L25-M25</f>
        <v>-1.723808943174</v>
      </c>
    </row>
    <row r="26" customFormat="false" ht="12.8" hidden="false" customHeight="false" outlineLevel="0" collapsed="false">
      <c r="K26" s="0" t="n">
        <f aca="false">A7</f>
        <v>184</v>
      </c>
      <c r="L26" s="0" t="n">
        <f aca="false">L7+M7</f>
        <v>-6.83048704</v>
      </c>
      <c r="M26" s="2" t="n">
        <f aca="false">G7</f>
        <v>-3.72881453154876</v>
      </c>
      <c r="N26" s="0" t="n">
        <f aca="false">L26-M26</f>
        <v>-3.10167250845124</v>
      </c>
    </row>
    <row r="27" customFormat="false" ht="12.8" hidden="false" customHeight="false" outlineLevel="0" collapsed="false">
      <c r="K27" s="0" t="n">
        <f aca="false">A8</f>
        <v>254</v>
      </c>
      <c r="L27" s="0" t="n">
        <f aca="false">L8+M8</f>
        <v>-5.83164697</v>
      </c>
      <c r="M27" s="2" t="n">
        <f aca="false">G8</f>
        <v>-3.46952676864245</v>
      </c>
      <c r="N27" s="0" t="n">
        <f aca="false">L27-M27</f>
        <v>-2.36212020135755</v>
      </c>
    </row>
    <row r="28" customFormat="false" ht="12.8" hidden="false" customHeight="false" outlineLevel="0" collapsed="false">
      <c r="K28" s="0" t="n">
        <f aca="false">A9</f>
        <v>270</v>
      </c>
      <c r="L28" s="0" t="n">
        <f aca="false">L9+M9</f>
        <v>-1.87213786</v>
      </c>
      <c r="M28" s="2" t="n">
        <f aca="false">G9</f>
        <v>0.12185707456979</v>
      </c>
      <c r="N28" s="0" t="n">
        <f aca="false">L28-M28</f>
        <v>-1.99399493456979</v>
      </c>
    </row>
    <row r="29" customFormat="false" ht="12.8" hidden="false" customHeight="false" outlineLevel="0" collapsed="false">
      <c r="K29" s="0" t="n">
        <f aca="false">A10</f>
        <v>288</v>
      </c>
      <c r="L29" s="0" t="n">
        <f aca="false">L10+M10</f>
        <v>3.27855646</v>
      </c>
      <c r="M29" s="2" t="n">
        <f aca="false">G10</f>
        <v>5.65723470363289</v>
      </c>
      <c r="N29" s="0" t="n">
        <f aca="false">L29-M29</f>
        <v>-2.37867824363289</v>
      </c>
    </row>
    <row r="30" customFormat="false" ht="12.8" hidden="false" customHeight="false" outlineLevel="0" collapsed="false">
      <c r="K30" s="0" t="n">
        <f aca="false">A11</f>
        <v>391</v>
      </c>
      <c r="L30" s="0" t="n">
        <f aca="false">L11+M11</f>
        <v>-1.38362458</v>
      </c>
      <c r="M30" s="2" t="n">
        <f aca="false">G11</f>
        <v>3.13364961759082</v>
      </c>
      <c r="N30" s="0" t="n">
        <f aca="false">L30-M30</f>
        <v>-4.51727419759082</v>
      </c>
    </row>
    <row r="31" customFormat="false" ht="12.8" hidden="false" customHeight="false" outlineLevel="0" collapsed="false">
      <c r="K31" s="0" t="n">
        <f aca="false">A12</f>
        <v>414</v>
      </c>
      <c r="L31" s="0" t="n">
        <f aca="false">L12+M12</f>
        <v>-0.97053718</v>
      </c>
      <c r="M31" s="2" t="n">
        <f aca="false">G12</f>
        <v>2.14412284894837</v>
      </c>
      <c r="N31" s="0" t="n">
        <f aca="false">L31-M31</f>
        <v>-3.11466002894837</v>
      </c>
    </row>
    <row r="32" customFormat="false" ht="12.8" hidden="false" customHeight="false" outlineLevel="0" collapsed="false">
      <c r="K32" s="0" t="n">
        <f aca="false">A13</f>
        <v>422</v>
      </c>
      <c r="L32" s="0" t="n">
        <f aca="false">L13+M13</f>
        <v>-3.48817909</v>
      </c>
      <c r="M32" s="2" t="n">
        <f aca="false">G13</f>
        <v>-0.457392447418738</v>
      </c>
      <c r="N32" s="0" t="n">
        <f aca="false">L32-M32</f>
        <v>-3.03078664258126</v>
      </c>
    </row>
    <row r="33" customFormat="false" ht="12.8" hidden="false" customHeight="false" outlineLevel="0" collapsed="false">
      <c r="K33" s="0" t="n">
        <f aca="false">A14</f>
        <v>443</v>
      </c>
      <c r="L33" s="0" t="n">
        <f aca="false">L14+M14</f>
        <v>-4.99334803</v>
      </c>
      <c r="M33" s="2" t="n">
        <f aca="false">G14</f>
        <v>-3.74053537284895</v>
      </c>
      <c r="N33" s="0" t="n">
        <f aca="false">L33-M33</f>
        <v>-1.25281265715105</v>
      </c>
    </row>
    <row r="34" customFormat="false" ht="12.8" hidden="false" customHeight="false" outlineLevel="0" collapsed="false">
      <c r="K34" s="0" t="n">
        <f aca="false">A15</f>
        <v>535</v>
      </c>
      <c r="L34" s="0" t="n">
        <f aca="false">L15+M15</f>
        <v>-4.83264545</v>
      </c>
      <c r="M34" s="2" t="n">
        <f aca="false">G15</f>
        <v>-2.62146510516252</v>
      </c>
      <c r="N34" s="0" t="n">
        <f aca="false">L34-M34</f>
        <v>-2.21118034483748</v>
      </c>
    </row>
    <row r="35" customFormat="false" ht="12.8" hidden="false" customHeight="false" outlineLevel="0" collapsed="false">
      <c r="K35" s="0" t="n">
        <f aca="false">A16</f>
        <v>564</v>
      </c>
      <c r="L35" s="0" t="n">
        <f aca="false">L16+M16</f>
        <v>-5.58805759</v>
      </c>
      <c r="M35" s="2" t="n">
        <f aca="false">G16</f>
        <v>-4.21916826003824</v>
      </c>
      <c r="N35" s="0" t="n">
        <f aca="false">L35-M35</f>
        <v>-1.36888932996176</v>
      </c>
    </row>
    <row r="36" customFormat="false" ht="12.8" hidden="false" customHeight="false" outlineLevel="0" collapsed="false">
      <c r="K36" s="0" t="n">
        <f aca="false">A17</f>
        <v>934</v>
      </c>
      <c r="L36" s="0" t="n">
        <f aca="false">L17+M17</f>
        <v>-3.02588522</v>
      </c>
      <c r="M36" s="2" t="n">
        <f aca="false">G17</f>
        <v>-0.31701481835564</v>
      </c>
      <c r="N36" s="0" t="n">
        <f aca="false">L36-M36</f>
        <v>-2.70887040164436</v>
      </c>
    </row>
    <row r="38" customFormat="false" ht="12.8" hidden="false" customHeight="false" outlineLevel="0" collapsed="false">
      <c r="N38" s="0" t="n">
        <f aca="false">MIN(N22:N36)</f>
        <v>-4.51727419759082</v>
      </c>
    </row>
    <row r="39" customFormat="false" ht="12.8" hidden="false" customHeight="false" outlineLevel="0" collapsed="false">
      <c r="N39" s="0" t="n">
        <f aca="false">MAX(N22:N36)</f>
        <v>-1.25281265715105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2016-05-27T14:39:44Z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