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645" yWindow="15" windowWidth="28695" windowHeight="19005" tabRatio="737" firstSheet="51" activeTab="57"/>
  </bookViews>
  <sheets>
    <sheet name="Main Sheet" sheetId="1" state="hidden" r:id="rId1"/>
    <sheet name="Sheet2" sheetId="2" state="hidden" r:id="rId2"/>
    <sheet name="Sheet3" sheetId="3" state="hidden" r:id="rId3"/>
    <sheet name="Alpha Chi Omega" sheetId="4" r:id="rId4"/>
    <sheet name="Alpha Delta Pi" sheetId="5" r:id="rId5"/>
    <sheet name="Alpha Epsilon Phi" sheetId="6" r:id="rId6"/>
    <sheet name="Alpha Epsilon Pi" sheetId="7" r:id="rId7"/>
    <sheet name="Alpha Gamma Delta" sheetId="30" r:id="rId8"/>
    <sheet name="Alpha Kappa Psi" sheetId="8" r:id="rId9"/>
    <sheet name="Alpha Omicron Pi" sheetId="9" r:id="rId10"/>
    <sheet name="Alpha Phi" sheetId="10" r:id="rId11"/>
    <sheet name="Alpha Sigma Alpha" sheetId="31" r:id="rId12"/>
    <sheet name="Alpha Sigma Phi" sheetId="51" r:id="rId13"/>
    <sheet name="Alpha Sigma Tau" sheetId="11" r:id="rId14"/>
    <sheet name="Alpha Tau Omega" sheetId="53" r:id="rId15"/>
    <sheet name="Alpha Xi Delta" sheetId="12" r:id="rId16"/>
    <sheet name="Beta Theta Pi" sheetId="32" r:id="rId17"/>
    <sheet name="Chi Omega" sheetId="13" r:id="rId18"/>
    <sheet name="Chi Phi" sheetId="54" r:id="rId19"/>
    <sheet name="Delta Chi" sheetId="33" r:id="rId20"/>
    <sheet name="Delta Delta Delta" sheetId="14" r:id="rId21"/>
    <sheet name="Delta Gamma" sheetId="15" r:id="rId22"/>
    <sheet name="Delta Sigma Phi" sheetId="34" r:id="rId23"/>
    <sheet name="Delta Tau Delta" sheetId="35" r:id="rId24"/>
    <sheet name="Delta Upsilon" sheetId="52" r:id="rId25"/>
    <sheet name="Delta Zeta" sheetId="16" r:id="rId26"/>
    <sheet name="Gamma Phi Beta" sheetId="18" r:id="rId27"/>
    <sheet name="Kappa Alpha Order" sheetId="36" r:id="rId28"/>
    <sheet name="Kappa Alpha Theta" sheetId="19" r:id="rId29"/>
    <sheet name="Kappa Delta" sheetId="20" r:id="rId30"/>
    <sheet name="Kappa Delta Rho" sheetId="55" r:id="rId31"/>
    <sheet name="Kappa Kappa Gamma" sheetId="21" r:id="rId32"/>
    <sheet name="Kappa Sigma" sheetId="37" r:id="rId33"/>
    <sheet name="Lambda Chi Alpha" sheetId="38" r:id="rId34"/>
    <sheet name="NPC" sheetId="56" r:id="rId35"/>
    <sheet name="Phi Delta Theta" sheetId="39" r:id="rId36"/>
    <sheet name="Phi Gamma Delta" sheetId="17" r:id="rId37"/>
    <sheet name="Phi Kappa Psi" sheetId="22" r:id="rId38"/>
    <sheet name="Phi Kappa Sigma" sheetId="42" r:id="rId39"/>
    <sheet name="Phi Kappa Tau" sheetId="41" r:id="rId40"/>
    <sheet name="Phi Kappa Theta" sheetId="58" r:id="rId41"/>
    <sheet name="Phi Mu" sheetId="40" r:id="rId42"/>
    <sheet name="Pi Beta Phi" sheetId="23" r:id="rId43"/>
    <sheet name="Pi Kappa Alpha" sheetId="24" r:id="rId44"/>
    <sheet name="PI Kappa Phi" sheetId="59" r:id="rId45"/>
    <sheet name="Sigma Alpha Epsilon" sheetId="25" r:id="rId46"/>
    <sheet name="Sigma Alpha Mu" sheetId="43" r:id="rId47"/>
    <sheet name="Sigma Chi" sheetId="44" r:id="rId48"/>
    <sheet name="Sigma Delta Tau" sheetId="45" r:id="rId49"/>
    <sheet name="Sigma Kappa" sheetId="26" r:id="rId50"/>
    <sheet name="Sigma Nu" sheetId="47" r:id="rId51"/>
    <sheet name="Sigma Phi Epsilon" sheetId="46" r:id="rId52"/>
    <sheet name="Sigma Pi" sheetId="27" r:id="rId53"/>
    <sheet name="Tau Kappa Epsilon" sheetId="48" r:id="rId54"/>
    <sheet name="Theta Chi" sheetId="57" r:id="rId55"/>
    <sheet name="Zeta Beta Tau" sheetId="49" r:id="rId56"/>
    <sheet name="Zeta Tau Alpha" sheetId="28" r:id="rId57"/>
    <sheet name="Royalties Due" sheetId="29" r:id="rId58"/>
  </sheets>
  <definedNames>
    <definedName name="_xlnm.Print_Titles" localSheetId="0">'Main Sheet'!#REF!,'Main Sheet'!#REF!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5" i="9" l="1"/>
  <c r="Z27" i="7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2" i="29"/>
  <c r="B57" i="29"/>
  <c r="C57" i="29" s="1"/>
  <c r="Z44" i="16"/>
  <c r="Z50" i="15"/>
  <c r="Z53" i="14"/>
  <c r="Z45" i="13"/>
  <c r="Z37" i="10"/>
  <c r="Z87" i="5"/>
  <c r="Z217" i="4"/>
  <c r="Z39" i="18"/>
  <c r="Z70" i="19"/>
  <c r="Z22" i="20"/>
  <c r="Z48" i="21"/>
  <c r="Z15" i="39"/>
  <c r="Z117" i="23"/>
  <c r="W17" i="28"/>
  <c r="S17" i="28"/>
  <c r="S18" i="28" s="1"/>
  <c r="W16" i="28"/>
  <c r="Y16" i="28"/>
  <c r="Y17" i="28" s="1"/>
  <c r="S14" i="28"/>
  <c r="W13" i="28"/>
  <c r="W12" i="28"/>
  <c r="W11" i="28"/>
  <c r="S9" i="28"/>
  <c r="W8" i="28"/>
  <c r="W7" i="28"/>
  <c r="Y7" i="28" s="1"/>
  <c r="Y8" i="28" s="1"/>
  <c r="Y9" i="28" s="1"/>
  <c r="W6" i="28"/>
  <c r="S4" i="28"/>
  <c r="W3" i="28"/>
  <c r="S5" i="26"/>
  <c r="S6" i="26"/>
  <c r="W4" i="26"/>
  <c r="W5" i="26" s="1"/>
  <c r="W6" i="26" s="1"/>
  <c r="W3" i="26"/>
  <c r="S4" i="45"/>
  <c r="S5" i="45"/>
  <c r="W3" i="45"/>
  <c r="W4" i="45"/>
  <c r="W5" i="45" s="1"/>
  <c r="S4" i="44"/>
  <c r="S5" i="44"/>
  <c r="W3" i="44"/>
  <c r="W4" i="44"/>
  <c r="W5" i="44" s="1"/>
  <c r="W4" i="43"/>
  <c r="W5" i="43" s="1"/>
  <c r="S4" i="43"/>
  <c r="S5" i="43" s="1"/>
  <c r="W3" i="43"/>
  <c r="Y3" i="43" s="1"/>
  <c r="Y4" i="43"/>
  <c r="Y5" i="43" s="1"/>
  <c r="W4" i="25"/>
  <c r="W5" i="25" s="1"/>
  <c r="S4" i="25"/>
  <c r="S5" i="25" s="1"/>
  <c r="W3" i="25"/>
  <c r="Y3" i="25" s="1"/>
  <c r="Y4" i="25" s="1"/>
  <c r="Y5" i="25" s="1"/>
  <c r="S114" i="23"/>
  <c r="W113" i="23"/>
  <c r="W112" i="23"/>
  <c r="S110" i="23"/>
  <c r="S115" i="23" s="1"/>
  <c r="W109" i="23"/>
  <c r="W108" i="23"/>
  <c r="S104" i="23"/>
  <c r="W103" i="23"/>
  <c r="W104" i="23" s="1"/>
  <c r="S101" i="23"/>
  <c r="W100" i="23"/>
  <c r="W101" i="23" s="1"/>
  <c r="W105" i="23" s="1"/>
  <c r="S96" i="23"/>
  <c r="W95" i="23"/>
  <c r="W96" i="23" s="1"/>
  <c r="S93" i="23"/>
  <c r="W92" i="23"/>
  <c r="S90" i="23"/>
  <c r="W89" i="23"/>
  <c r="W87" i="23"/>
  <c r="S87" i="23"/>
  <c r="W86" i="23"/>
  <c r="Y86" i="23"/>
  <c r="Y87" i="23" s="1"/>
  <c r="S84" i="23"/>
  <c r="W83" i="23"/>
  <c r="W84" i="23" s="1"/>
  <c r="S81" i="23"/>
  <c r="W80" i="23"/>
  <c r="Y78" i="23"/>
  <c r="W78" i="23"/>
  <c r="S78" i="23"/>
  <c r="W77" i="23"/>
  <c r="Y77" i="23" s="1"/>
  <c r="S75" i="23"/>
  <c r="W74" i="23"/>
  <c r="W75" i="23"/>
  <c r="Y73" i="23"/>
  <c r="W73" i="23"/>
  <c r="S69" i="23"/>
  <c r="S70" i="23"/>
  <c r="W68" i="23"/>
  <c r="W67" i="23"/>
  <c r="W66" i="23"/>
  <c r="W62" i="23"/>
  <c r="S62" i="23"/>
  <c r="W61" i="23"/>
  <c r="Y61" i="23" s="1"/>
  <c r="Y62" i="23" s="1"/>
  <c r="W59" i="23"/>
  <c r="S59" i="23"/>
  <c r="Y58" i="23"/>
  <c r="Y59" i="23" s="1"/>
  <c r="W58" i="23"/>
  <c r="S56" i="23"/>
  <c r="W55" i="23"/>
  <c r="W56" i="23"/>
  <c r="S53" i="23"/>
  <c r="W52" i="23"/>
  <c r="W51" i="23"/>
  <c r="Y51" i="23" s="1"/>
  <c r="S49" i="23"/>
  <c r="W48" i="23"/>
  <c r="W47" i="23"/>
  <c r="W45" i="23"/>
  <c r="S45" i="23"/>
  <c r="W44" i="23"/>
  <c r="W43" i="23"/>
  <c r="Y43" i="23"/>
  <c r="Y44" i="23" s="1"/>
  <c r="Y45" i="23" s="1"/>
  <c r="S40" i="23"/>
  <c r="S39" i="23"/>
  <c r="W38" i="23"/>
  <c r="W39" i="23"/>
  <c r="W40" i="23"/>
  <c r="S34" i="23"/>
  <c r="W33" i="23"/>
  <c r="W34" i="23"/>
  <c r="S31" i="23"/>
  <c r="W30" i="23"/>
  <c r="W29" i="23"/>
  <c r="Y29" i="23"/>
  <c r="Y30" i="23" s="1"/>
  <c r="Y31" i="23" s="1"/>
  <c r="W28" i="23"/>
  <c r="Y28" i="23" s="1"/>
  <c r="S26" i="23"/>
  <c r="S35" i="23"/>
  <c r="W25" i="23"/>
  <c r="W26" i="23" s="1"/>
  <c r="Y21" i="23"/>
  <c r="Y22" i="23" s="1"/>
  <c r="S21" i="23"/>
  <c r="S22" i="23"/>
  <c r="Y20" i="23"/>
  <c r="W20" i="23"/>
  <c r="W21" i="23" s="1"/>
  <c r="W22" i="23" s="1"/>
  <c r="Y16" i="23"/>
  <c r="W16" i="23"/>
  <c r="S16" i="23"/>
  <c r="W15" i="23"/>
  <c r="Y15" i="23" s="1"/>
  <c r="S13" i="23"/>
  <c r="S17" i="23" s="1"/>
  <c r="W12" i="23"/>
  <c r="W13" i="23" s="1"/>
  <c r="W17" i="23" s="1"/>
  <c r="S8" i="23"/>
  <c r="W7" i="23"/>
  <c r="W8" i="23"/>
  <c r="S5" i="23"/>
  <c r="S9" i="23" s="1"/>
  <c r="W4" i="23"/>
  <c r="W3" i="23"/>
  <c r="W5" i="23" s="1"/>
  <c r="S5" i="40"/>
  <c r="S6" i="40"/>
  <c r="W4" i="40"/>
  <c r="W3" i="40"/>
  <c r="W5" i="40"/>
  <c r="W6" i="40" s="1"/>
  <c r="S9" i="58"/>
  <c r="W8" i="58"/>
  <c r="W9" i="58" s="1"/>
  <c r="W7" i="58"/>
  <c r="S5" i="58"/>
  <c r="S10" i="58"/>
  <c r="W4" i="58"/>
  <c r="W3" i="58"/>
  <c r="S13" i="39"/>
  <c r="S14" i="39"/>
  <c r="W12" i="39"/>
  <c r="W11" i="39"/>
  <c r="W13" i="39" s="1"/>
  <c r="W14" i="39" s="1"/>
  <c r="S8" i="39"/>
  <c r="S7" i="39"/>
  <c r="W6" i="39"/>
  <c r="W7" i="39" s="1"/>
  <c r="W8" i="39" s="1"/>
  <c r="Y6" i="39"/>
  <c r="Y7" i="39" s="1"/>
  <c r="Y8" i="39" s="1"/>
  <c r="S3" i="39"/>
  <c r="W2" i="39"/>
  <c r="W3" i="39" s="1"/>
  <c r="S4" i="56"/>
  <c r="S5" i="56"/>
  <c r="W3" i="56"/>
  <c r="W4" i="56"/>
  <c r="W5" i="56" s="1"/>
  <c r="S3" i="38"/>
  <c r="W2" i="38"/>
  <c r="W3" i="38" s="1"/>
  <c r="S46" i="21"/>
  <c r="W45" i="21"/>
  <c r="W44" i="21"/>
  <c r="W43" i="21"/>
  <c r="Y43" i="21" s="1"/>
  <c r="Y44" i="21" s="1"/>
  <c r="Y45" i="21" s="1"/>
  <c r="Y46" i="21" s="1"/>
  <c r="S41" i="21"/>
  <c r="W40" i="21"/>
  <c r="W41" i="21" s="1"/>
  <c r="W47" i="21" s="1"/>
  <c r="S38" i="21"/>
  <c r="W37" i="21"/>
  <c r="W38" i="21" s="1"/>
  <c r="S35" i="21"/>
  <c r="Y34" i="21"/>
  <c r="Y35" i="21"/>
  <c r="W34" i="21"/>
  <c r="W35" i="21" s="1"/>
  <c r="S32" i="21"/>
  <c r="S47" i="21" s="1"/>
  <c r="W31" i="21"/>
  <c r="W32" i="21"/>
  <c r="S27" i="21"/>
  <c r="W26" i="21"/>
  <c r="W27" i="21" s="1"/>
  <c r="W24" i="21"/>
  <c r="S24" i="21"/>
  <c r="W23" i="21"/>
  <c r="Y23" i="21" s="1"/>
  <c r="Y24" i="21" s="1"/>
  <c r="S21" i="21"/>
  <c r="S28" i="21"/>
  <c r="W20" i="21"/>
  <c r="W21" i="21" s="1"/>
  <c r="S16" i="21"/>
  <c r="W15" i="21"/>
  <c r="W16" i="21" s="1"/>
  <c r="S13" i="21"/>
  <c r="W12" i="21"/>
  <c r="W10" i="21"/>
  <c r="S10" i="21"/>
  <c r="W9" i="21"/>
  <c r="Y9" i="21"/>
  <c r="Y10" i="21" s="1"/>
  <c r="W5" i="21"/>
  <c r="W6" i="21"/>
  <c r="S5" i="21"/>
  <c r="S6" i="21" s="1"/>
  <c r="W4" i="21"/>
  <c r="W3" i="21"/>
  <c r="Y3" i="21"/>
  <c r="Y4" i="21"/>
  <c r="Y5" i="21" s="1"/>
  <c r="Y6" i="21"/>
  <c r="S20" i="20"/>
  <c r="S21" i="20" s="1"/>
  <c r="W19" i="20"/>
  <c r="W20" i="20"/>
  <c r="W21" i="20"/>
  <c r="S15" i="20"/>
  <c r="W14" i="20"/>
  <c r="W13" i="20"/>
  <c r="Y13" i="20" s="1"/>
  <c r="S11" i="20"/>
  <c r="W10" i="20"/>
  <c r="S8" i="20"/>
  <c r="W7" i="20"/>
  <c r="W8" i="20" s="1"/>
  <c r="S5" i="20"/>
  <c r="W4" i="20"/>
  <c r="W3" i="20"/>
  <c r="W68" i="19"/>
  <c r="S68" i="19"/>
  <c r="W67" i="19"/>
  <c r="W66" i="19"/>
  <c r="Y66" i="19" s="1"/>
  <c r="Y67" i="19" s="1"/>
  <c r="Y68" i="19" s="1"/>
  <c r="S64" i="19"/>
  <c r="W63" i="19"/>
  <c r="W62" i="19"/>
  <c r="W64" i="19" s="1"/>
  <c r="S60" i="19"/>
  <c r="W59" i="19"/>
  <c r="W58" i="19"/>
  <c r="W60" i="19" s="1"/>
  <c r="W54" i="19"/>
  <c r="S54" i="19"/>
  <c r="W53" i="19"/>
  <c r="W52" i="19"/>
  <c r="W51" i="19"/>
  <c r="Y51" i="19"/>
  <c r="Y52" i="19"/>
  <c r="Y53" i="19" s="1"/>
  <c r="Y54" i="19" s="1"/>
  <c r="W49" i="19"/>
  <c r="S49" i="19"/>
  <c r="W48" i="19"/>
  <c r="Y48" i="19"/>
  <c r="Y49" i="19"/>
  <c r="S46" i="19"/>
  <c r="W45" i="19"/>
  <c r="W44" i="19"/>
  <c r="W46" i="19" s="1"/>
  <c r="S42" i="19"/>
  <c r="W41" i="19"/>
  <c r="W40" i="19"/>
  <c r="W39" i="19"/>
  <c r="W42" i="19"/>
  <c r="S37" i="19"/>
  <c r="S55" i="19"/>
  <c r="W36" i="19"/>
  <c r="W35" i="19"/>
  <c r="W37" i="19" s="1"/>
  <c r="S31" i="19"/>
  <c r="W30" i="19"/>
  <c r="S28" i="19"/>
  <c r="S32" i="19" s="1"/>
  <c r="W27" i="19"/>
  <c r="W26" i="19"/>
  <c r="S22" i="19"/>
  <c r="S23" i="19"/>
  <c r="W21" i="19"/>
  <c r="S17" i="19"/>
  <c r="S18" i="19"/>
  <c r="Y16" i="19"/>
  <c r="Y17" i="19" s="1"/>
  <c r="Y18" i="19" s="1"/>
  <c r="W16" i="19"/>
  <c r="W17" i="19" s="1"/>
  <c r="W18" i="19" s="1"/>
  <c r="S12" i="19"/>
  <c r="W11" i="19"/>
  <c r="W9" i="19"/>
  <c r="S9" i="19"/>
  <c r="W8" i="19"/>
  <c r="Y8" i="19" s="1"/>
  <c r="Y9" i="19" s="1"/>
  <c r="W5" i="19"/>
  <c r="W6" i="19" s="1"/>
  <c r="S5" i="19"/>
  <c r="S6" i="19"/>
  <c r="S13" i="19" s="1"/>
  <c r="W4" i="19"/>
  <c r="Y4" i="19" s="1"/>
  <c r="Y5" i="19" s="1"/>
  <c r="Y6" i="19" s="1"/>
  <c r="S38" i="18"/>
  <c r="S37" i="18"/>
  <c r="W36" i="18"/>
  <c r="W35" i="18"/>
  <c r="S33" i="18"/>
  <c r="W32" i="18"/>
  <c r="W31" i="18"/>
  <c r="Y31" i="18" s="1"/>
  <c r="S27" i="18"/>
  <c r="S28" i="18" s="1"/>
  <c r="W26" i="18"/>
  <c r="W27" i="18" s="1"/>
  <c r="S24" i="18"/>
  <c r="W23" i="18"/>
  <c r="W22" i="18"/>
  <c r="W24" i="18" s="1"/>
  <c r="S18" i="18"/>
  <c r="W17" i="18"/>
  <c r="W16" i="18"/>
  <c r="Y15" i="18"/>
  <c r="W15" i="18"/>
  <c r="S13" i="18"/>
  <c r="W12" i="18"/>
  <c r="W11" i="18"/>
  <c r="W10" i="18"/>
  <c r="S8" i="18"/>
  <c r="W7" i="18"/>
  <c r="W8" i="18" s="1"/>
  <c r="S5" i="18"/>
  <c r="S19" i="18" s="1"/>
  <c r="W4" i="18"/>
  <c r="W3" i="18"/>
  <c r="W5" i="18" s="1"/>
  <c r="S42" i="16"/>
  <c r="W41" i="16"/>
  <c r="W40" i="16"/>
  <c r="W42" i="16"/>
  <c r="S38" i="16"/>
  <c r="S43" i="16"/>
  <c r="W37" i="16"/>
  <c r="W38" i="16" s="1"/>
  <c r="W36" i="16"/>
  <c r="S33" i="16"/>
  <c r="W32" i="16"/>
  <c r="W33" i="16" s="1"/>
  <c r="S29" i="16"/>
  <c r="W28" i="16"/>
  <c r="W29" i="16" s="1"/>
  <c r="W27" i="16"/>
  <c r="S25" i="16"/>
  <c r="W24" i="16"/>
  <c r="W25" i="16" s="1"/>
  <c r="Y23" i="16"/>
  <c r="Y24" i="16" s="1"/>
  <c r="Y25" i="16" s="1"/>
  <c r="W23" i="16"/>
  <c r="S21" i="16"/>
  <c r="W20" i="16"/>
  <c r="W19" i="16"/>
  <c r="Y19" i="16" s="1"/>
  <c r="Y20" i="16" s="1"/>
  <c r="Y21" i="16" s="1"/>
  <c r="Y30" i="16" s="1"/>
  <c r="S15" i="16"/>
  <c r="S16" i="16" s="1"/>
  <c r="W14" i="16"/>
  <c r="W13" i="16"/>
  <c r="W15" i="16"/>
  <c r="S11" i="16"/>
  <c r="W10" i="16"/>
  <c r="W9" i="16"/>
  <c r="W8" i="16"/>
  <c r="W11" i="16" s="1"/>
  <c r="W16" i="16" s="1"/>
  <c r="Y7" i="16"/>
  <c r="W7" i="16"/>
  <c r="W3" i="16"/>
  <c r="W2" i="16"/>
  <c r="Y2" i="16" s="1"/>
  <c r="Y3" i="16" s="1"/>
  <c r="S5" i="34"/>
  <c r="S6" i="34" s="1"/>
  <c r="W4" i="34"/>
  <c r="W3" i="34"/>
  <c r="W5" i="34"/>
  <c r="W6" i="34"/>
  <c r="S48" i="15"/>
  <c r="S49" i="15"/>
  <c r="W47" i="15"/>
  <c r="Y47" i="15" s="1"/>
  <c r="Y48" i="15" s="1"/>
  <c r="Y49" i="15" s="1"/>
  <c r="W46" i="15"/>
  <c r="S42" i="15"/>
  <c r="S43" i="15"/>
  <c r="W41" i="15"/>
  <c r="W42" i="15"/>
  <c r="W43" i="15"/>
  <c r="S37" i="15"/>
  <c r="W36" i="15"/>
  <c r="Y35" i="15"/>
  <c r="Y36" i="15" s="1"/>
  <c r="Y37" i="15" s="1"/>
  <c r="W35" i="15"/>
  <c r="W37" i="15"/>
  <c r="S33" i="15"/>
  <c r="W32" i="15"/>
  <c r="W33" i="15" s="1"/>
  <c r="S30" i="15"/>
  <c r="W29" i="15"/>
  <c r="W30" i="15"/>
  <c r="W38" i="15" s="1"/>
  <c r="W27" i="15"/>
  <c r="S27" i="15"/>
  <c r="S38" i="15"/>
  <c r="W26" i="15"/>
  <c r="Y26" i="15" s="1"/>
  <c r="Y27" i="15" s="1"/>
  <c r="S22" i="15"/>
  <c r="W21" i="15"/>
  <c r="S19" i="15"/>
  <c r="W18" i="15"/>
  <c r="W17" i="15"/>
  <c r="W16" i="15"/>
  <c r="W15" i="15"/>
  <c r="W19" i="15"/>
  <c r="W13" i="15"/>
  <c r="S13" i="15"/>
  <c r="W12" i="15"/>
  <c r="Y12" i="15" s="1"/>
  <c r="Y13" i="15" s="1"/>
  <c r="S10" i="15"/>
  <c r="W9" i="15"/>
  <c r="W10" i="15"/>
  <c r="W7" i="15"/>
  <c r="S7" i="15"/>
  <c r="W6" i="15"/>
  <c r="Y6" i="15"/>
  <c r="Y7" i="15"/>
  <c r="S4" i="15"/>
  <c r="W3" i="15"/>
  <c r="W4" i="15"/>
  <c r="S51" i="14"/>
  <c r="W50" i="14"/>
  <c r="Y51" i="14"/>
  <c r="W49" i="14"/>
  <c r="Y49" i="14" s="1"/>
  <c r="Y50" i="14" s="1"/>
  <c r="S47" i="14"/>
  <c r="W46" i="14"/>
  <c r="W45" i="14"/>
  <c r="W47" i="14"/>
  <c r="S41" i="14"/>
  <c r="S42" i="14"/>
  <c r="W40" i="14"/>
  <c r="W41" i="14" s="1"/>
  <c r="W42" i="14"/>
  <c r="S36" i="14"/>
  <c r="W35" i="14"/>
  <c r="W34" i="14"/>
  <c r="Y33" i="14"/>
  <c r="Y34" i="14"/>
  <c r="Y35" i="14" s="1"/>
  <c r="Y36" i="14" s="1"/>
  <c r="W33" i="14"/>
  <c r="W36" i="14" s="1"/>
  <c r="S31" i="14"/>
  <c r="W30" i="14"/>
  <c r="S28" i="14"/>
  <c r="W27" i="14"/>
  <c r="W26" i="14"/>
  <c r="W25" i="14"/>
  <c r="S23" i="14"/>
  <c r="S37" i="14" s="1"/>
  <c r="W22" i="14"/>
  <c r="W21" i="14"/>
  <c r="W20" i="14"/>
  <c r="Y20" i="14" s="1"/>
  <c r="S17" i="14"/>
  <c r="W16" i="14"/>
  <c r="W17" i="14"/>
  <c r="S16" i="14"/>
  <c r="W15" i="14"/>
  <c r="Y15" i="14"/>
  <c r="Y16" i="14"/>
  <c r="Y17" i="14"/>
  <c r="S11" i="14"/>
  <c r="S12" i="14" s="1"/>
  <c r="W10" i="14"/>
  <c r="S8" i="14"/>
  <c r="W7" i="14"/>
  <c r="W8" i="14" s="1"/>
  <c r="Y7" i="14"/>
  <c r="Y8" i="14"/>
  <c r="Y6" i="14"/>
  <c r="W6" i="14"/>
  <c r="S4" i="14"/>
  <c r="W3" i="14"/>
  <c r="Y3" i="14"/>
  <c r="Y4" i="14"/>
  <c r="W4" i="54"/>
  <c r="W5" i="54" s="1"/>
  <c r="S4" i="54"/>
  <c r="S5" i="54" s="1"/>
  <c r="W3" i="54"/>
  <c r="Y3" i="54"/>
  <c r="Y4" i="54"/>
  <c r="Y5" i="54"/>
  <c r="S43" i="13"/>
  <c r="S44" i="13"/>
  <c r="W42" i="13"/>
  <c r="Y42" i="13" s="1"/>
  <c r="Y43" i="13" s="1"/>
  <c r="W41" i="13"/>
  <c r="W40" i="13"/>
  <c r="Y40" i="13"/>
  <c r="Y41" i="13"/>
  <c r="S38" i="13"/>
  <c r="W37" i="13"/>
  <c r="W36" i="13"/>
  <c r="S32" i="13"/>
  <c r="W31" i="13"/>
  <c r="W30" i="13"/>
  <c r="W29" i="13"/>
  <c r="W28" i="13"/>
  <c r="S26" i="13"/>
  <c r="W25" i="13"/>
  <c r="Y25" i="13" s="1"/>
  <c r="W26" i="13"/>
  <c r="W23" i="13"/>
  <c r="S23" i="13"/>
  <c r="W22" i="13"/>
  <c r="Y22" i="13" s="1"/>
  <c r="Y23" i="13" s="1"/>
  <c r="S20" i="13"/>
  <c r="W19" i="13"/>
  <c r="Y19" i="13" s="1"/>
  <c r="Y20" i="13" s="1"/>
  <c r="W17" i="13"/>
  <c r="S17" i="13"/>
  <c r="W16" i="13"/>
  <c r="Y16" i="13"/>
  <c r="Y17" i="13"/>
  <c r="S14" i="13"/>
  <c r="S33" i="13" s="1"/>
  <c r="W13" i="13"/>
  <c r="Y13" i="13" s="1"/>
  <c r="S9" i="13"/>
  <c r="S10" i="13" s="1"/>
  <c r="W8" i="13"/>
  <c r="W9" i="13" s="1"/>
  <c r="S6" i="13"/>
  <c r="W5" i="13"/>
  <c r="W4" i="13"/>
  <c r="Y3" i="13"/>
  <c r="Y4" i="13"/>
  <c r="Y5" i="13" s="1"/>
  <c r="Y6" i="13" s="1"/>
  <c r="Y10" i="13" s="1"/>
  <c r="W3" i="13"/>
  <c r="S7" i="12"/>
  <c r="W6" i="12"/>
  <c r="W7" i="12" s="1"/>
  <c r="W4" i="12"/>
  <c r="S4" i="12"/>
  <c r="W3" i="12"/>
  <c r="Y3" i="12"/>
  <c r="Y4" i="12"/>
  <c r="S19" i="11"/>
  <c r="W18" i="11"/>
  <c r="W17" i="11"/>
  <c r="Y17" i="11" s="1"/>
  <c r="S15" i="11"/>
  <c r="W14" i="11"/>
  <c r="W13" i="11"/>
  <c r="W15" i="11"/>
  <c r="S11" i="11"/>
  <c r="S20" i="11" s="1"/>
  <c r="W10" i="11"/>
  <c r="W9" i="11"/>
  <c r="W8" i="11"/>
  <c r="W7" i="11"/>
  <c r="W11" i="11"/>
  <c r="S5" i="11"/>
  <c r="W4" i="11"/>
  <c r="W3" i="11"/>
  <c r="W35" i="10"/>
  <c r="S35" i="10"/>
  <c r="W34" i="10"/>
  <c r="W33" i="10"/>
  <c r="Y33" i="10" s="1"/>
  <c r="S31" i="10"/>
  <c r="S36" i="10"/>
  <c r="W30" i="10"/>
  <c r="W29" i="10"/>
  <c r="S25" i="10"/>
  <c r="S26" i="10" s="1"/>
  <c r="W24" i="10"/>
  <c r="W25" i="10"/>
  <c r="W26" i="10" s="1"/>
  <c r="S21" i="10"/>
  <c r="S20" i="10"/>
  <c r="W19" i="10"/>
  <c r="Y18" i="10"/>
  <c r="W18" i="10"/>
  <c r="W20" i="10" s="1"/>
  <c r="W21" i="10" s="1"/>
  <c r="W14" i="10"/>
  <c r="S14" i="10"/>
  <c r="W13" i="10"/>
  <c r="Y13" i="10" s="1"/>
  <c r="Y14" i="10" s="1"/>
  <c r="S11" i="10"/>
  <c r="S15" i="10" s="1"/>
  <c r="W10" i="10"/>
  <c r="W11" i="10" s="1"/>
  <c r="Y9" i="10"/>
  <c r="Y10" i="10" s="1"/>
  <c r="Y11" i="10" s="1"/>
  <c r="W9" i="10"/>
  <c r="S7" i="10"/>
  <c r="Y6" i="10"/>
  <c r="Y7" i="10" s="1"/>
  <c r="W6" i="10"/>
  <c r="W7" i="10" s="1"/>
  <c r="S4" i="10"/>
  <c r="W3" i="10"/>
  <c r="W4" i="10" s="1"/>
  <c r="W15" i="10" s="1"/>
  <c r="S42" i="9"/>
  <c r="S43" i="9" s="1"/>
  <c r="W41" i="9"/>
  <c r="W42" i="9" s="1"/>
  <c r="W43" i="9" s="1"/>
  <c r="S37" i="9"/>
  <c r="S38" i="9"/>
  <c r="W36" i="9"/>
  <c r="W37" i="9"/>
  <c r="W38" i="9" s="1"/>
  <c r="W31" i="9"/>
  <c r="W30" i="9"/>
  <c r="W29" i="9"/>
  <c r="Y29" i="9"/>
  <c r="Y30" i="9"/>
  <c r="Y31" i="9" s="1"/>
  <c r="S27" i="9"/>
  <c r="W26" i="9"/>
  <c r="W27" i="9" s="1"/>
  <c r="W25" i="9"/>
  <c r="W24" i="9"/>
  <c r="W23" i="9"/>
  <c r="S21" i="9"/>
  <c r="W20" i="9"/>
  <c r="W21" i="9" s="1"/>
  <c r="Y19" i="9"/>
  <c r="W19" i="9"/>
  <c r="S17" i="9"/>
  <c r="W16" i="9"/>
  <c r="W15" i="9"/>
  <c r="W17" i="9" s="1"/>
  <c r="S13" i="9"/>
  <c r="W12" i="9"/>
  <c r="W13" i="9" s="1"/>
  <c r="W11" i="9"/>
  <c r="S9" i="9"/>
  <c r="W8" i="9"/>
  <c r="W7" i="9"/>
  <c r="W9" i="9"/>
  <c r="S5" i="9"/>
  <c r="W4" i="9"/>
  <c r="W3" i="9"/>
  <c r="S7" i="8"/>
  <c r="W6" i="8"/>
  <c r="W7" i="8" s="1"/>
  <c r="W8" i="8" s="1"/>
  <c r="S4" i="8"/>
  <c r="S8" i="8"/>
  <c r="Y3" i="8"/>
  <c r="Y4" i="8" s="1"/>
  <c r="W3" i="8"/>
  <c r="W4" i="8" s="1"/>
  <c r="S25" i="7"/>
  <c r="S26" i="7" s="1"/>
  <c r="W24" i="7"/>
  <c r="W23" i="7"/>
  <c r="W22" i="7"/>
  <c r="W21" i="7"/>
  <c r="W25" i="7"/>
  <c r="W26" i="7"/>
  <c r="S18" i="7"/>
  <c r="S17" i="7"/>
  <c r="W16" i="7"/>
  <c r="W15" i="7"/>
  <c r="W17" i="7"/>
  <c r="W18" i="7" s="1"/>
  <c r="S11" i="7"/>
  <c r="W10" i="7"/>
  <c r="W11" i="7" s="1"/>
  <c r="W9" i="7"/>
  <c r="Y9" i="7" s="1"/>
  <c r="Y10" i="7" s="1"/>
  <c r="Y11" i="7" s="1"/>
  <c r="W7" i="7"/>
  <c r="S7" i="7"/>
  <c r="Y6" i="7"/>
  <c r="Y7" i="7"/>
  <c r="W6" i="7"/>
  <c r="S4" i="7"/>
  <c r="S12" i="7" s="1"/>
  <c r="Y3" i="7"/>
  <c r="Y4" i="7" s="1"/>
  <c r="Y12" i="7" s="1"/>
  <c r="W3" i="7"/>
  <c r="W4" i="7" s="1"/>
  <c r="W12" i="7" s="1"/>
  <c r="S4" i="6"/>
  <c r="S5" i="6" s="1"/>
  <c r="W3" i="6"/>
  <c r="W4" i="6"/>
  <c r="W5" i="6"/>
  <c r="S85" i="5"/>
  <c r="W84" i="5"/>
  <c r="W83" i="5"/>
  <c r="W82" i="5"/>
  <c r="W81" i="5"/>
  <c r="S79" i="5"/>
  <c r="W78" i="5"/>
  <c r="W77" i="5"/>
  <c r="Y76" i="5"/>
  <c r="Y77" i="5" s="1"/>
  <c r="Y78" i="5" s="1"/>
  <c r="Y79" i="5" s="1"/>
  <c r="W76" i="5"/>
  <c r="W79" i="5" s="1"/>
  <c r="S74" i="5"/>
  <c r="W73" i="5"/>
  <c r="W72" i="5"/>
  <c r="W71" i="5"/>
  <c r="W70" i="5"/>
  <c r="S66" i="5"/>
  <c r="S67" i="5"/>
  <c r="W65" i="5"/>
  <c r="W64" i="5"/>
  <c r="Y64" i="5" s="1"/>
  <c r="W60" i="5"/>
  <c r="S60" i="5"/>
  <c r="W59" i="5"/>
  <c r="W58" i="5"/>
  <c r="Y58" i="5"/>
  <c r="Y59" i="5"/>
  <c r="Y60" i="5" s="1"/>
  <c r="S56" i="5"/>
  <c r="W55" i="5"/>
  <c r="W54" i="5"/>
  <c r="Y54" i="5" s="1"/>
  <c r="Y55" i="5" s="1"/>
  <c r="Y56" i="5"/>
  <c r="S52" i="5"/>
  <c r="S61" i="5" s="1"/>
  <c r="W51" i="5"/>
  <c r="Y50" i="5"/>
  <c r="W50" i="5"/>
  <c r="S48" i="5"/>
  <c r="W47" i="5"/>
  <c r="Y47" i="5" s="1"/>
  <c r="Y48" i="5" s="1"/>
  <c r="W48" i="5"/>
  <c r="Y46" i="5"/>
  <c r="W46" i="5"/>
  <c r="S42" i="5"/>
  <c r="W41" i="5"/>
  <c r="S39" i="5"/>
  <c r="W38" i="5"/>
  <c r="W39" i="5"/>
  <c r="S36" i="5"/>
  <c r="W35" i="5"/>
  <c r="W36" i="5" s="1"/>
  <c r="Y35" i="5"/>
  <c r="Y36" i="5" s="1"/>
  <c r="S33" i="5"/>
  <c r="W32" i="5"/>
  <c r="W33" i="5"/>
  <c r="S30" i="5"/>
  <c r="W29" i="5"/>
  <c r="S27" i="5"/>
  <c r="S43" i="5" s="1"/>
  <c r="W26" i="5"/>
  <c r="W27" i="5" s="1"/>
  <c r="S22" i="5"/>
  <c r="W21" i="5"/>
  <c r="W22" i="5" s="1"/>
  <c r="W20" i="5"/>
  <c r="Y20" i="5"/>
  <c r="Y21" i="5" s="1"/>
  <c r="Y22" i="5" s="1"/>
  <c r="W18" i="5"/>
  <c r="S18" i="5"/>
  <c r="Y17" i="5"/>
  <c r="Y18" i="5"/>
  <c r="W17" i="5"/>
  <c r="S15" i="5"/>
  <c r="W14" i="5"/>
  <c r="W13" i="5"/>
  <c r="W15" i="5" s="1"/>
  <c r="S11" i="5"/>
  <c r="W10" i="5"/>
  <c r="W9" i="5"/>
  <c r="W11" i="5" s="1"/>
  <c r="S7" i="5"/>
  <c r="S23" i="5" s="1"/>
  <c r="W6" i="5"/>
  <c r="S4" i="5"/>
  <c r="W3" i="5"/>
  <c r="Y3" i="5" s="1"/>
  <c r="Y4" i="5" s="1"/>
  <c r="W4" i="4"/>
  <c r="W7" i="4" s="1"/>
  <c r="W8" i="4"/>
  <c r="W5" i="4"/>
  <c r="W6" i="4"/>
  <c r="S7" i="4"/>
  <c r="S8" i="4"/>
  <c r="W11" i="4"/>
  <c r="Y11" i="4" s="1"/>
  <c r="Y12" i="4" s="1"/>
  <c r="Y13" i="4" s="1"/>
  <c r="Y14" i="4" s="1"/>
  <c r="W12" i="4"/>
  <c r="S13" i="4"/>
  <c r="S14" i="4" s="1"/>
  <c r="W17" i="4"/>
  <c r="W18" i="4" s="1"/>
  <c r="W19" i="4" s="1"/>
  <c r="S18" i="4"/>
  <c r="S19" i="4" s="1"/>
  <c r="W22" i="4"/>
  <c r="W23" i="4" s="1"/>
  <c r="W24" i="4" s="1"/>
  <c r="Y22" i="4"/>
  <c r="Y23" i="4"/>
  <c r="Y24" i="4" s="1"/>
  <c r="S23" i="4"/>
  <c r="S24" i="4" s="1"/>
  <c r="W27" i="4"/>
  <c r="Y27" i="4"/>
  <c r="W28" i="4"/>
  <c r="Y28" i="4"/>
  <c r="Y29" i="4"/>
  <c r="Y30" i="4" s="1"/>
  <c r="S29" i="4"/>
  <c r="S30" i="4" s="1"/>
  <c r="W33" i="4"/>
  <c r="W34" i="4" s="1"/>
  <c r="S34" i="4"/>
  <c r="W36" i="4"/>
  <c r="W37" i="4"/>
  <c r="W38" i="4"/>
  <c r="S39" i="4"/>
  <c r="W41" i="4"/>
  <c r="Y41" i="4"/>
  <c r="Y42" i="4"/>
  <c r="S42" i="4"/>
  <c r="W42" i="4"/>
  <c r="W44" i="4"/>
  <c r="S45" i="4"/>
  <c r="W49" i="4"/>
  <c r="Y49" i="4" s="1"/>
  <c r="W50" i="4"/>
  <c r="S50" i="4"/>
  <c r="S57" i="4" s="1"/>
  <c r="Y50" i="4"/>
  <c r="W52" i="4"/>
  <c r="Y52" i="4" s="1"/>
  <c r="Y53" i="4" s="1"/>
  <c r="Y54" i="4" s="1"/>
  <c r="W53" i="4"/>
  <c r="W54" i="4"/>
  <c r="W55" i="4"/>
  <c r="S56" i="4"/>
  <c r="W60" i="4"/>
  <c r="Y60" i="4" s="1"/>
  <c r="Y61" i="4" s="1"/>
  <c r="Y62" i="4" s="1"/>
  <c r="S61" i="4"/>
  <c r="S62" i="4"/>
  <c r="W61" i="4"/>
  <c r="W62" i="4"/>
  <c r="W65" i="4"/>
  <c r="Y65" i="4" s="1"/>
  <c r="Y66" i="4" s="1"/>
  <c r="W66" i="4"/>
  <c r="W67" i="4"/>
  <c r="W68" i="4"/>
  <c r="S69" i="4"/>
  <c r="W71" i="4"/>
  <c r="Y71" i="4"/>
  <c r="Y72" i="4" s="1"/>
  <c r="W72" i="4"/>
  <c r="W73" i="4"/>
  <c r="S74" i="4"/>
  <c r="W76" i="4"/>
  <c r="Y76" i="4"/>
  <c r="Y77" i="4" s="1"/>
  <c r="S77" i="4"/>
  <c r="S83" i="4" s="1"/>
  <c r="W77" i="4"/>
  <c r="W79" i="4"/>
  <c r="W82" i="4" s="1"/>
  <c r="Y79" i="4"/>
  <c r="Y80" i="4" s="1"/>
  <c r="Y81" i="4" s="1"/>
  <c r="Y82" i="4" s="1"/>
  <c r="W80" i="4"/>
  <c r="W81" i="4"/>
  <c r="S82" i="4"/>
  <c r="W86" i="4"/>
  <c r="Y86" i="4" s="1"/>
  <c r="Y87" i="4" s="1"/>
  <c r="Y88" i="4" s="1"/>
  <c r="Y89" i="4" s="1"/>
  <c r="W87" i="4"/>
  <c r="W88" i="4"/>
  <c r="W89" i="4" s="1"/>
  <c r="S88" i="4"/>
  <c r="S89" i="4"/>
  <c r="W92" i="4"/>
  <c r="Y92" i="4" s="1"/>
  <c r="Y93" i="4" s="1"/>
  <c r="S93" i="4"/>
  <c r="S97" i="4" s="1"/>
  <c r="W95" i="4"/>
  <c r="Y95" i="4" s="1"/>
  <c r="Y96" i="4"/>
  <c r="S96" i="4"/>
  <c r="W96" i="4"/>
  <c r="W100" i="4"/>
  <c r="Y100" i="4" s="1"/>
  <c r="Y101" i="4" s="1"/>
  <c r="S101" i="4"/>
  <c r="S106" i="4"/>
  <c r="W101" i="4"/>
  <c r="W106" i="4" s="1"/>
  <c r="W103" i="4"/>
  <c r="W105" i="4" s="1"/>
  <c r="W104" i="4"/>
  <c r="S105" i="4"/>
  <c r="W109" i="4"/>
  <c r="S110" i="4"/>
  <c r="S111" i="4"/>
  <c r="W114" i="4"/>
  <c r="Y114" i="4" s="1"/>
  <c r="Y115" i="4" s="1"/>
  <c r="Y116" i="4" s="1"/>
  <c r="Y117" i="4" s="1"/>
  <c r="W115" i="4"/>
  <c r="S116" i="4"/>
  <c r="S117" i="4" s="1"/>
  <c r="W120" i="4"/>
  <c r="Y120" i="4" s="1"/>
  <c r="W121" i="4"/>
  <c r="Y121" i="4" s="1"/>
  <c r="Y122" i="4" s="1"/>
  <c r="Y136" i="4" s="1"/>
  <c r="S122" i="4"/>
  <c r="W124" i="4"/>
  <c r="Y124" i="4" s="1"/>
  <c r="W125" i="4"/>
  <c r="Y125" i="4"/>
  <c r="Y126" i="4" s="1"/>
  <c r="S126" i="4"/>
  <c r="W126" i="4"/>
  <c r="W128" i="4"/>
  <c r="W129" i="4"/>
  <c r="S130" i="4"/>
  <c r="W132" i="4"/>
  <c r="W135" i="4"/>
  <c r="Y132" i="4"/>
  <c r="Y133" i="4"/>
  <c r="Y134" i="4" s="1"/>
  <c r="Y135" i="4" s="1"/>
  <c r="W133" i="4"/>
  <c r="W134" i="4"/>
  <c r="S135" i="4"/>
  <c r="W139" i="4"/>
  <c r="W140" i="4" s="1"/>
  <c r="Y139" i="4"/>
  <c r="Y140" i="4" s="1"/>
  <c r="Y144" i="4" s="1"/>
  <c r="S140" i="4"/>
  <c r="S144" i="4" s="1"/>
  <c r="W142" i="4"/>
  <c r="S143" i="4"/>
  <c r="W147" i="4"/>
  <c r="Y147" i="4" s="1"/>
  <c r="Y148" i="4" s="1"/>
  <c r="Y149" i="4" s="1"/>
  <c r="Y150" i="4" s="1"/>
  <c r="Y151" i="4" s="1"/>
  <c r="W148" i="4"/>
  <c r="W149" i="4"/>
  <c r="S150" i="4"/>
  <c r="S151" i="4"/>
  <c r="W154" i="4"/>
  <c r="W155" i="4"/>
  <c r="W156" i="4"/>
  <c r="W157" i="4"/>
  <c r="S158" i="4"/>
  <c r="S159" i="4"/>
  <c r="W162" i="4"/>
  <c r="S163" i="4"/>
  <c r="S164" i="4" s="1"/>
  <c r="W167" i="4"/>
  <c r="W169" i="4" s="1"/>
  <c r="Y167" i="4"/>
  <c r="Y168" i="4" s="1"/>
  <c r="Y169" i="4" s="1"/>
  <c r="W168" i="4"/>
  <c r="S169" i="4"/>
  <c r="W171" i="4"/>
  <c r="W173" i="4" s="1"/>
  <c r="W174" i="4" s="1"/>
  <c r="W172" i="4"/>
  <c r="S173" i="4"/>
  <c r="S174" i="4"/>
  <c r="W177" i="4"/>
  <c r="W178" i="4" s="1"/>
  <c r="Y177" i="4"/>
  <c r="Y178" i="4" s="1"/>
  <c r="S178" i="4"/>
  <c r="W180" i="4"/>
  <c r="S181" i="4"/>
  <c r="W183" i="4"/>
  <c r="W184" i="4" s="1"/>
  <c r="Y183" i="4"/>
  <c r="Y184" i="4"/>
  <c r="S184" i="4"/>
  <c r="W186" i="4"/>
  <c r="S187" i="4"/>
  <c r="S188" i="4"/>
  <c r="W191" i="4"/>
  <c r="W192" i="4" s="1"/>
  <c r="S192" i="4"/>
  <c r="W194" i="4"/>
  <c r="Y194" i="4" s="1"/>
  <c r="W195" i="4"/>
  <c r="W196" i="4" s="1"/>
  <c r="Y195" i="4"/>
  <c r="S195" i="4"/>
  <c r="W199" i="4"/>
  <c r="W200" i="4" s="1"/>
  <c r="S200" i="4"/>
  <c r="S207" i="4" s="1"/>
  <c r="W202" i="4"/>
  <c r="W203" i="4" s="1"/>
  <c r="Y202" i="4"/>
  <c r="Y203" i="4" s="1"/>
  <c r="S203" i="4"/>
  <c r="W205" i="4"/>
  <c r="Y205" i="4"/>
  <c r="Y206" i="4"/>
  <c r="S206" i="4"/>
  <c r="W206" i="4"/>
  <c r="W210" i="4"/>
  <c r="Y210" i="4"/>
  <c r="W211" i="4"/>
  <c r="W212" i="4" s="1"/>
  <c r="W216" i="4" s="1"/>
  <c r="S212" i="4"/>
  <c r="S216" i="4" s="1"/>
  <c r="W214" i="4"/>
  <c r="W215" i="4" s="1"/>
  <c r="S215" i="4"/>
  <c r="Y6" i="28"/>
  <c r="Y3" i="26"/>
  <c r="Y4" i="26" s="1"/>
  <c r="Y5" i="26" s="1"/>
  <c r="Y6" i="26" s="1"/>
  <c r="Y3" i="45"/>
  <c r="Y4" i="45" s="1"/>
  <c r="Y5" i="45"/>
  <c r="Y3" i="44"/>
  <c r="Y4" i="44"/>
  <c r="Y5" i="44"/>
  <c r="W9" i="23"/>
  <c r="Y83" i="23"/>
  <c r="Y84" i="23"/>
  <c r="Y112" i="23"/>
  <c r="Y113" i="23"/>
  <c r="Y114" i="23" s="1"/>
  <c r="Y7" i="23"/>
  <c r="Y8" i="23" s="1"/>
  <c r="Y12" i="23"/>
  <c r="Y13" i="23" s="1"/>
  <c r="Y17" i="23"/>
  <c r="Y55" i="23"/>
  <c r="Y56" i="23"/>
  <c r="Y103" i="23"/>
  <c r="Y104" i="23"/>
  <c r="Y108" i="23"/>
  <c r="Y109" i="23"/>
  <c r="Y110" i="23" s="1"/>
  <c r="Y3" i="23"/>
  <c r="Y4" i="23"/>
  <c r="Y5" i="23"/>
  <c r="Y9" i="23" s="1"/>
  <c r="Y52" i="23"/>
  <c r="Y53" i="23" s="1"/>
  <c r="Y33" i="23"/>
  <c r="Y34" i="23" s="1"/>
  <c r="Y38" i="23"/>
  <c r="Y39" i="23" s="1"/>
  <c r="Y40" i="23" s="1"/>
  <c r="Y95" i="23"/>
  <c r="Y96" i="23" s="1"/>
  <c r="Y100" i="23"/>
  <c r="Y101" i="23" s="1"/>
  <c r="Y105" i="23" s="1"/>
  <c r="Y3" i="40"/>
  <c r="Y4" i="40"/>
  <c r="Y5" i="40"/>
  <c r="Y6" i="40" s="1"/>
  <c r="Y7" i="58"/>
  <c r="Y8" i="58"/>
  <c r="Y9" i="58" s="1"/>
  <c r="Y11" i="39"/>
  <c r="Y12" i="39" s="1"/>
  <c r="Y13" i="39" s="1"/>
  <c r="Y14" i="39" s="1"/>
  <c r="Y2" i="39"/>
  <c r="Y3" i="39"/>
  <c r="Y3" i="56"/>
  <c r="Y4" i="56"/>
  <c r="Y5" i="56" s="1"/>
  <c r="W28" i="21"/>
  <c r="Y15" i="21"/>
  <c r="Y16" i="21"/>
  <c r="Y20" i="21"/>
  <c r="Y21" i="21"/>
  <c r="Y28" i="21" s="1"/>
  <c r="Y40" i="21"/>
  <c r="Y41" i="21" s="1"/>
  <c r="Y26" i="21"/>
  <c r="Y27" i="21" s="1"/>
  <c r="Y31" i="21"/>
  <c r="Y32" i="21"/>
  <c r="Y37" i="21"/>
  <c r="Y38" i="21"/>
  <c r="Y47" i="21" s="1"/>
  <c r="W46" i="21"/>
  <c r="Y19" i="20"/>
  <c r="Y20" i="20" s="1"/>
  <c r="Y21" i="20"/>
  <c r="W15" i="20"/>
  <c r="W55" i="19"/>
  <c r="W69" i="19"/>
  <c r="Y39" i="19"/>
  <c r="Y40" i="19" s="1"/>
  <c r="Y41" i="19" s="1"/>
  <c r="Y42" i="19" s="1"/>
  <c r="Y62" i="19"/>
  <c r="Y63" i="19" s="1"/>
  <c r="Y64" i="19" s="1"/>
  <c r="Y35" i="19"/>
  <c r="Y36" i="19"/>
  <c r="Y37" i="19"/>
  <c r="Y44" i="19"/>
  <c r="Y45" i="19" s="1"/>
  <c r="Y46" i="19" s="1"/>
  <c r="Y58" i="19"/>
  <c r="Y59" i="19"/>
  <c r="Y60" i="19"/>
  <c r="Y69" i="19" s="1"/>
  <c r="W28" i="18"/>
  <c r="Y3" i="18"/>
  <c r="Y4" i="18" s="1"/>
  <c r="Y5" i="18" s="1"/>
  <c r="Y26" i="18"/>
  <c r="Y27" i="18"/>
  <c r="Y32" i="18"/>
  <c r="Y33" i="18" s="1"/>
  <c r="Y38" i="18" s="1"/>
  <c r="Y7" i="18"/>
  <c r="Y8" i="18" s="1"/>
  <c r="Y35" i="18"/>
  <c r="Y36" i="18" s="1"/>
  <c r="Y37" i="18"/>
  <c r="Y40" i="16"/>
  <c r="Y41" i="16" s="1"/>
  <c r="Y42" i="16" s="1"/>
  <c r="Y36" i="16"/>
  <c r="Y37" i="16" s="1"/>
  <c r="Y38" i="16"/>
  <c r="Y43" i="16" s="1"/>
  <c r="Y13" i="16"/>
  <c r="Y14" i="16"/>
  <c r="Y15" i="16" s="1"/>
  <c r="Y27" i="16"/>
  <c r="Y28" i="16" s="1"/>
  <c r="Y29" i="16" s="1"/>
  <c r="Y32" i="16"/>
  <c r="Y33" i="16"/>
  <c r="Y3" i="34"/>
  <c r="Y4" i="34"/>
  <c r="Y5" i="34" s="1"/>
  <c r="Y6" i="34" s="1"/>
  <c r="Y3" i="15"/>
  <c r="Y4" i="15"/>
  <c r="Y41" i="15"/>
  <c r="Y42" i="15"/>
  <c r="Y43" i="15"/>
  <c r="Y32" i="15"/>
  <c r="Y33" i="15" s="1"/>
  <c r="Y9" i="15"/>
  <c r="Y10" i="15"/>
  <c r="Y46" i="15"/>
  <c r="Y15" i="15"/>
  <c r="Y16" i="15" s="1"/>
  <c r="Y17" i="15" s="1"/>
  <c r="Y18" i="15" s="1"/>
  <c r="Y19" i="15" s="1"/>
  <c r="Y29" i="15"/>
  <c r="Y30" i="15"/>
  <c r="Y38" i="15"/>
  <c r="Y40" i="14"/>
  <c r="Y41" i="14" s="1"/>
  <c r="Y42" i="14" s="1"/>
  <c r="W4" i="14"/>
  <c r="W23" i="14"/>
  <c r="Y45" i="14"/>
  <c r="Y46" i="14" s="1"/>
  <c r="Y47" i="14" s="1"/>
  <c r="Y52" i="14" s="1"/>
  <c r="Y8" i="13"/>
  <c r="Y9" i="13"/>
  <c r="Y14" i="13"/>
  <c r="Y28" i="13"/>
  <c r="Y29" i="13" s="1"/>
  <c r="Y30" i="13" s="1"/>
  <c r="Y31" i="13" s="1"/>
  <c r="Y32" i="13" s="1"/>
  <c r="Y26" i="13"/>
  <c r="W43" i="13"/>
  <c r="Y8" i="12"/>
  <c r="W8" i="12"/>
  <c r="Y6" i="12"/>
  <c r="Y7" i="12" s="1"/>
  <c r="Y13" i="11"/>
  <c r="Y14" i="11" s="1"/>
  <c r="Y15" i="11" s="1"/>
  <c r="W19" i="11"/>
  <c r="Y7" i="11"/>
  <c r="Y8" i="11" s="1"/>
  <c r="Y9" i="11" s="1"/>
  <c r="Y10" i="11" s="1"/>
  <c r="Y11" i="11" s="1"/>
  <c r="Y19" i="10"/>
  <c r="Y20" i="10"/>
  <c r="Y21" i="10" s="1"/>
  <c r="Y24" i="10"/>
  <c r="Y25" i="10" s="1"/>
  <c r="Y26" i="10" s="1"/>
  <c r="Y15" i="9"/>
  <c r="Y16" i="9" s="1"/>
  <c r="Y17" i="9"/>
  <c r="Y11" i="9"/>
  <c r="Y12" i="9" s="1"/>
  <c r="Y13" i="9" s="1"/>
  <c r="Y7" i="9"/>
  <c r="Y8" i="9"/>
  <c r="Y9" i="9"/>
  <c r="Y36" i="9"/>
  <c r="Y37" i="9" s="1"/>
  <c r="Y38" i="9" s="1"/>
  <c r="Y41" i="9"/>
  <c r="Y42" i="9" s="1"/>
  <c r="Y43" i="9"/>
  <c r="Y23" i="9"/>
  <c r="Y24" i="9"/>
  <c r="Y25" i="9" s="1"/>
  <c r="Y26" i="9" s="1"/>
  <c r="Y27" i="9" s="1"/>
  <c r="Y6" i="8"/>
  <c r="Y7" i="8"/>
  <c r="Y8" i="8"/>
  <c r="Y15" i="7"/>
  <c r="Y16" i="7"/>
  <c r="Y17" i="7" s="1"/>
  <c r="Y18" i="7" s="1"/>
  <c r="Y21" i="7"/>
  <c r="Y22" i="7"/>
  <c r="Y23" i="7" s="1"/>
  <c r="Y24" i="7" s="1"/>
  <c r="Y25" i="7" s="1"/>
  <c r="Y26" i="7" s="1"/>
  <c r="Y3" i="6"/>
  <c r="Y4" i="6" s="1"/>
  <c r="Y5" i="6"/>
  <c r="Y32" i="5"/>
  <c r="Y33" i="5"/>
  <c r="Y38" i="5"/>
  <c r="Y39" i="5"/>
  <c r="Y13" i="5"/>
  <c r="Y14" i="5" s="1"/>
  <c r="Y15" i="5" s="1"/>
  <c r="Y70" i="5"/>
  <c r="Y71" i="5"/>
  <c r="Y72" i="5" s="1"/>
  <c r="Y73" i="5" s="1"/>
  <c r="Y74" i="5" s="1"/>
  <c r="Y86" i="5" s="1"/>
  <c r="Y81" i="5"/>
  <c r="Y82" i="5"/>
  <c r="Y83" i="5"/>
  <c r="Y84" i="5"/>
  <c r="Y85" i="5"/>
  <c r="W116" i="4"/>
  <c r="W117" i="4" s="1"/>
  <c r="W29" i="4"/>
  <c r="W30" i="4"/>
  <c r="Y128" i="4"/>
  <c r="Y129" i="4"/>
  <c r="Y130" i="4"/>
  <c r="W130" i="4"/>
  <c r="Y109" i="4"/>
  <c r="Y110" i="4" s="1"/>
  <c r="Y111" i="4" s="1"/>
  <c r="W110" i="4"/>
  <c r="W111" i="4"/>
  <c r="Y142" i="4"/>
  <c r="Y143" i="4"/>
  <c r="W143" i="4"/>
  <c r="W144" i="4"/>
  <c r="Y180" i="4"/>
  <c r="Y181" i="4" s="1"/>
  <c r="W181" i="4"/>
  <c r="Y154" i="4"/>
  <c r="Y155" i="4" s="1"/>
  <c r="Y156" i="4" s="1"/>
  <c r="Y157" i="4" s="1"/>
  <c r="Y158" i="4" s="1"/>
  <c r="Y159" i="4"/>
  <c r="W158" i="4"/>
  <c r="W159" i="4"/>
  <c r="W93" i="4"/>
  <c r="W97" i="4" s="1"/>
  <c r="V103" i="1"/>
  <c r="V104" i="1" s="1"/>
  <c r="V105" i="1" s="1"/>
  <c r="V146" i="1" s="1"/>
  <c r="X103" i="1"/>
  <c r="X104" i="1"/>
  <c r="X105" i="1" s="1"/>
  <c r="X146" i="1" s="1"/>
  <c r="V109" i="1"/>
  <c r="V112" i="1" s="1"/>
  <c r="V113" i="1" s="1"/>
  <c r="V110" i="1"/>
  <c r="V111" i="1"/>
  <c r="V137" i="1"/>
  <c r="V139" i="1" s="1"/>
  <c r="V140" i="1" s="1"/>
  <c r="X137" i="1"/>
  <c r="X138" i="1"/>
  <c r="X139" i="1" s="1"/>
  <c r="X140" i="1" s="1"/>
  <c r="V138" i="1"/>
  <c r="Y115" i="23"/>
  <c r="X109" i="1"/>
  <c r="X110" i="1"/>
  <c r="X111" i="1"/>
  <c r="X112" i="1"/>
  <c r="X113" i="1" s="1"/>
  <c r="Y57" i="4" l="1"/>
  <c r="Y12" i="14"/>
  <c r="W163" i="4"/>
  <c r="W164" i="4" s="1"/>
  <c r="Y162" i="4"/>
  <c r="Y163" i="4" s="1"/>
  <c r="Y164" i="4" s="1"/>
  <c r="W52" i="5"/>
  <c r="Y51" i="5"/>
  <c r="Y52" i="5" s="1"/>
  <c r="Y61" i="5" s="1"/>
  <c r="W187" i="4"/>
  <c r="W188" i="4" s="1"/>
  <c r="Y186" i="4"/>
  <c r="Y187" i="4" s="1"/>
  <c r="Y188" i="4" s="1"/>
  <c r="Y19" i="18"/>
  <c r="W38" i="13"/>
  <c r="W44" i="13" s="1"/>
  <c r="Y36" i="13"/>
  <c r="Y37" i="13" s="1"/>
  <c r="Y38" i="13" s="1"/>
  <c r="Y44" i="13" s="1"/>
  <c r="S196" i="4"/>
  <c r="W74" i="4"/>
  <c r="S86" i="5"/>
  <c r="Y25" i="23"/>
  <c r="Y26" i="23" s="1"/>
  <c r="Y35" i="23" s="1"/>
  <c r="W53" i="23"/>
  <c r="Y23" i="5"/>
  <c r="Y97" i="4"/>
  <c r="Y67" i="4"/>
  <c r="Y68" i="4" s="1"/>
  <c r="Y69" i="4" s="1"/>
  <c r="S33" i="9"/>
  <c r="W90" i="23"/>
  <c r="Y89" i="23"/>
  <c r="Y90" i="23" s="1"/>
  <c r="Y214" i="4"/>
  <c r="Y215" i="4" s="1"/>
  <c r="Y191" i="4"/>
  <c r="Y192" i="4" s="1"/>
  <c r="Y196" i="4" s="1"/>
  <c r="S136" i="4"/>
  <c r="Y73" i="4"/>
  <c r="Y74" i="4" s="1"/>
  <c r="Y17" i="4"/>
  <c r="Y18" i="4" s="1"/>
  <c r="Y19" i="4" s="1"/>
  <c r="W7" i="5"/>
  <c r="Y6" i="5"/>
  <c r="Y7" i="5" s="1"/>
  <c r="W66" i="5"/>
  <c r="W67" i="5" s="1"/>
  <c r="Y65" i="5"/>
  <c r="Y66" i="5" s="1"/>
  <c r="Y67" i="5" s="1"/>
  <c r="W14" i="13"/>
  <c r="W20" i="13"/>
  <c r="W18" i="18"/>
  <c r="Y16" i="18"/>
  <c r="Y17" i="18" s="1"/>
  <c r="Y18" i="18" s="1"/>
  <c r="W33" i="18"/>
  <c r="W12" i="19"/>
  <c r="Y11" i="19"/>
  <c r="Y12" i="19" s="1"/>
  <c r="Y13" i="19" s="1"/>
  <c r="W31" i="19"/>
  <c r="Y30" i="19"/>
  <c r="Y31" i="19" s="1"/>
  <c r="W207" i="4"/>
  <c r="W45" i="4"/>
  <c r="Y44" i="4"/>
  <c r="Y45" i="4" s="1"/>
  <c r="W42" i="5"/>
  <c r="Y41" i="5"/>
  <c r="Y42" i="5" s="1"/>
  <c r="W31" i="10"/>
  <c r="W36" i="10" s="1"/>
  <c r="Y29" i="10"/>
  <c r="Y30" i="10" s="1"/>
  <c r="Y31" i="10" s="1"/>
  <c r="Y36" i="10" s="1"/>
  <c r="W5" i="11"/>
  <c r="W20" i="11" s="1"/>
  <c r="Y3" i="11"/>
  <c r="Y4" i="11" s="1"/>
  <c r="Y5" i="11" s="1"/>
  <c r="Y20" i="11" s="1"/>
  <c r="W21" i="16"/>
  <c r="W30" i="16" s="1"/>
  <c r="W28" i="19"/>
  <c r="Y26" i="19"/>
  <c r="Y27" i="19" s="1"/>
  <c r="Y28" i="19" s="1"/>
  <c r="S46" i="4"/>
  <c r="W150" i="4"/>
  <c r="W151" i="4" s="1"/>
  <c r="W30" i="5"/>
  <c r="W43" i="5" s="1"/>
  <c r="Y29" i="5"/>
  <c r="Y30" i="5" s="1"/>
  <c r="W22" i="15"/>
  <c r="W23" i="15" s="1"/>
  <c r="Y21" i="15"/>
  <c r="Y22" i="15" s="1"/>
  <c r="Y23" i="15" s="1"/>
  <c r="Y55" i="19"/>
  <c r="W11" i="20"/>
  <c r="Y10" i="20"/>
  <c r="Y11" i="20" s="1"/>
  <c r="Y33" i="13"/>
  <c r="Y171" i="4"/>
  <c r="Y172" i="4" s="1"/>
  <c r="Y173" i="4" s="1"/>
  <c r="Y174" i="4" s="1"/>
  <c r="Y55" i="4"/>
  <c r="Y56" i="4" s="1"/>
  <c r="W39" i="4"/>
  <c r="W46" i="4" s="1"/>
  <c r="Y36" i="4"/>
  <c r="Y37" i="4" s="1"/>
  <c r="Y38" i="4" s="1"/>
  <c r="Y39" i="4" s="1"/>
  <c r="W13" i="4"/>
  <c r="W14" i="4" s="1"/>
  <c r="Y4" i="4"/>
  <c r="Y5" i="4" s="1"/>
  <c r="Y6" i="4" s="1"/>
  <c r="Y7" i="4" s="1"/>
  <c r="Y8" i="4" s="1"/>
  <c r="S23" i="15"/>
  <c r="Y10" i="18"/>
  <c r="Y11" i="18" s="1"/>
  <c r="Y12" i="18" s="1"/>
  <c r="Y13" i="18" s="1"/>
  <c r="W13" i="18"/>
  <c r="W19" i="18" s="1"/>
  <c r="W13" i="21"/>
  <c r="W17" i="21" s="1"/>
  <c r="Y12" i="21"/>
  <c r="Y13" i="21" s="1"/>
  <c r="Y17" i="21" s="1"/>
  <c r="W5" i="58"/>
  <c r="W10" i="58" s="1"/>
  <c r="Y3" i="58"/>
  <c r="Y4" i="58" s="1"/>
  <c r="Y5" i="58" s="1"/>
  <c r="Y10" i="58" s="1"/>
  <c r="Y9" i="5"/>
  <c r="Y10" i="5" s="1"/>
  <c r="Y11" i="5" s="1"/>
  <c r="Y199" i="4"/>
  <c r="Y200" i="4" s="1"/>
  <c r="Y207" i="4" s="1"/>
  <c r="Y33" i="4"/>
  <c r="Y34" i="4" s="1"/>
  <c r="Y46" i="4" s="1"/>
  <c r="W74" i="5"/>
  <c r="W86" i="5" s="1"/>
  <c r="Y3" i="10"/>
  <c r="Y4" i="10" s="1"/>
  <c r="Y15" i="10" s="1"/>
  <c r="Y10" i="14"/>
  <c r="Y11" i="14" s="1"/>
  <c r="W11" i="14"/>
  <c r="W12" i="14" s="1"/>
  <c r="W5" i="20"/>
  <c r="Y3" i="20"/>
  <c r="Y4" i="20" s="1"/>
  <c r="Y5" i="20" s="1"/>
  <c r="S63" i="23"/>
  <c r="Y211" i="4"/>
  <c r="Y212" i="4" s="1"/>
  <c r="Y216" i="4" s="1"/>
  <c r="Y103" i="4"/>
  <c r="Y104" i="4" s="1"/>
  <c r="Y105" i="4" s="1"/>
  <c r="Y106" i="4" s="1"/>
  <c r="W69" i="4"/>
  <c r="W83" i="4" s="1"/>
  <c r="Y3" i="9"/>
  <c r="Y4" i="9" s="1"/>
  <c r="Y5" i="9" s="1"/>
  <c r="Y33" i="9" s="1"/>
  <c r="W5" i="9"/>
  <c r="W33" i="9" s="1"/>
  <c r="Y20" i="9"/>
  <c r="Y21" i="9" s="1"/>
  <c r="W4" i="28"/>
  <c r="Y3" i="28"/>
  <c r="Y4" i="28" s="1"/>
  <c r="Y18" i="28" s="1"/>
  <c r="W56" i="4"/>
  <c r="W57" i="4" s="1"/>
  <c r="Y26" i="5"/>
  <c r="Y27" i="5" s="1"/>
  <c r="W56" i="5"/>
  <c r="W61" i="5" s="1"/>
  <c r="W43" i="16"/>
  <c r="W114" i="23"/>
  <c r="W122" i="4"/>
  <c r="W136" i="4" s="1"/>
  <c r="W4" i="5"/>
  <c r="W23" i="5" s="1"/>
  <c r="W85" i="5"/>
  <c r="Y21" i="14"/>
  <c r="Y22" i="14" s="1"/>
  <c r="Y23" i="14" s="1"/>
  <c r="W31" i="14"/>
  <c r="Y30" i="14"/>
  <c r="Y31" i="14" s="1"/>
  <c r="S52" i="14"/>
  <c r="Y8" i="16"/>
  <c r="Y9" i="16" s="1"/>
  <c r="Y10" i="16" s="1"/>
  <c r="Y11" i="16" s="1"/>
  <c r="Y16" i="16" s="1"/>
  <c r="S30" i="16"/>
  <c r="W22" i="19"/>
  <c r="W23" i="19" s="1"/>
  <c r="Y21" i="19"/>
  <c r="Y22" i="19" s="1"/>
  <c r="Y23" i="19" s="1"/>
  <c r="Y66" i="23"/>
  <c r="Y67" i="23" s="1"/>
  <c r="Y68" i="23" s="1"/>
  <c r="Y69" i="23" s="1"/>
  <c r="Y70" i="23" s="1"/>
  <c r="W69" i="23"/>
  <c r="W70" i="23" s="1"/>
  <c r="Y74" i="23"/>
  <c r="Y75" i="23" s="1"/>
  <c r="W81" i="23"/>
  <c r="W97" i="23" s="1"/>
  <c r="Y80" i="23"/>
  <c r="Y81" i="23" s="1"/>
  <c r="Y34" i="10"/>
  <c r="Y35" i="10" s="1"/>
  <c r="S8" i="12"/>
  <c r="W6" i="13"/>
  <c r="W10" i="13" s="1"/>
  <c r="W32" i="13"/>
  <c r="Y22" i="18"/>
  <c r="Y23" i="18" s="1"/>
  <c r="Y24" i="18" s="1"/>
  <c r="Y28" i="18" s="1"/>
  <c r="S69" i="19"/>
  <c r="S16" i="20"/>
  <c r="Y14" i="20"/>
  <c r="Y15" i="20" s="1"/>
  <c r="S17" i="21"/>
  <c r="W31" i="23"/>
  <c r="W35" i="23" s="1"/>
  <c r="W49" i="23"/>
  <c r="W63" i="23" s="1"/>
  <c r="Y47" i="23"/>
  <c r="Y48" i="23" s="1"/>
  <c r="Y49" i="23" s="1"/>
  <c r="Y63" i="23" s="1"/>
  <c r="S97" i="23"/>
  <c r="S105" i="23"/>
  <c r="Y11" i="28"/>
  <c r="Y12" i="28" s="1"/>
  <c r="Y13" i="28" s="1"/>
  <c r="Y14" i="28" s="1"/>
  <c r="W14" i="28"/>
  <c r="W93" i="23"/>
  <c r="Y92" i="23"/>
  <c r="Y93" i="23" s="1"/>
  <c r="Y18" i="11"/>
  <c r="Y19" i="11" s="1"/>
  <c r="W28" i="14"/>
  <c r="W37" i="14" s="1"/>
  <c r="W51" i="14"/>
  <c r="W52" i="14" s="1"/>
  <c r="W37" i="18"/>
  <c r="Y7" i="20"/>
  <c r="Y8" i="20" s="1"/>
  <c r="W48" i="15"/>
  <c r="W49" i="15" s="1"/>
  <c r="W13" i="19"/>
  <c r="W110" i="23"/>
  <c r="W115" i="23" s="1"/>
  <c r="W9" i="28"/>
  <c r="Y25" i="14"/>
  <c r="Y26" i="14" s="1"/>
  <c r="Y27" i="14" s="1"/>
  <c r="Y28" i="14" s="1"/>
  <c r="Y2" i="38"/>
  <c r="Y3" i="38" s="1"/>
  <c r="Y37" i="14" l="1"/>
  <c r="W18" i="28"/>
  <c r="Y16" i="20"/>
  <c r="W16" i="20"/>
  <c r="Y32" i="19"/>
  <c r="W38" i="18"/>
  <c r="W33" i="13"/>
  <c r="Y97" i="23"/>
  <c r="W32" i="19"/>
  <c r="Y43" i="5"/>
  <c r="Y83" i="4"/>
</calcChain>
</file>

<file path=xl/sharedStrings.xml><?xml version="1.0" encoding="utf-8"?>
<sst xmlns="http://schemas.openxmlformats.org/spreadsheetml/2006/main" count="2622" uniqueCount="1391">
  <si>
    <t>Invoice</t>
  </si>
  <si>
    <t>Screenprint - Lic</t>
  </si>
  <si>
    <t>Pi Kappa Phi- Mizzou</t>
  </si>
  <si>
    <t>Total Pi Kappa Phi- Mizzou</t>
  </si>
  <si>
    <t>Alpha Chi Omega</t>
  </si>
  <si>
    <t>Alpha Delta Pi</t>
  </si>
  <si>
    <t>Alpha Epsilon Phi</t>
  </si>
  <si>
    <t>Alpha Kappa Psi</t>
  </si>
  <si>
    <t>Alpha Omicron Pi</t>
  </si>
  <si>
    <t>Alpha Phi</t>
  </si>
  <si>
    <t>Alpha Sigma Tau</t>
  </si>
  <si>
    <t>Alpha Xi Delta</t>
  </si>
  <si>
    <t>Chi Omega</t>
  </si>
  <si>
    <t>Delta Delta Delta</t>
  </si>
  <si>
    <t>Delta Gamma</t>
  </si>
  <si>
    <t>Delta Zeta</t>
  </si>
  <si>
    <t>Phi Gamma Delta</t>
  </si>
  <si>
    <t>Gamma Phi Beta</t>
  </si>
  <si>
    <t>Kappa Alpha Theta</t>
  </si>
  <si>
    <t>Kappa Delta</t>
  </si>
  <si>
    <t>Kappa Kappa Gamma</t>
  </si>
  <si>
    <t>Phi Kappa Psi</t>
  </si>
  <si>
    <t>Pi Beta Phi</t>
  </si>
  <si>
    <t>Pi Kappa Alpha</t>
  </si>
  <si>
    <t>Sigma Kappa</t>
  </si>
  <si>
    <t>Sigma Pi</t>
  </si>
  <si>
    <t>Zeta Tau Alpha</t>
  </si>
  <si>
    <t>Alpha Epsilon Pi</t>
  </si>
  <si>
    <t>Alpha Gamma Delta</t>
  </si>
  <si>
    <t>Alpha Sigma Alpha</t>
  </si>
  <si>
    <t>Beta Theta Pi</t>
  </si>
  <si>
    <t>Delta Chi</t>
  </si>
  <si>
    <t>Delta Sigma Phi</t>
  </si>
  <si>
    <t>Delta Tau Delta</t>
  </si>
  <si>
    <t>Kappa Alpha Order</t>
  </si>
  <si>
    <t>Kappa Sigma</t>
  </si>
  <si>
    <t>Lambda Chi Alpha</t>
  </si>
  <si>
    <t>Phi Delta Theta</t>
  </si>
  <si>
    <t>Phi Kappa Sigma</t>
  </si>
  <si>
    <t>Phi Kappa Tau</t>
  </si>
  <si>
    <t>Phi Mu</t>
  </si>
  <si>
    <t>Sigma Alpha Epsilon</t>
  </si>
  <si>
    <t>Sigma Alpha Mu</t>
  </si>
  <si>
    <t>Sigma Chi</t>
  </si>
  <si>
    <t>Sigma Delta Tau</t>
  </si>
  <si>
    <t>Sigma Nu</t>
  </si>
  <si>
    <t>Sigma Phi Epsilon</t>
  </si>
  <si>
    <t>Tau Kappa Epsilon</t>
  </si>
  <si>
    <t>Zeta Beta Tau</t>
  </si>
  <si>
    <t>SP Payments Received</t>
  </si>
  <si>
    <t>SP Royalties Due</t>
  </si>
  <si>
    <t>Total Triangle - UCSD</t>
  </si>
  <si>
    <t>Total 2011/7650&amp;7483/Spring  Rush</t>
  </si>
  <si>
    <t>Triangle - UCSD:2011/7650&amp;7483/Spring  Rush</t>
  </si>
  <si>
    <t>Navy Tagless Tees</t>
  </si>
  <si>
    <t>7014</t>
  </si>
  <si>
    <t>White Tagless Tees</t>
  </si>
  <si>
    <t>2011/7650&amp;7483/Spring  Rush</t>
  </si>
  <si>
    <t>Triangle - UCSD</t>
  </si>
  <si>
    <t>Total 2011/7078/winter gear</t>
  </si>
  <si>
    <t>Pi Kappa Phi- Mizzou:2011/7078/winter gear</t>
  </si>
  <si>
    <t>Light Steel s122c Pullover Crews</t>
  </si>
  <si>
    <t>6866</t>
  </si>
  <si>
    <t>Softshells 9718 Black/Vapor Grey</t>
  </si>
  <si>
    <t>Pullover Crew S122c Black</t>
  </si>
  <si>
    <t>2011/7078/winter gear</t>
  </si>
  <si>
    <t>Total IFC- SDSU</t>
  </si>
  <si>
    <t>Total 2011/5048/hoods</t>
  </si>
  <si>
    <t>IFC- SDSU:2011/5048/hoods</t>
  </si>
  <si>
    <t>Hoods</t>
  </si>
  <si>
    <t>6969</t>
  </si>
  <si>
    <t>2011/5048/hoods</t>
  </si>
  <si>
    <t>IFC- SDSU</t>
  </si>
  <si>
    <t>Alpha Sigma Phi</t>
  </si>
  <si>
    <t>Pi Kappa Phi</t>
  </si>
  <si>
    <t>Delta Upsilon</t>
  </si>
  <si>
    <t>Alpha Tau Omega</t>
  </si>
  <si>
    <t>Kappa Delta Rho</t>
  </si>
  <si>
    <t>Chi Phi</t>
  </si>
  <si>
    <t>NPC</t>
  </si>
  <si>
    <t>Theta Chi</t>
  </si>
  <si>
    <t>Phi Kappa Theta</t>
  </si>
  <si>
    <t>Total Alpha Chi Omega- Wisconsin</t>
  </si>
  <si>
    <t>Total 2013/14470/senior week</t>
  </si>
  <si>
    <t>Alpha Chi Omega- Wisconsin:2013/14470/senior week</t>
  </si>
  <si>
    <t>poly cotton tanks</t>
  </si>
  <si>
    <t>9400</t>
  </si>
  <si>
    <t>2013/14470/senior week</t>
  </si>
  <si>
    <t>Total 2012/exec 1/4 zips</t>
  </si>
  <si>
    <t>Alpha Chi Omega- Wisconsin:2012/exec 1/4 zips</t>
  </si>
  <si>
    <t>licensing</t>
  </si>
  <si>
    <t>9438</t>
  </si>
  <si>
    <t>1/4 zips</t>
  </si>
  <si>
    <t>2012/exec 1/4 zips</t>
  </si>
  <si>
    <t>Alpha Chi Omega- Wisconsin</t>
  </si>
  <si>
    <t>Total Alpha Chi Omega- West Carolina</t>
  </si>
  <si>
    <t>Total 2013/14238/tank top</t>
  </si>
  <si>
    <t>Alpha Chi Omega- West Carolina:2013/14238/tank top</t>
  </si>
  <si>
    <t>tanks</t>
  </si>
  <si>
    <t>9393</t>
  </si>
  <si>
    <t>2013/14238/tank top</t>
  </si>
  <si>
    <t>Total 2013/13897/senior week</t>
  </si>
  <si>
    <t>Alpha Chi Omega- West Carolina:2013/13897/senior week</t>
  </si>
  <si>
    <t>v-necks</t>
  </si>
  <si>
    <t>9329</t>
  </si>
  <si>
    <t>2013/13897/senior week</t>
  </si>
  <si>
    <t>Total 2013/13885/formal</t>
  </si>
  <si>
    <t>Alpha Chi Omega- West Carolina:2013/13885/formal</t>
  </si>
  <si>
    <t>navy tee</t>
  </si>
  <si>
    <t>9299</t>
  </si>
  <si>
    <t>2013/13885/formal</t>
  </si>
  <si>
    <t>Alpha Chi Omega- West Carolina</t>
  </si>
  <si>
    <t>Total Alpha Chi Omega- Villanova</t>
  </si>
  <si>
    <t>Total 2013/14414/spring formal</t>
  </si>
  <si>
    <t>Alpha Chi Omega- Villanova:2013/14414/spring formal</t>
  </si>
  <si>
    <t>light pink v-neck</t>
  </si>
  <si>
    <t>9383</t>
  </si>
  <si>
    <t>2013/14414/spring formal</t>
  </si>
  <si>
    <t>Total 2013/14209/HGOG</t>
  </si>
  <si>
    <t>Alpha Chi Omega- Villanova:2013/14209/HGOG</t>
  </si>
  <si>
    <t>coral cover up</t>
  </si>
  <si>
    <t>9473</t>
  </si>
  <si>
    <t>2013/14209/HGOG</t>
  </si>
  <si>
    <t>Alpha Chi Omega- Villanova</t>
  </si>
  <si>
    <t>Total Alpha Chi Omega- UT Tyler</t>
  </si>
  <si>
    <t>Total 2013/14311/semi formal</t>
  </si>
  <si>
    <t>Alpha Chi Omega- UT Tyler:2013/14311/semi formal</t>
  </si>
  <si>
    <t>light pink</t>
  </si>
  <si>
    <t>9392</t>
  </si>
  <si>
    <t>2013/14311/semi formal</t>
  </si>
  <si>
    <t>Total 2013/14300/KSig Mixer</t>
  </si>
  <si>
    <t>Alpha Chi Omega- UT Tyler:2013/14300/KSig Mixer</t>
  </si>
  <si>
    <t>neon green tanks</t>
  </si>
  <si>
    <t>9349</t>
  </si>
  <si>
    <t>2013/14300/KSig Mixer</t>
  </si>
  <si>
    <t>Total 2013/13743/lyre week</t>
  </si>
  <si>
    <t>Alpha Chi Omega- UT Tyler:2013/13743/lyre week</t>
  </si>
  <si>
    <t>charcoal tee</t>
  </si>
  <si>
    <t>9260</t>
  </si>
  <si>
    <t>2013/13743/lyre week</t>
  </si>
  <si>
    <t>Total 2013/13678/philanthropy</t>
  </si>
  <si>
    <t>Alpha Chi Omega- UT Tyler:2013/13678/philanthropy</t>
  </si>
  <si>
    <t>purple v-neck</t>
  </si>
  <si>
    <t>9350</t>
  </si>
  <si>
    <t>2013/13678/philanthropy</t>
  </si>
  <si>
    <t>Alpha Chi Omega- UT Tyler</t>
  </si>
  <si>
    <t>Total Alpha Chi Omega- USC</t>
  </si>
  <si>
    <t>Total 2013/14510/lyre ball shirts</t>
  </si>
  <si>
    <t>Alpha Chi Omega- USC:2013/14510/lyre ball shirts</t>
  </si>
  <si>
    <t>9430</t>
  </si>
  <si>
    <t>navy pocket tee</t>
  </si>
  <si>
    <t>2013/14510/lyre ball shirts</t>
  </si>
  <si>
    <t>Total 2013/12794/backpacks</t>
  </si>
  <si>
    <t>Alpha Chi Omega- USC:2013/12794/backpacks</t>
  </si>
  <si>
    <t>9382</t>
  </si>
  <si>
    <t>backpacks</t>
  </si>
  <si>
    <t>2013/12794/backpacks</t>
  </si>
  <si>
    <t>Alpha Chi Omega- USC</t>
  </si>
  <si>
    <t>Total Alpha Chi Omega- UMASS Amherst</t>
  </si>
  <si>
    <t>Total 2013/13371/CEV Team Shirts</t>
  </si>
  <si>
    <t>Alpha Chi Omega- UMASS Amherst:2013/13371/CEV Team Shirts</t>
  </si>
  <si>
    <t>navy v-neck</t>
  </si>
  <si>
    <t>9424</t>
  </si>
  <si>
    <t>2013/13371/CEV Team Shirts</t>
  </si>
  <si>
    <t>Alpha Chi Omega- UMASS Amherst</t>
  </si>
  <si>
    <t>Total Alpha Chi Omega- Tennesee</t>
  </si>
  <si>
    <t>Total 2013/14695/Bid Day</t>
  </si>
  <si>
    <t>Alpha Chi Omega- Tennesee:2013/14695/Bid Day</t>
  </si>
  <si>
    <t>9528</t>
  </si>
  <si>
    <t>painter hat</t>
  </si>
  <si>
    <t>fanny packs</t>
  </si>
  <si>
    <t>sunglasses</t>
  </si>
  <si>
    <t>2013/14695/Bid Day</t>
  </si>
  <si>
    <t>Alpha Chi Omega- Tennesee</t>
  </si>
  <si>
    <t>Total Alpha Chi Omega- South Carolina</t>
  </si>
  <si>
    <t>Total 2013/14381/bid day</t>
  </si>
  <si>
    <t>Alpha Chi Omega- South Carolina:2013/14381/bid day</t>
  </si>
  <si>
    <t>9516</t>
  </si>
  <si>
    <t>red tanks</t>
  </si>
  <si>
    <t>navy tanks</t>
  </si>
  <si>
    <t>2013/14381/bid day</t>
  </si>
  <si>
    <t>Alpha Chi Omega- South Carolina</t>
  </si>
  <si>
    <t>Total Alpha Chi Omega- SFASU</t>
  </si>
  <si>
    <t>Total 2013/14542/fall recruitment</t>
  </si>
  <si>
    <t>Alpha Chi Omega- SFASU:2013/14542/fall recruitment</t>
  </si>
  <si>
    <t>Hot Pink, Lime, Caribbean Blue, and Daisy Tees</t>
  </si>
  <si>
    <t>9466</t>
  </si>
  <si>
    <t>2013/14542/fall recruitment</t>
  </si>
  <si>
    <t>Total 2013/14433/senior night</t>
  </si>
  <si>
    <t>Alpha Chi Omega- SFASU:2013/14433/senior night</t>
  </si>
  <si>
    <t>pomegranate v-neck</t>
  </si>
  <si>
    <t>9403</t>
  </si>
  <si>
    <t>2013/14433/senior night</t>
  </si>
  <si>
    <t>Alpha Chi Omega- SFASU</t>
  </si>
  <si>
    <t>Total Alpha Chi Omega- SDSU</t>
  </si>
  <si>
    <t>Total 2013/14080/dad's weekend</t>
  </si>
  <si>
    <t>Alpha Chi Omega- SDSU:2013/14080/dad's weekend</t>
  </si>
  <si>
    <t>9328</t>
  </si>
  <si>
    <t>black crew neck tee</t>
  </si>
  <si>
    <t>dark heather grey</t>
  </si>
  <si>
    <t>2013/14080/dad's weekend</t>
  </si>
  <si>
    <t>Total 2013/14041/dunk an alpha chi</t>
  </si>
  <si>
    <t>Alpha Chi Omega- SDSU:2013/14041/dunk an alpha chi</t>
  </si>
  <si>
    <t>9348</t>
  </si>
  <si>
    <t>melon tanks</t>
  </si>
  <si>
    <t>2013/14041/dunk an alpha chi</t>
  </si>
  <si>
    <t>Total 2013/13599/guy's tanks</t>
  </si>
  <si>
    <t>Alpha Chi Omega- SDSU:2013/13599/guy's tanks</t>
  </si>
  <si>
    <t>9258</t>
  </si>
  <si>
    <t>white tank</t>
  </si>
  <si>
    <t>2013/13599/guy's tanks</t>
  </si>
  <si>
    <t>Total 2013/13525/spring break order</t>
  </si>
  <si>
    <t>Alpha Chi Omega- SDSU:2013/13525/spring break order</t>
  </si>
  <si>
    <t>9259</t>
  </si>
  <si>
    <t>spirit jerseys</t>
  </si>
  <si>
    <t>2013/13525/spring break order</t>
  </si>
  <si>
    <t>Alpha Chi Omega- SDSU</t>
  </si>
  <si>
    <t>Total Alpha Chi Omega- San Marcos</t>
  </si>
  <si>
    <t>Total 2013/hoods</t>
  </si>
  <si>
    <t>Alpha Chi Omega- San Marcos:2013/hoods</t>
  </si>
  <si>
    <t>9292</t>
  </si>
  <si>
    <t>Black Champion Hoods</t>
  </si>
  <si>
    <t>2013/hoods</t>
  </si>
  <si>
    <t>Alpha Chi Omega- San Marcos</t>
  </si>
  <si>
    <t>Total Alpha Chi Omega- Sam Houston</t>
  </si>
  <si>
    <t>Total 2013/13934/best catch</t>
  </si>
  <si>
    <t>Alpha Chi Omega- Sam Houston:2013/13934/best catch</t>
  </si>
  <si>
    <t>9030 tees</t>
  </si>
  <si>
    <t>9347</t>
  </si>
  <si>
    <t>2013/13934/best catch</t>
  </si>
  <si>
    <t>Alpha Chi Omega- Sam Houston</t>
  </si>
  <si>
    <t>Total Alpha Chi Omega- Oklahoma City</t>
  </si>
  <si>
    <t>Total 2013/14272/round 1</t>
  </si>
  <si>
    <t>Alpha Chi Omega- Oklahoma City:2013/14272/round 1</t>
  </si>
  <si>
    <t>9502</t>
  </si>
  <si>
    <t>neon heather blue tank</t>
  </si>
  <si>
    <t>2013/14272/round 1</t>
  </si>
  <si>
    <t>Total 2013/13699/spirit jerseys</t>
  </si>
  <si>
    <t>Alpha Chi Omega- Oklahoma City:2013/13699/spirit jerseys</t>
  </si>
  <si>
    <t>jerseys</t>
  </si>
  <si>
    <t>9381</t>
  </si>
  <si>
    <t>2013/13699/spirit jerseys</t>
  </si>
  <si>
    <t>Alpha Chi Omega- Oklahoma City</t>
  </si>
  <si>
    <t>Total Alpha Chi Omega- Ohio State</t>
  </si>
  <si>
    <t>Total 2013/14417/house boy shirts</t>
  </si>
  <si>
    <t>Alpha Chi Omega- Ohio State:2013/14417/house boy shirts</t>
  </si>
  <si>
    <t>polos</t>
  </si>
  <si>
    <t>9402</t>
  </si>
  <si>
    <t>2013/14417/house boy shirts</t>
  </si>
  <si>
    <t>Total 2013/13923/relay for life</t>
  </si>
  <si>
    <t>Alpha Chi Omega- Ohio State:2013/13923/relay for life</t>
  </si>
  <si>
    <t>long sleeve tees</t>
  </si>
  <si>
    <t>9257</t>
  </si>
  <si>
    <t>2013/13923/relay for life</t>
  </si>
  <si>
    <t>Alpha Chi Omega- Ohio State</t>
  </si>
  <si>
    <t>Total Alpha Chi Omega- North Dakota</t>
  </si>
  <si>
    <t>Total 2013/14614/20</t>
  </si>
  <si>
    <t>Alpha Chi Omega- North Dakota:2013/14614/20</t>
  </si>
  <si>
    <t>lavender raglan tee</t>
  </si>
  <si>
    <t>9510</t>
  </si>
  <si>
    <t>coral slub racer tank</t>
  </si>
  <si>
    <t>2013/14614/20</t>
  </si>
  <si>
    <t>Alpha Chi Omega- North Dakota</t>
  </si>
  <si>
    <t>Total Alpha Chi Omega- Mizzou</t>
  </si>
  <si>
    <t>Total 2013/14235/formal</t>
  </si>
  <si>
    <t>Alpha Chi Omega- Mizzou:2013/14235/formal</t>
  </si>
  <si>
    <t>crews</t>
  </si>
  <si>
    <t>9456</t>
  </si>
  <si>
    <t>white tanks</t>
  </si>
  <si>
    <t>lagoon tanks</t>
  </si>
  <si>
    <t>2013/14235/formal</t>
  </si>
  <si>
    <t>Total 2013/13841/junior</t>
  </si>
  <si>
    <t>Alpha Chi Omega- Mizzou:2013/13841/junior</t>
  </si>
  <si>
    <t>blossom tank</t>
  </si>
  <si>
    <t>9373</t>
  </si>
  <si>
    <t>2013/13841/junior</t>
  </si>
  <si>
    <t>Total 2013/13562/mom's weekend</t>
  </si>
  <si>
    <t>Alpha Chi Omega- Mizzou:2013/13562/mom's weekend</t>
  </si>
  <si>
    <t>9391</t>
  </si>
  <si>
    <t>white slouch pocket v-neck</t>
  </si>
  <si>
    <t>navy 1/4 buttons</t>
  </si>
  <si>
    <t>2013/13562/mom's weekend</t>
  </si>
  <si>
    <t>Total 2013/12731/greek week</t>
  </si>
  <si>
    <t>Alpha Chi Omega- Mizzou:2013/12731/greek week</t>
  </si>
  <si>
    <t>9297</t>
  </si>
  <si>
    <t>pocket tees</t>
  </si>
  <si>
    <t>Fleece</t>
  </si>
  <si>
    <t>2013/12731/greek week</t>
  </si>
  <si>
    <t>Alpha Chi Omega- Mizzou</t>
  </si>
  <si>
    <t>Total Alpha Chi Omega- Iowa State</t>
  </si>
  <si>
    <t>Total 2013/13870/quarter buttons</t>
  </si>
  <si>
    <t>Alpha Chi Omega- Iowa State:2013/13870/quarter buttons</t>
  </si>
  <si>
    <t>1/4 buttons</t>
  </si>
  <si>
    <t>9487</t>
  </si>
  <si>
    <t>2013/13870/quarter buttons</t>
  </si>
  <si>
    <t>Alpha Chi Omega- Iowa State</t>
  </si>
  <si>
    <t>Total Alpha Chi Omega- Headquarters</t>
  </si>
  <si>
    <t>Total 2013/leadership weekends</t>
  </si>
  <si>
    <t>Alpha Chi Omega- Headquarters:2013/leadership weekends</t>
  </si>
  <si>
    <t>various tees 4/20</t>
  </si>
  <si>
    <t>9441</t>
  </si>
  <si>
    <t>various tees 4/19</t>
  </si>
  <si>
    <t>various tees 4/13</t>
  </si>
  <si>
    <t>various tees 4/12</t>
  </si>
  <si>
    <t>2013/leadership weekends</t>
  </si>
  <si>
    <t>Total 2013/14559/LEV training</t>
  </si>
  <si>
    <t>Alpha Chi Omega- Headquarters:2013/14559/LEV training</t>
  </si>
  <si>
    <t>cranberry v-neck</t>
  </si>
  <si>
    <t>9465</t>
  </si>
  <si>
    <t>2013/14559/LEV training</t>
  </si>
  <si>
    <t>Alpha Chi Omega- Headquarters</t>
  </si>
  <si>
    <t>Total Alpha Chi Omega- Florida State</t>
  </si>
  <si>
    <t>Total 2013/14124/famous couples grab a date</t>
  </si>
  <si>
    <t>Alpha Chi Omega- Florida State:2013/14124/famous couples grab a date</t>
  </si>
  <si>
    <t>lt blue pocket tee</t>
  </si>
  <si>
    <t>9322</t>
  </si>
  <si>
    <t>2013/14124/famous couples grab a date</t>
  </si>
  <si>
    <t>Total 2013/14104/promo shirt</t>
  </si>
  <si>
    <t>Alpha Chi Omega- Florida State:2013/14104/promo shirt</t>
  </si>
  <si>
    <t>Black Tanks</t>
  </si>
  <si>
    <t>9298</t>
  </si>
  <si>
    <t>2013/14104/promo shirt</t>
  </si>
  <si>
    <t>Total 2013/14083/putting it away for DVA</t>
  </si>
  <si>
    <t>Alpha Chi Omega- Florida State:2013/14083/putting it away for DVA</t>
  </si>
  <si>
    <t>9327</t>
  </si>
  <si>
    <t>tank</t>
  </si>
  <si>
    <t>2013/14083/putting it away for DVA</t>
  </si>
  <si>
    <t>Total 2013/13970/headbands</t>
  </si>
  <si>
    <t>Alpha Chi Omega- Florida State:2013/13970/headbands</t>
  </si>
  <si>
    <t>white headband</t>
  </si>
  <si>
    <t>9296</t>
  </si>
  <si>
    <t>2013/13970/headbands</t>
  </si>
  <si>
    <t>Alpha Chi Omega- Florida State</t>
  </si>
  <si>
    <t>Total Alpha Chi Omega- CSU Fullerton</t>
  </si>
  <si>
    <t>Total 2013/14458/open house</t>
  </si>
  <si>
    <t>Alpha Chi Omega- CSU Fullerton:2013/14458/open house</t>
  </si>
  <si>
    <t>9446</t>
  </si>
  <si>
    <t>2013/14458/open house</t>
  </si>
  <si>
    <t>Alpha Chi Omega- CSU Fullerton</t>
  </si>
  <si>
    <t>Total Alpha Chi Omega- Bradley</t>
  </si>
  <si>
    <t>Total 2013/14259/move in day</t>
  </si>
  <si>
    <t>Alpha Chi Omega- Bradley:2013/14259/move in day</t>
  </si>
  <si>
    <t>dark orchid viscose tank</t>
  </si>
  <si>
    <t>9472</t>
  </si>
  <si>
    <t>2013/14259/move in day</t>
  </si>
  <si>
    <t>Alpha Chi Omega- Bradley</t>
  </si>
  <si>
    <t>Total Alpha Chi Omega- Bowling Green State</t>
  </si>
  <si>
    <t>Total 2013/14498/recruitment</t>
  </si>
  <si>
    <t>Alpha Chi Omega- Bowling Green State:2013/14498/recruitment</t>
  </si>
  <si>
    <t>White v-neck</t>
  </si>
  <si>
    <t>9501</t>
  </si>
  <si>
    <t>2013/14498/recruitment</t>
  </si>
  <si>
    <t>Alpha Chi Omega- Bowling Green State</t>
  </si>
  <si>
    <t>Total Alpha Chi Omega- Arizona State</t>
  </si>
  <si>
    <t>Total 2013/13591/spirit jersey</t>
  </si>
  <si>
    <t>Alpha Chi Omega- Arizona State:2013/13591/spirit jersey</t>
  </si>
  <si>
    <t>9380</t>
  </si>
  <si>
    <t>2013/13591/spirit jersey</t>
  </si>
  <si>
    <t>Alpha Chi Omega- Arizona State</t>
  </si>
  <si>
    <t>Total Alpha Chi Omega- Allegheny</t>
  </si>
  <si>
    <t>Total 2013/9752/alpha chi love</t>
  </si>
  <si>
    <t>Alpha Chi Omega- Allegheny:2013/9752/alpha chi love</t>
  </si>
  <si>
    <t>9485</t>
  </si>
  <si>
    <t>white v-neck</t>
  </si>
  <si>
    <t>flex fleece zip hoods</t>
  </si>
  <si>
    <t>2013/9752/alpha chi love</t>
  </si>
  <si>
    <t>Alpha Chi Omega- Allegheny</t>
  </si>
  <si>
    <t>Balance</t>
  </si>
  <si>
    <t>Amount</t>
  </si>
  <si>
    <t>Sales Price</t>
  </si>
  <si>
    <t>Qty</t>
  </si>
  <si>
    <t>Item</t>
  </si>
  <si>
    <t>Name</t>
  </si>
  <si>
    <t>Memo</t>
  </si>
  <si>
    <t>Num</t>
  </si>
  <si>
    <t>Date</t>
  </si>
  <si>
    <t>Type</t>
  </si>
  <si>
    <t>Alpha Delta Pi- Arizona</t>
  </si>
  <si>
    <t>2013/13708/alumni</t>
  </si>
  <si>
    <t>9384</t>
  </si>
  <si>
    <t>white flowy v-neck</t>
  </si>
  <si>
    <t>Alpha Delta Pi- Arizona:2013/13708/alumni</t>
  </si>
  <si>
    <t>Total 2013/13708/alumni</t>
  </si>
  <si>
    <t>2013/13711/diamond series</t>
  </si>
  <si>
    <t>9262</t>
  </si>
  <si>
    <t>red tank</t>
  </si>
  <si>
    <t>Alpha Delta Pi- Arizona:2013/13711/diamond series</t>
  </si>
  <si>
    <t>Total 2013/13711/diamond series</t>
  </si>
  <si>
    <t>2013/13732/the diamond series</t>
  </si>
  <si>
    <t>9261</t>
  </si>
  <si>
    <t>raglan henley</t>
  </si>
  <si>
    <t>Alpha Delta Pi- Arizona:2013/13732/the diamond series</t>
  </si>
  <si>
    <t>Total 2013/13732/the diamond series</t>
  </si>
  <si>
    <t>2013/13956/spirit jersey</t>
  </si>
  <si>
    <t>9475</t>
  </si>
  <si>
    <t>blue moon jersey</t>
  </si>
  <si>
    <t>Alpha Delta Pi- Arizona:2013/13956/spirit jersey</t>
  </si>
  <si>
    <t>white jersey</t>
  </si>
  <si>
    <t>Total 2013/13956/spirit jersey</t>
  </si>
  <si>
    <t>2013/14248/formal 2013</t>
  </si>
  <si>
    <t>9417</t>
  </si>
  <si>
    <t>circle top</t>
  </si>
  <si>
    <t>Alpha Delta Pi- Arizona:2013/14248/formal 2013</t>
  </si>
  <si>
    <t>Total 2013/14248/formal 2013</t>
  </si>
  <si>
    <t>2013/14617/bid day 2013</t>
  </si>
  <si>
    <t>9525</t>
  </si>
  <si>
    <t>turquoise jersey tank</t>
  </si>
  <si>
    <t>Alpha Delta Pi- Arizona:2013/14617/bid day 2013</t>
  </si>
  <si>
    <t>packages to include tank, camelbak, pins, sunglasses, backpacks</t>
  </si>
  <si>
    <t>Total 2013/14617/bid day 2013</t>
  </si>
  <si>
    <t>Total Alpha Delta Pi- Arizona</t>
  </si>
  <si>
    <t>Alpha Delta Pi- Kansas</t>
  </si>
  <si>
    <t>2013/13668/mom's weekend</t>
  </si>
  <si>
    <t>9287</t>
  </si>
  <si>
    <t>blossom pocket tee</t>
  </si>
  <si>
    <t>Alpha Delta Pi- Kansas:2013/13668/mom's weekend</t>
  </si>
  <si>
    <t>Total 2013/13668/mom's weekend</t>
  </si>
  <si>
    <t>2013/13910/derby days</t>
  </si>
  <si>
    <t>9286</t>
  </si>
  <si>
    <t>Alpha Delta Pi- Kansas:2013/13910/derby days</t>
  </si>
  <si>
    <t>Total 2013/13910/derby days</t>
  </si>
  <si>
    <t>2013/13911/black diamond formal</t>
  </si>
  <si>
    <t>9457</t>
  </si>
  <si>
    <t>pepper pocket tees</t>
  </si>
  <si>
    <t>Alpha Delta Pi- Kansas:2013/13911/black diamond formal</t>
  </si>
  <si>
    <t>Total 2013/13911/black diamond formal</t>
  </si>
  <si>
    <t>2013/14329/mom's weekend</t>
  </si>
  <si>
    <t>9467</t>
  </si>
  <si>
    <t>blossom pocket tees</t>
  </si>
  <si>
    <t>Alpha Delta Pi- Kansas:2013/14329/mom's weekend</t>
  </si>
  <si>
    <t>Total 2013/14329/mom's weekend</t>
  </si>
  <si>
    <t>2013/14422/lagoon tank</t>
  </si>
  <si>
    <t>9468</t>
  </si>
  <si>
    <t>Lagoon Tank</t>
  </si>
  <si>
    <t>Alpha Delta Pi- Kansas:2013/14422/lagoon tank</t>
  </si>
  <si>
    <t>Total 2013/14422/lagoon tank</t>
  </si>
  <si>
    <t>2013/14424/PR Tank</t>
  </si>
  <si>
    <t>9418</t>
  </si>
  <si>
    <t>flo blue tank top</t>
  </si>
  <si>
    <t>Alpha Delta Pi- Kansas:2013/14424/PR Tank</t>
  </si>
  <si>
    <t>Total 2013/14424/PR Tank</t>
  </si>
  <si>
    <t>Total Alpha Delta Pi- Kansas</t>
  </si>
  <si>
    <t>Alpha Delta Pi- UCLA</t>
  </si>
  <si>
    <t>2013/13984/4th of july</t>
  </si>
  <si>
    <t>9300</t>
  </si>
  <si>
    <t>Alpha Delta Pi- UCLA:2013/13984/4th of july</t>
  </si>
  <si>
    <t>Total 2013/13984/4th of july</t>
  </si>
  <si>
    <t>2013/14197/FAST Model Tanks</t>
  </si>
  <si>
    <t>9425</t>
  </si>
  <si>
    <t>tri black tanks</t>
  </si>
  <si>
    <t>Alpha Delta Pi- UCLA:2013/14197/FAST Model Tanks</t>
  </si>
  <si>
    <t>Total 2013/14197/FAST Model Tanks</t>
  </si>
  <si>
    <t>2013/14284/moms day</t>
  </si>
  <si>
    <t>9419</t>
  </si>
  <si>
    <t>Alpha Delta Pi- UCLA:2013/14284/moms day</t>
  </si>
  <si>
    <t>Total 2013/14284/moms day</t>
  </si>
  <si>
    <t>Alpha Delta Pi- UCLA - Other</t>
  </si>
  <si>
    <t>9524</t>
  </si>
  <si>
    <t>tumblers</t>
  </si>
  <si>
    <t>Total Alpha Delta Pi- UCLA - Other</t>
  </si>
  <si>
    <t>Total Alpha Delta Pi- UCLA</t>
  </si>
  <si>
    <t>Alpha Delta Pi- UCSB</t>
  </si>
  <si>
    <t>2013/158a/bid day</t>
  </si>
  <si>
    <t>9321</t>
  </si>
  <si>
    <t>coral tank</t>
  </si>
  <si>
    <t>Alpha Delta Pi- UCSB:2013/158a/bid day</t>
  </si>
  <si>
    <t>Total 2013/158a/bid day</t>
  </si>
  <si>
    <t>Total Alpha Delta Pi- UCSB</t>
  </si>
  <si>
    <t>Alpha Delta Pi- USC</t>
  </si>
  <si>
    <t>2013/14297/spring store</t>
  </si>
  <si>
    <t>9426</t>
  </si>
  <si>
    <t>Alpha Delta Pi- USC:2013/14297/spring store</t>
  </si>
  <si>
    <t>hats</t>
  </si>
  <si>
    <t>Total 2013/14297/spring store</t>
  </si>
  <si>
    <t>2013/14593/diamond ball</t>
  </si>
  <si>
    <t>9461</t>
  </si>
  <si>
    <t>raglan tees</t>
  </si>
  <si>
    <t>Alpha Delta Pi- USC:2013/14593/diamond ball</t>
  </si>
  <si>
    <t>tagless tees</t>
  </si>
  <si>
    <t>Total 2013/14593/diamond ball</t>
  </si>
  <si>
    <t>2013/row cup</t>
  </si>
  <si>
    <t>9445</t>
  </si>
  <si>
    <t>girls tanks</t>
  </si>
  <si>
    <t>Alpha Delta Pi- USC:2013/row cup</t>
  </si>
  <si>
    <t>guys tanks</t>
  </si>
  <si>
    <t>Total 2013/row cup</t>
  </si>
  <si>
    <t>Total Alpha Delta Pi- USC</t>
  </si>
  <si>
    <t>Alpha Epsilon Phi- Arizona</t>
  </si>
  <si>
    <t>2013/14146/spirit jerseys</t>
  </si>
  <si>
    <t>9476</t>
  </si>
  <si>
    <t>Alpha Epsilon Phi- Arizona:2013/14146/spirit jerseys</t>
  </si>
  <si>
    <t>Total 2013/14146/spirit jerseys</t>
  </si>
  <si>
    <t>Total Alpha Epsilon Phi- Arizona</t>
  </si>
  <si>
    <t>Alpha Epsilon Pi- Arizona</t>
  </si>
  <si>
    <t>2013/14157/foam party</t>
  </si>
  <si>
    <t>9323</t>
  </si>
  <si>
    <t>ash grey seafoam</t>
  </si>
  <si>
    <t>Alpha Epsilon Pi- Arizona:2013/14157/foam party</t>
  </si>
  <si>
    <t>Total 2013/14157/foam party</t>
  </si>
  <si>
    <t>2013/14429/foam party</t>
  </si>
  <si>
    <t>9395</t>
  </si>
  <si>
    <t>ash grey sea foam</t>
  </si>
  <si>
    <t>Alpha Epsilon Pi- Arizona:2013/14429/foam party</t>
  </si>
  <si>
    <t>Total 2013/14429/foam party</t>
  </si>
  <si>
    <t>2013/14430/vegas formal</t>
  </si>
  <si>
    <t>9404</t>
  </si>
  <si>
    <t>coral tanks and tees</t>
  </si>
  <si>
    <t>Alpha Epsilon Pi- Arizona:2013/14430/vegas formal</t>
  </si>
  <si>
    <t>Total 2013/14430/vegas formal</t>
  </si>
  <si>
    <t>Total Alpha Epsilon Pi- Arizona</t>
  </si>
  <si>
    <t>Alpha Epsilon Pi- SDSU</t>
  </si>
  <si>
    <t>2013/13735/formal 2013</t>
  </si>
  <si>
    <t>9301</t>
  </si>
  <si>
    <t>WHITE TANKS</t>
  </si>
  <si>
    <t>Alpha Epsilon Pi- SDSU:2013/13735/formal 2013</t>
  </si>
  <si>
    <t>Total 2013/13735/formal 2013</t>
  </si>
  <si>
    <t>Total Alpha Epsilon Pi- SDSU</t>
  </si>
  <si>
    <t>Alpha Epsilon Pi- UCSC</t>
  </si>
  <si>
    <t>2013/13826/aepi spring rush</t>
  </si>
  <si>
    <t>9263</t>
  </si>
  <si>
    <t>tees</t>
  </si>
  <si>
    <t>Alpha Epsilon Pi- UCSC:2013/13826/aepi spring rush</t>
  </si>
  <si>
    <t>Total 2013/13826/aepi spring rush</t>
  </si>
  <si>
    <t>Total Alpha Epsilon Pi- UCSC</t>
  </si>
  <si>
    <t>Alpha Kappa Psi - Mizzou</t>
  </si>
  <si>
    <t>2013/13913/brotherhood</t>
  </si>
  <si>
    <t>9264</t>
  </si>
  <si>
    <t>blue jean tank</t>
  </si>
  <si>
    <t>Alpha Kappa Psi - Mizzou:2013/13913/brotherhood</t>
  </si>
  <si>
    <t>Total 2013/13913/brotherhood</t>
  </si>
  <si>
    <t>2013/14368/brotherhood</t>
  </si>
  <si>
    <t>9396</t>
  </si>
  <si>
    <t>Alpha Kappa Psi - Mizzou:2013/14368/brotherhood</t>
  </si>
  <si>
    <t>Total 2013/14368/brotherhood</t>
  </si>
  <si>
    <t>Total Alpha Kappa Psi - Mizzou</t>
  </si>
  <si>
    <t>Alpha Omicron Pi- Cal Poly SLO</t>
  </si>
  <si>
    <t>2013/12841/winter sweatshirt</t>
  </si>
  <si>
    <t>9324</t>
  </si>
  <si>
    <t>ath heather quarter zips</t>
  </si>
  <si>
    <t>Alpha Omicron Pi- Cal Poly SLO:2013/12841/winter sweatshirt</t>
  </si>
  <si>
    <t>Total 2013/12841/winter sweatshirt</t>
  </si>
  <si>
    <t>2013/13237/mr frat</t>
  </si>
  <si>
    <t>9420</t>
  </si>
  <si>
    <t>Alpha Omicron Pi- Cal Poly SLO:2013/13237/mr frat</t>
  </si>
  <si>
    <t>Total 2013/13237/mr frat</t>
  </si>
  <si>
    <t>2013/13238/mr. fraternity v-neck</t>
  </si>
  <si>
    <t>9405</t>
  </si>
  <si>
    <t>tri blend v-neck</t>
  </si>
  <si>
    <t>Alpha Omicron Pi- Cal Poly SLO:2013/13238/mr. fraternity v-neck</t>
  </si>
  <si>
    <t>Total 2013/13238/mr. fraternity v-neck</t>
  </si>
  <si>
    <t>2013/13607/arthritis walk</t>
  </si>
  <si>
    <t>9302</t>
  </si>
  <si>
    <t>Alpha Omicron Pi- Cal Poly SLO:2013/13607/arthritis walk</t>
  </si>
  <si>
    <t>Total 2013/13607/arthritis walk</t>
  </si>
  <si>
    <t>2013/13774/disneyland</t>
  </si>
  <si>
    <t>9265</t>
  </si>
  <si>
    <t>Alpha Omicron Pi- Cal Poly SLO:2013/13774/disneyland</t>
  </si>
  <si>
    <t>Total 2013/13774/disneyland</t>
  </si>
  <si>
    <t>2013/14143/greek week</t>
  </si>
  <si>
    <t>9374</t>
  </si>
  <si>
    <t>trucker hats</t>
  </si>
  <si>
    <t>Alpha Omicron Pi- Cal Poly SLO:2013/14143/greek week</t>
  </si>
  <si>
    <t>camelbaks</t>
  </si>
  <si>
    <t>tri indigo tank</t>
  </si>
  <si>
    <t>Total 2013/14143/greek week</t>
  </si>
  <si>
    <t>2013/14145/exec board sweatshirts</t>
  </si>
  <si>
    <t>9406</t>
  </si>
  <si>
    <t>Alpha Omicron Pi- Cal Poly SLO:2013/14145/exec board sweatshirts</t>
  </si>
  <si>
    <t>Total 2013/14145/exec board sweatshirts</t>
  </si>
  <si>
    <t>Total Alpha Omicron Pi- Cal Poly SLO</t>
  </si>
  <si>
    <t>Alpha Omicron Pi- Other</t>
  </si>
  <si>
    <t>2013/13916/roseball</t>
  </si>
  <si>
    <t>9303</t>
  </si>
  <si>
    <t>crimson tee</t>
  </si>
  <si>
    <t>Alpha Omicron Pi- Other:2013/13916/roseball</t>
  </si>
  <si>
    <t>Total 2013/13916/roseball</t>
  </si>
  <si>
    <t>Total Alpha Omicron Pi- Other</t>
  </si>
  <si>
    <t>Alpha Omicron Pi- TWU</t>
  </si>
  <si>
    <t>2013/14191/spring sisterhood</t>
  </si>
  <si>
    <t>9330</t>
  </si>
  <si>
    <t>tri blend tanks</t>
  </si>
  <si>
    <t>Alpha Omicron Pi- TWU:2013/14191/spring sisterhood</t>
  </si>
  <si>
    <t>Total 2013/14191/spring sisterhood</t>
  </si>
  <si>
    <t>Total Alpha Omicron Pi- TWU</t>
  </si>
  <si>
    <t>Alpha Phi- Arizona</t>
  </si>
  <si>
    <t>2013/14128/luau</t>
  </si>
  <si>
    <t>9332</t>
  </si>
  <si>
    <t>Alpha Phi- Arizona:2013/14128/luau</t>
  </si>
  <si>
    <t>Total 2013/14128/luau</t>
  </si>
  <si>
    <t>2013/14140/senior week</t>
  </si>
  <si>
    <t>9333</t>
  </si>
  <si>
    <t>navy jackie tank</t>
  </si>
  <si>
    <t>Alpha Phi- Arizona:2013/14140/senior week</t>
  </si>
  <si>
    <t>Total 2013/14140/senior week</t>
  </si>
  <si>
    <t>2013/14185/mr. alpha phi boys</t>
  </si>
  <si>
    <t>9375</t>
  </si>
  <si>
    <t>Alpha Phi- Arizona:2013/14185/mr. alpha phi boys</t>
  </si>
  <si>
    <t>Total 2013/14185/mr. alpha phi boys</t>
  </si>
  <si>
    <t>2013/14240/mr. alpha phi girls</t>
  </si>
  <si>
    <t>9331</t>
  </si>
  <si>
    <t>bella tanks</t>
  </si>
  <si>
    <t>Alpha Phi- Arizona:2013/14240/mr. alpha phi girls</t>
  </si>
  <si>
    <t>Total 2013/14240/mr. alpha phi girls</t>
  </si>
  <si>
    <t>Total Alpha Phi- Arizona</t>
  </si>
  <si>
    <t>Alpha Phi- CSUN</t>
  </si>
  <si>
    <t>2013/sashes</t>
  </si>
  <si>
    <t>9345</t>
  </si>
  <si>
    <t>sashes</t>
  </si>
  <si>
    <t>Alpha Phi- CSUN:2013/sashes</t>
  </si>
  <si>
    <t>Total 2013/sashes</t>
  </si>
  <si>
    <t>Total Alpha Phi- CSUN</t>
  </si>
  <si>
    <t>Alpha Phi- Lehigh</t>
  </si>
  <si>
    <t>2013/14334/myrtle tank</t>
  </si>
  <si>
    <t>9407</t>
  </si>
  <si>
    <t>Alpha Phi- Lehigh:2013/14334/myrtle tank</t>
  </si>
  <si>
    <t>Total 2013/14334/myrtle tank</t>
  </si>
  <si>
    <t>Total Alpha Phi- Lehigh</t>
  </si>
  <si>
    <t>Alpha Phi- San diego</t>
  </si>
  <si>
    <t>2013/13906/guys america</t>
  </si>
  <si>
    <t>9334</t>
  </si>
  <si>
    <t>big pocket tanks</t>
  </si>
  <si>
    <t>Alpha Phi- San diego:2013/13906/guys america</t>
  </si>
  <si>
    <t>Total 2013/13906/guys america</t>
  </si>
  <si>
    <t>2013/13919/phiesta girls tanks</t>
  </si>
  <si>
    <t>9288</t>
  </si>
  <si>
    <t>viscose tank</t>
  </si>
  <si>
    <t>Alpha Phi- San diego:2013/13919/phiesta girls tanks</t>
  </si>
  <si>
    <t>Total 2013/13919/phiesta girls tanks</t>
  </si>
  <si>
    <t>Total Alpha Phi- San diego</t>
  </si>
  <si>
    <t>Alpha Sigma Tau- Cal State LA</t>
  </si>
  <si>
    <t>2013/13927r/backpack reprint</t>
  </si>
  <si>
    <t>9517</t>
  </si>
  <si>
    <t>Alpha Sigma Tau- Cal State LA:2013/13927r/backpack reprint</t>
  </si>
  <si>
    <t>Total 2013/13927r/backpack reprint</t>
  </si>
  <si>
    <t>2013/153a and 154a-totes and tees</t>
  </si>
  <si>
    <t>9439</t>
  </si>
  <si>
    <t>deep v</t>
  </si>
  <si>
    <t>Alpha Sigma Tau- Cal State LA:2013/153a and 154a-totes and tees</t>
  </si>
  <si>
    <t>licensing for deep v</t>
  </si>
  <si>
    <t>totes</t>
  </si>
  <si>
    <t>licensing for totes</t>
  </si>
  <si>
    <t>Total 2013/153a and 154a-totes and tees</t>
  </si>
  <si>
    <t>2013/153AR</t>
  </si>
  <si>
    <t>9511</t>
  </si>
  <si>
    <t>Deep v</t>
  </si>
  <si>
    <t>Alpha Sigma Tau- Cal State LA:2013/153AR</t>
  </si>
  <si>
    <t>Total 2013/153AR</t>
  </si>
  <si>
    <t>Alpha Sigma Tau- Cal State LA - Other</t>
  </si>
  <si>
    <t>9408</t>
  </si>
  <si>
    <t>Total Alpha Sigma Tau- Cal State LA - Other</t>
  </si>
  <si>
    <t>Total Alpha Sigma Tau- Cal State LA</t>
  </si>
  <si>
    <t>Alpha Xi Delta- Illinois</t>
  </si>
  <si>
    <t>2013/13895/mom's weekend</t>
  </si>
  <si>
    <t>9293</t>
  </si>
  <si>
    <t>butter tees</t>
  </si>
  <si>
    <t>Alpha Xi Delta- Illinois:2013/13895/mom's weekend</t>
  </si>
  <si>
    <t>Total 2013/13895/mom's weekend</t>
  </si>
  <si>
    <t>2013/14166/moms weekend</t>
  </si>
  <si>
    <t>9421</t>
  </si>
  <si>
    <t>butter LST</t>
  </si>
  <si>
    <t>Alpha Xi Delta- Illinois:2013/14166/moms weekend</t>
  </si>
  <si>
    <t>Total 2013/14166/moms weekend</t>
  </si>
  <si>
    <t>Total Alpha Xi Delta- Illinois</t>
  </si>
  <si>
    <t>Chi Omega- AZ</t>
  </si>
  <si>
    <t>2013/13981/bid day</t>
  </si>
  <si>
    <t>9526</t>
  </si>
  <si>
    <t>Chi Omega- AZ:2013/13981/bid day</t>
  </si>
  <si>
    <t>Total 2013/13981/bid day</t>
  </si>
  <si>
    <t>2013/14359/spring fling</t>
  </si>
  <si>
    <t>9401</t>
  </si>
  <si>
    <t>Chi Omega- AZ:2013/14359/spring fling</t>
  </si>
  <si>
    <t>Total 2013/14359/spring fling</t>
  </si>
  <si>
    <t>Total Chi Omega- AZ</t>
  </si>
  <si>
    <t>Chi Omega- Mizzou</t>
  </si>
  <si>
    <t>2013/12574/philanthropy chi ole</t>
  </si>
  <si>
    <t>9484</t>
  </si>
  <si>
    <t>mustard long sleeve</t>
  </si>
  <si>
    <t>Chi Omega- Mizzou:2013/12574/philanthropy chi ole</t>
  </si>
  <si>
    <t>Total 2013/12574/philanthropy chi ole</t>
  </si>
  <si>
    <t>2013/13477/mint jersey</t>
  </si>
  <si>
    <t>9385</t>
  </si>
  <si>
    <t>Chi Omega- Mizzou:2013/13477/mint jersey</t>
  </si>
  <si>
    <t>Total 2013/13477/mint jersey</t>
  </si>
  <si>
    <t>2013/14107/greek week athletes</t>
  </si>
  <si>
    <t>9294</t>
  </si>
  <si>
    <t>carolina blue tank</t>
  </si>
  <si>
    <t>Chi Omega- Mizzou:2013/14107/greek week athletes</t>
  </si>
  <si>
    <t>Total 2013/14107/greek week athletes</t>
  </si>
  <si>
    <t>2013/14139/chi o Spring Fishing Shirt</t>
  </si>
  <si>
    <t>9431</t>
  </si>
  <si>
    <t>fishing shirts</t>
  </si>
  <si>
    <t>Chi Omega- Mizzou:2013/14139/chi o Spring Fishing Shirt</t>
  </si>
  <si>
    <t>Total 2013/14139/chi o Spring Fishing Shirt</t>
  </si>
  <si>
    <t>2013/14194/trivia night</t>
  </si>
  <si>
    <t>9386</t>
  </si>
  <si>
    <t>sea tee</t>
  </si>
  <si>
    <t>Chi Omega- Mizzou:2013/14194/trivia night</t>
  </si>
  <si>
    <t>Total 2013/14194/trivia night</t>
  </si>
  <si>
    <t>2013/14454/kentucky derby</t>
  </si>
  <si>
    <t>9477</t>
  </si>
  <si>
    <t>mesh shorts</t>
  </si>
  <si>
    <t>Chi Omega- Mizzou:2013/14454/kentucky derby</t>
  </si>
  <si>
    <t>comfort colors tees</t>
  </si>
  <si>
    <t>Total 2013/14454/kentucky derby</t>
  </si>
  <si>
    <t>Total Chi Omega- Mizzou</t>
  </si>
  <si>
    <t>Chi Omega- UCLA</t>
  </si>
  <si>
    <t>2013/14019/bid day shirts</t>
  </si>
  <si>
    <t>9266</t>
  </si>
  <si>
    <t>Chi Omega- UCLA:2013/14019/bid day shirts</t>
  </si>
  <si>
    <t>Total 2013/14019/bid day shirts</t>
  </si>
  <si>
    <t>2013/14674/rho beta</t>
  </si>
  <si>
    <t>9493</t>
  </si>
  <si>
    <t>true royal flowy v-neck</t>
  </si>
  <si>
    <t>Chi Omega- UCLA:2013/14674/rho beta</t>
  </si>
  <si>
    <t>lapis tank</t>
  </si>
  <si>
    <t>Total 2013/14674/rho beta</t>
  </si>
  <si>
    <t>Total Chi Omega- UCLA</t>
  </si>
  <si>
    <t>Chi Phi- FSU</t>
  </si>
  <si>
    <t>2013/14367/st. paddy's</t>
  </si>
  <si>
    <t>9364</t>
  </si>
  <si>
    <t>Chi Phi- FSU:2013/14367/st. paddy's</t>
  </si>
  <si>
    <t>Total 2013/14367/st. paddy's</t>
  </si>
  <si>
    <t>Total Chi Phi- FSU</t>
  </si>
  <si>
    <t>Delta Delta Delta- Arizona</t>
  </si>
  <si>
    <t>2013/13642/jersey</t>
  </si>
  <si>
    <t>9387</t>
  </si>
  <si>
    <t>Delta Delta Delta- Arizona:2013/13642/jersey</t>
  </si>
  <si>
    <t>Total 2013/13642/jersey</t>
  </si>
  <si>
    <t>2013/14026/tri delta sweatshirt</t>
  </si>
  <si>
    <t>9304</t>
  </si>
  <si>
    <t>sweatshirt</t>
  </si>
  <si>
    <t>Delta Delta Delta- Arizona:2013/14026/tri delta sweatshirt</t>
  </si>
  <si>
    <t>Total 2013/14026/tri delta sweatshirt</t>
  </si>
  <si>
    <t>2013/14477/Bid Day</t>
  </si>
  <si>
    <t>9504</t>
  </si>
  <si>
    <t>Black Backpacks</t>
  </si>
  <si>
    <t>Delta Delta Delta- Arizona:2013/14477/Bid Day</t>
  </si>
  <si>
    <t>Total 2013/14477/Bid Day</t>
  </si>
  <si>
    <t>Total Delta Delta Delta- Arizona</t>
  </si>
  <si>
    <t>Delta Delta Delta- Kansas</t>
  </si>
  <si>
    <t>2013/14132/moms day</t>
  </si>
  <si>
    <t>9478</t>
  </si>
  <si>
    <t>1/4 button</t>
  </si>
  <si>
    <t>Delta Delta Delta- Kansas:2013/14132/moms day</t>
  </si>
  <si>
    <t>Total 2013/14132/moms day</t>
  </si>
  <si>
    <t>Total Delta Delta Delta- Kansas</t>
  </si>
  <si>
    <t>Delta Delta Delta- Mizzou</t>
  </si>
  <si>
    <t>2013/13188/crush formal</t>
  </si>
  <si>
    <t>9388</t>
  </si>
  <si>
    <t>celedon LST</t>
  </si>
  <si>
    <t>Delta Delta Delta- Mizzou:2013/13188/crush formal</t>
  </si>
  <si>
    <t>granite LST</t>
  </si>
  <si>
    <t>koozies</t>
  </si>
  <si>
    <t>Total 2013/13188/crush formal</t>
  </si>
  <si>
    <t>2013/13545/mom's weekend</t>
  </si>
  <si>
    <t>9269</t>
  </si>
  <si>
    <t>chambray slouch pocket v</t>
  </si>
  <si>
    <t>Delta Delta Delta- Mizzou:2013/13545/mom's weekend</t>
  </si>
  <si>
    <t>1/4 quarter button</t>
  </si>
  <si>
    <t>Total 2013/13545/mom's weekend</t>
  </si>
  <si>
    <t>2013/13872/intramural shirts</t>
  </si>
  <si>
    <t>9268</t>
  </si>
  <si>
    <t>Delta Delta Delta- Mizzou:2013/13872/intramural shirts</t>
  </si>
  <si>
    <t>Total 2013/13872/intramural shirts</t>
  </si>
  <si>
    <t>2013/14131/vineyard vines</t>
  </si>
  <si>
    <t>9397</t>
  </si>
  <si>
    <t>coral pocket tee</t>
  </si>
  <si>
    <t>Delta Delta Delta- Mizzou:2013/14131/vineyard vines</t>
  </si>
  <si>
    <t>Total 2013/14131/vineyard vines</t>
  </si>
  <si>
    <t>Total Delta Delta Delta- Mizzou</t>
  </si>
  <si>
    <t>Delta Delta Delta- SFASU</t>
  </si>
  <si>
    <t>2013/13442/may bash</t>
  </si>
  <si>
    <t>9370</t>
  </si>
  <si>
    <t>chili tees</t>
  </si>
  <si>
    <t>Delta Delta Delta- SFASU:2013/13442/may bash</t>
  </si>
  <si>
    <t>Total 2013/13442/may bash</t>
  </si>
  <si>
    <t>Total Delta Delta Delta- SFASU</t>
  </si>
  <si>
    <t>Delta Delta Delta- UCSD</t>
  </si>
  <si>
    <t>2013/13518/yoga pants</t>
  </si>
  <si>
    <t>9423</t>
  </si>
  <si>
    <t>yoga pants`</t>
  </si>
  <si>
    <t>Delta Delta Delta- UCSD:2013/13518/yoga pants</t>
  </si>
  <si>
    <t>Total 2013/13518/yoga pants</t>
  </si>
  <si>
    <t>2013/13519/america</t>
  </si>
  <si>
    <t>9462</t>
  </si>
  <si>
    <t>fine jersey racer tank</t>
  </si>
  <si>
    <t>Delta Delta Delta- UCSD:2013/13519/america</t>
  </si>
  <si>
    <t>Total 2013/13519/america</t>
  </si>
  <si>
    <t>Total Delta Delta Delta- UCSD</t>
  </si>
  <si>
    <t>Delta Gamma- Kansas</t>
  </si>
  <si>
    <t>2013/13651/moms weekend</t>
  </si>
  <si>
    <t>9353</t>
  </si>
  <si>
    <t>white vest</t>
  </si>
  <si>
    <t>Delta Gamma- Kansas:2013/13651/moms weekend</t>
  </si>
  <si>
    <t>Total 2013/13651/moms weekend</t>
  </si>
  <si>
    <t>2013/13684/rock chalk revue</t>
  </si>
  <si>
    <t>9458</t>
  </si>
  <si>
    <t>emerald tee</t>
  </si>
  <si>
    <t>Delta Gamma- Kansas:2013/13684/rock chalk revue</t>
  </si>
  <si>
    <t>Total 2013/13684/rock chalk revue</t>
  </si>
  <si>
    <t>2013/13744/moms weekend</t>
  </si>
  <si>
    <t>9352</t>
  </si>
  <si>
    <t>1/4 button charcoal</t>
  </si>
  <si>
    <t>Delta Gamma- Kansas:2013/13744/moms weekend</t>
  </si>
  <si>
    <t>Total 2013/13744/moms weekend</t>
  </si>
  <si>
    <t>2013/14046/softball for sight</t>
  </si>
  <si>
    <t>9365</t>
  </si>
  <si>
    <t>navy 2 button jersey</t>
  </si>
  <si>
    <t>Delta Gamma- Kansas:2013/14046/softball for sight</t>
  </si>
  <si>
    <t>Total 2013/14046/softball for sight</t>
  </si>
  <si>
    <t>2013/14179/spring formal</t>
  </si>
  <si>
    <t>9447</t>
  </si>
  <si>
    <t>butter tee</t>
  </si>
  <si>
    <t>Delta Gamma- Kansas:2013/14179/spring formal</t>
  </si>
  <si>
    <t>chambray tank</t>
  </si>
  <si>
    <t>dark smoke hoody</t>
  </si>
  <si>
    <t>Total 2013/14179/spring formal</t>
  </si>
  <si>
    <t>Delta Gamma- Kansas - Other</t>
  </si>
  <si>
    <t>9325</t>
  </si>
  <si>
    <t>white slouch pocket v</t>
  </si>
  <si>
    <t>Total Delta Gamma- Kansas - Other</t>
  </si>
  <si>
    <t>Total Delta Gamma- Kansas</t>
  </si>
  <si>
    <t>Delta Gamma- Loyola N.O.</t>
  </si>
  <si>
    <t>2013/13800/golden anchor ball</t>
  </si>
  <si>
    <t>9371</t>
  </si>
  <si>
    <t>Delta Gamma- Loyola N.O.:2013/13800/golden anchor ball</t>
  </si>
  <si>
    <t>Total 2013/13800/golden anchor ball</t>
  </si>
  <si>
    <t>2013/14217/spring retreat</t>
  </si>
  <si>
    <t>9354</t>
  </si>
  <si>
    <t>crunchberry tanks</t>
  </si>
  <si>
    <t>Delta Gamma- Loyola N.O.:2013/14217/spring retreat</t>
  </si>
  <si>
    <t>Total 2013/14217/spring retreat</t>
  </si>
  <si>
    <t>2013/14517/seniors</t>
  </si>
  <si>
    <t>9427</t>
  </si>
  <si>
    <t>pepper pocket tee</t>
  </si>
  <si>
    <t>Delta Gamma- Loyola N.O.:2013/14517/seniors</t>
  </si>
  <si>
    <t>Total 2013/14517/seniors</t>
  </si>
  <si>
    <t>2013/14663/Recruitment</t>
  </si>
  <si>
    <t>9529</t>
  </si>
  <si>
    <t>Navy V-Neck</t>
  </si>
  <si>
    <t>Delta Gamma- Loyola N.O.:2013/14663/Recruitment</t>
  </si>
  <si>
    <t>Total 2013/14663/Recruitment</t>
  </si>
  <si>
    <t>Total Delta Gamma- Loyola N.O.</t>
  </si>
  <si>
    <t>Delta Gamma- Mizzou</t>
  </si>
  <si>
    <t>2013/13496/jerseys</t>
  </si>
  <si>
    <t>9389</t>
  </si>
  <si>
    <t>coral and white jerseys</t>
  </si>
  <si>
    <t>Delta Gamma- Mizzou:2013/13496/jerseys</t>
  </si>
  <si>
    <t>Total 2013/13496/jerseys</t>
  </si>
  <si>
    <t>Total Delta Gamma- Mizzou</t>
  </si>
  <si>
    <t>Delta Gamma- Pepperdine</t>
  </si>
  <si>
    <t>2013/hats</t>
  </si>
  <si>
    <t>9356</t>
  </si>
  <si>
    <t>Delta Gamma- Pepperdine:2013/hats</t>
  </si>
  <si>
    <t>Total 2013/hats</t>
  </si>
  <si>
    <t>Total Delta Gamma- Pepperdine</t>
  </si>
  <si>
    <t>Delta Sigma Phi- Mizzou</t>
  </si>
  <si>
    <t>2013/14416/dog days</t>
  </si>
  <si>
    <t>9422</t>
  </si>
  <si>
    <t>ls pocket safety orange tee</t>
  </si>
  <si>
    <t>Delta Sigma Phi- Mizzou:2013/14416/dog days</t>
  </si>
  <si>
    <t>safety orange pocket tee</t>
  </si>
  <si>
    <t>Total 2013/14416/dog days</t>
  </si>
  <si>
    <t>Total Delta Sigma Phi- Mizzou</t>
  </si>
  <si>
    <t>Delta Zeta- Arizona State</t>
  </si>
  <si>
    <t>9489</t>
  </si>
  <si>
    <t>White Viscose Tank</t>
  </si>
  <si>
    <t>white jersey tank</t>
  </si>
  <si>
    <t>Total Delta Zeta- Arizona State</t>
  </si>
  <si>
    <t>Delta Zeta- CSUN</t>
  </si>
  <si>
    <t>2013/13210/region weekend</t>
  </si>
  <si>
    <t>9357</t>
  </si>
  <si>
    <t>bubblegum pink v-neck</t>
  </si>
  <si>
    <t>Delta Zeta- CSUN:2013/13210/region weekend</t>
  </si>
  <si>
    <t>Total 2013/13210/region weekend</t>
  </si>
  <si>
    <t>2013/14534/dodger date night</t>
  </si>
  <si>
    <t>9481</t>
  </si>
  <si>
    <t>white and evergreen baseball tee</t>
  </si>
  <si>
    <t>Delta Zeta- CSUN:2013/14534/dodger date night</t>
  </si>
  <si>
    <t>Total 2013/14534/dodger date night</t>
  </si>
  <si>
    <t>Total Delta Zeta- CSUN</t>
  </si>
  <si>
    <t>Delta Zeta- San Diego State</t>
  </si>
  <si>
    <t>2013/14060/chevron</t>
  </si>
  <si>
    <t>9398</t>
  </si>
  <si>
    <t>Delta Zeta- San Diego State:2013/14060/chevron</t>
  </si>
  <si>
    <t>Total 2013/14060/chevron</t>
  </si>
  <si>
    <t>2013/14061/tribal</t>
  </si>
  <si>
    <t>9443</t>
  </si>
  <si>
    <t>white boxy tank</t>
  </si>
  <si>
    <t>Delta Zeta- San Diego State:2013/14061/tribal</t>
  </si>
  <si>
    <t>Total 2013/14061/tribal</t>
  </si>
  <si>
    <t>2013/14288/hats</t>
  </si>
  <si>
    <t>9479</t>
  </si>
  <si>
    <t>Delta Zeta- San Diego State:2013/14288/hats</t>
  </si>
  <si>
    <t>Total 2013/14288/hats</t>
  </si>
  <si>
    <t>Total Delta Zeta- San Diego State</t>
  </si>
  <si>
    <t>Delta Zeta- Stout</t>
  </si>
  <si>
    <t>9207</t>
  </si>
  <si>
    <t>neon blue tank</t>
  </si>
  <si>
    <t>Total Delta Zeta- Stout</t>
  </si>
  <si>
    <t>Delta Zeta- Summer/Winter</t>
  </si>
  <si>
    <t>2013/13439/spirit jerseys</t>
  </si>
  <si>
    <t>9305</t>
  </si>
  <si>
    <t>bright pink jersey</t>
  </si>
  <si>
    <t>Delta Zeta- Summer/Winter:2013/13439/spirit jerseys</t>
  </si>
  <si>
    <t>mint jersey</t>
  </si>
  <si>
    <t>Total 2013/13439/spirit jerseys</t>
  </si>
  <si>
    <t>2013/region weekend</t>
  </si>
  <si>
    <t>9442</t>
  </si>
  <si>
    <t>region weekend 4/27</t>
  </si>
  <si>
    <t>Delta Zeta- Summer/Winter:2013/region weekend</t>
  </si>
  <si>
    <t>Total 2013/region weekend</t>
  </si>
  <si>
    <t>Total Delta Zeta- Summer/Winter</t>
  </si>
  <si>
    <t>Gamma Phi Beta- Bradley</t>
  </si>
  <si>
    <t>2013/14078/philanthropy shirts</t>
  </si>
  <si>
    <t>9335</t>
  </si>
  <si>
    <t>heather unisex v-neck</t>
  </si>
  <si>
    <t>Gamma Phi Beta- Bradley:2013/14078/philanthropy shirts</t>
  </si>
  <si>
    <t>Total 2013/14078/philanthropy shirts</t>
  </si>
  <si>
    <t>2013/14096/phil/recruitment</t>
  </si>
  <si>
    <t>9326</t>
  </si>
  <si>
    <t>mint v-neck</t>
  </si>
  <si>
    <t>Gamma Phi Beta- Bradley:2013/14096/phil/recruitment</t>
  </si>
  <si>
    <t>Total 2013/14096/phil/recruitment</t>
  </si>
  <si>
    <t>2013/14347/formal</t>
  </si>
  <si>
    <t>9410</t>
  </si>
  <si>
    <t>shorts</t>
  </si>
  <si>
    <t>Gamma Phi Beta- Bradley:2013/14347/formal</t>
  </si>
  <si>
    <t>red poly cotton tank</t>
  </si>
  <si>
    <t>Total 2013/14347/formal</t>
  </si>
  <si>
    <t>2013/14631/block party</t>
  </si>
  <si>
    <t>9530</t>
  </si>
  <si>
    <t>Gamma Phi Beta- Bradley:2013/14631/block party</t>
  </si>
  <si>
    <t>red and lapis tanks</t>
  </si>
  <si>
    <t>Total 2013/14631/block party</t>
  </si>
  <si>
    <t>Total Gamma Phi Beta- Bradley</t>
  </si>
  <si>
    <t>Gamma Phi Beta- Kansas</t>
  </si>
  <si>
    <t>2013/13827/mom's weekend</t>
  </si>
  <si>
    <t>9271</t>
  </si>
  <si>
    <t>flo blue pocket tee</t>
  </si>
  <si>
    <t>Gamma Phi Beta- Kansas:2013/13827/mom's weekend</t>
  </si>
  <si>
    <t>navy/white rain jacket</t>
  </si>
  <si>
    <t>Total 2013/13827/mom's weekend</t>
  </si>
  <si>
    <t>2013/14065/crescent ball</t>
  </si>
  <si>
    <t>9366</t>
  </si>
  <si>
    <t>salmon tee</t>
  </si>
  <si>
    <t>Gamma Phi Beta- Kansas:2013/14065/crescent ball</t>
  </si>
  <si>
    <t>Total 2013/14065/crescent ball</t>
  </si>
  <si>
    <t>Total Gamma Phi Beta- Kansas</t>
  </si>
  <si>
    <t>Gamma Phi Beta- SDSU</t>
  </si>
  <si>
    <t>2013/13902/guy tanks</t>
  </si>
  <si>
    <t>9428</t>
  </si>
  <si>
    <t>black unisex tank</t>
  </si>
  <si>
    <t>Gamma Phi Beta- SDSU:2013/13902/guy tanks</t>
  </si>
  <si>
    <t>Total 2013/13902/guy tanks</t>
  </si>
  <si>
    <t>2013/sewn letters</t>
  </si>
  <si>
    <t>9436</t>
  </si>
  <si>
    <t>hoods</t>
  </si>
  <si>
    <t>Gamma Phi Beta- SDSU:2013/sewn letters</t>
  </si>
  <si>
    <t>Total 2013/sewn letters</t>
  </si>
  <si>
    <t>Total Gamma Phi Beta- SDSU</t>
  </si>
  <si>
    <t>Kappa Alpha Theta- Charleston</t>
  </si>
  <si>
    <t>2013/13819/theta couture</t>
  </si>
  <si>
    <t>9376</t>
  </si>
  <si>
    <t>Kappa Alpha Theta- Charleston:2013/13819/theta couture:2013/13819/theta couture</t>
  </si>
  <si>
    <t>Total 2013/13819/theta couture</t>
  </si>
  <si>
    <t>2013/14103/parents weekend</t>
  </si>
  <si>
    <t>9360</t>
  </si>
  <si>
    <t>pocket tee</t>
  </si>
  <si>
    <t>Kappa Alpha Theta- Charleston:2013/14103/parents weekend</t>
  </si>
  <si>
    <t>Total 2013/14103/parents weekend</t>
  </si>
  <si>
    <t>2013/14114/greek week</t>
  </si>
  <si>
    <t>9359</t>
  </si>
  <si>
    <t>Kappa Alpha Theta- Charleston:2013/14114/greek week</t>
  </si>
  <si>
    <t>Total 2013/14114/greek week</t>
  </si>
  <si>
    <t>Total Kappa Alpha Theta- Charleston</t>
  </si>
  <si>
    <t>Kappa Alpha Theta- CofI</t>
  </si>
  <si>
    <t>2013/13891/sigs and theta</t>
  </si>
  <si>
    <t>9336</t>
  </si>
  <si>
    <t>gold long sleeve</t>
  </si>
  <si>
    <t>Kappa Alpha Theta- CofI:2013/13891/sigs and theta</t>
  </si>
  <si>
    <t>Total 2013/13891/sigs and theta</t>
  </si>
  <si>
    <t>Total Kappa Alpha Theta- CofI</t>
  </si>
  <si>
    <t>Kappa Alpha Theta- Illinois</t>
  </si>
  <si>
    <t>2013/14220/twin stars</t>
  </si>
  <si>
    <t>9361</t>
  </si>
  <si>
    <t>tri black tank</t>
  </si>
  <si>
    <t>Kappa Alpha Theta- Illinois:2013/14220/twin stars</t>
  </si>
  <si>
    <t>Total 2013/14220/twin stars</t>
  </si>
  <si>
    <t>Total Kappa Alpha Theta- Illinois</t>
  </si>
  <si>
    <t>Kappa Alpha Theta- Missouri</t>
  </si>
  <si>
    <t>2013/13674/mi casa es su casa</t>
  </si>
  <si>
    <t>9367</t>
  </si>
  <si>
    <t>Kappa Alpha Theta- Missouri:2013/13674/mi casa es su casa</t>
  </si>
  <si>
    <t>Total 2013/13674/mi casa es su casa</t>
  </si>
  <si>
    <t>2013/fall bid day 2013</t>
  </si>
  <si>
    <t>9474</t>
  </si>
  <si>
    <t>slub racer tanks</t>
  </si>
  <si>
    <t>Kappa Alpha Theta- Missouri:2013/fall bid day 2013</t>
  </si>
  <si>
    <t>Total 2013/fall bid day 2013</t>
  </si>
  <si>
    <t>Total Kappa Alpha Theta- Missouri</t>
  </si>
  <si>
    <t>Kappa Alpha Theta- SLO</t>
  </si>
  <si>
    <t>2013/13908/president's retreat</t>
  </si>
  <si>
    <t>9306</t>
  </si>
  <si>
    <t>blue jean deep v</t>
  </si>
  <si>
    <t>Kappa Alpha Theta- SLO:2013/13908/president's retreat</t>
  </si>
  <si>
    <t>Total 2013/13908/president's retreat</t>
  </si>
  <si>
    <t>2013/13918/parents weekend</t>
  </si>
  <si>
    <t>9358</t>
  </si>
  <si>
    <t>Kappa Alpha Theta- SLO:2013/13918/parents weekend</t>
  </si>
  <si>
    <t>bella v-neck</t>
  </si>
  <si>
    <t>Total 2013/13918/parents weekend</t>
  </si>
  <si>
    <t>2013/14196/greek week</t>
  </si>
  <si>
    <t>9390</t>
  </si>
  <si>
    <t>Kappa Alpha Theta- SLO:2013/14196/greek week</t>
  </si>
  <si>
    <t>Total 2013/14196/greek week</t>
  </si>
  <si>
    <t>2013/14484/blank fanny packs</t>
  </si>
  <si>
    <t>9377</t>
  </si>
  <si>
    <t>Kappa Alpha Theta- SLO:2013/14484/blank fanny packs</t>
  </si>
  <si>
    <t>Total 2013/14484/blank fanny packs</t>
  </si>
  <si>
    <t>2013/14647/pr tanks</t>
  </si>
  <si>
    <t>9495</t>
  </si>
  <si>
    <t>Kappa Alpha Theta- SLO:2013/14647/pr tanks</t>
  </si>
  <si>
    <t>Total 2013/14647/pr tanks</t>
  </si>
  <si>
    <t>Total Kappa Alpha Theta- SLO</t>
  </si>
  <si>
    <t>Kappa Alpha Theta- UCLA</t>
  </si>
  <si>
    <t>2013/14281/theta shootout</t>
  </si>
  <si>
    <t>9399</t>
  </si>
  <si>
    <t>Kappa Alpha Theta- UCLA:2013/14281/theta shootout</t>
  </si>
  <si>
    <t>Total 2013/14281/theta shootout</t>
  </si>
  <si>
    <t>2013/14383/shootout</t>
  </si>
  <si>
    <t>9453</t>
  </si>
  <si>
    <t>black tank</t>
  </si>
  <si>
    <t>Kappa Alpha Theta- UCLA:2013/14383/shootout</t>
  </si>
  <si>
    <t>Total 2013/14383/shootout</t>
  </si>
  <si>
    <t>9437</t>
  </si>
  <si>
    <t>Kappa Alpha Theta- UCLA:2013/sewn letters</t>
  </si>
  <si>
    <t>Total Kappa Alpha Theta- UCLA</t>
  </si>
  <si>
    <t>Kappa Delta- Kansas</t>
  </si>
  <si>
    <t>2013/13832/mom's weekend</t>
  </si>
  <si>
    <t>9272</t>
  </si>
  <si>
    <t>natural organic v-neck</t>
  </si>
  <si>
    <t>Kappa Delta- Kansas:2013/13832/mom's weekend</t>
  </si>
  <si>
    <t>cement burnout zip</t>
  </si>
  <si>
    <t>Total 2013/13832/mom's weekend</t>
  </si>
  <si>
    <t>2013/14118/sigma chi derby days</t>
  </si>
  <si>
    <t>9289</t>
  </si>
  <si>
    <t>royal/white lacrosse jersey</t>
  </si>
  <si>
    <t>Kappa Delta- Kansas:2013/14118/sigma chi derby days</t>
  </si>
  <si>
    <t>Total 2013/14118/sigma chi derby days</t>
  </si>
  <si>
    <t>2013/14401/formal</t>
  </si>
  <si>
    <t>9463</t>
  </si>
  <si>
    <t>flo blue unisex tee</t>
  </si>
  <si>
    <t>Kappa Delta- Kansas:2013/14401/formal</t>
  </si>
  <si>
    <t>Total 2013/14401/formal</t>
  </si>
  <si>
    <t>2013/14444/summer PR</t>
  </si>
  <si>
    <t>9483</t>
  </si>
  <si>
    <t>Bonehead Fishing Shirt</t>
  </si>
  <si>
    <t>Kappa Delta- Kansas:2013/14444/summer PR</t>
  </si>
  <si>
    <t>Total 2013/14444/summer PR</t>
  </si>
  <si>
    <t>Total Kappa Delta- Kansas</t>
  </si>
  <si>
    <t>Kappa Delta- Villanova</t>
  </si>
  <si>
    <t>2013/13253/shamrock</t>
  </si>
  <si>
    <t>9273</t>
  </si>
  <si>
    <t>celedon pocket tee</t>
  </si>
  <si>
    <t>Kappa Delta- Villanova:2013/13253/shamrock</t>
  </si>
  <si>
    <t>Total 2013/13253/shamrock</t>
  </si>
  <si>
    <t>Total Kappa Delta- Villanova</t>
  </si>
  <si>
    <t>Kappa Kappa Gamma- CSUN</t>
  </si>
  <si>
    <t>2013/crews</t>
  </si>
  <si>
    <t>9444</t>
  </si>
  <si>
    <t>Kappa Kappa Gamma- CSUN:2013/crews</t>
  </si>
  <si>
    <t>Total 2013/crews</t>
  </si>
  <si>
    <t>Total Kappa Kappa Gamma- CSUN</t>
  </si>
  <si>
    <t>Kappa Kappa Gamma- Headquarters</t>
  </si>
  <si>
    <t>2013/14007/girls academy chicago</t>
  </si>
  <si>
    <t>9274</t>
  </si>
  <si>
    <t>aqua fine tee</t>
  </si>
  <si>
    <t>Kappa Kappa Gamma- Headquarters:2013/14007/girls academy chicago</t>
  </si>
  <si>
    <t>Total 2013/14007/girls academy chicago</t>
  </si>
  <si>
    <t>2013/14058/girls academy oklahoma</t>
  </si>
  <si>
    <t>9275</t>
  </si>
  <si>
    <t>aqua jersey tee</t>
  </si>
  <si>
    <t>Kappa Kappa Gamma- Headquarters:2013/14058/girls academy oklahoma</t>
  </si>
  <si>
    <t>Total 2013/14058/girls academy oklahoma</t>
  </si>
  <si>
    <t>2013/14059/girls academy chicago</t>
  </si>
  <si>
    <t>9276</t>
  </si>
  <si>
    <t>Kappa Kappa Gamma- Headquarters:2013/14059/girls academy chicago</t>
  </si>
  <si>
    <t>Total 2013/14059/girls academy chicago</t>
  </si>
  <si>
    <t>Total Kappa Kappa Gamma- Headquarters</t>
  </si>
  <si>
    <t>Kappa Kappa Gamma- Kansas</t>
  </si>
  <si>
    <t>2013/14087/mom's weekend</t>
  </si>
  <si>
    <t>9378</t>
  </si>
  <si>
    <t>adult tank top</t>
  </si>
  <si>
    <t>Kappa Kappa Gamma- Kansas:2013/14087/mom's weekend</t>
  </si>
  <si>
    <t>Total 2013/14087/mom's weekend</t>
  </si>
  <si>
    <t>2013/14092/moms weekend</t>
  </si>
  <si>
    <t>9307</t>
  </si>
  <si>
    <t>ath grey deep v</t>
  </si>
  <si>
    <t>Kappa Kappa Gamma- Kansas:2013/14092/moms weekend</t>
  </si>
  <si>
    <t>Total 2013/14092/moms weekend</t>
  </si>
  <si>
    <t>Kappa Kappa Gamma- Kansas - Other</t>
  </si>
  <si>
    <t>9464</t>
  </si>
  <si>
    <t>chambray pocket tee</t>
  </si>
  <si>
    <t>Total Kappa Kappa Gamma- Kansas - Other</t>
  </si>
  <si>
    <t>Total Kappa Kappa Gamma- Kansas</t>
  </si>
  <si>
    <t>Kappa Kappa Gamma- Mizzou</t>
  </si>
  <si>
    <t>2013/13737/intramurals</t>
  </si>
  <si>
    <t>9277</t>
  </si>
  <si>
    <t>Kappa Kappa Gamma- Mizzou:2013/13737/intramurals</t>
  </si>
  <si>
    <t>Total 2013/13737/intramurals</t>
  </si>
  <si>
    <t>2013/13937/greek week</t>
  </si>
  <si>
    <t>9412</t>
  </si>
  <si>
    <t>blue spruce pocket tees</t>
  </si>
  <si>
    <t>Kappa Kappa Gamma- Mizzou:2013/13937/greek week</t>
  </si>
  <si>
    <t>Total 2013/13937/greek week</t>
  </si>
  <si>
    <t>2013/14474/kite and key</t>
  </si>
  <si>
    <t>9459</t>
  </si>
  <si>
    <t>white fringe top</t>
  </si>
  <si>
    <t>Kappa Kappa Gamma- Mizzou:2013/14474/kite and key</t>
  </si>
  <si>
    <t>Total 2013/14474/kite and key</t>
  </si>
  <si>
    <t>2013/14529/formal</t>
  </si>
  <si>
    <t>9469</t>
  </si>
  <si>
    <t>Kappa Kappa Gamma- Mizzou:2013/14529/formal</t>
  </si>
  <si>
    <t>Total 2013/14529/formal</t>
  </si>
  <si>
    <t>2013/14580/Bid Day</t>
  </si>
  <si>
    <t>9531</t>
  </si>
  <si>
    <t>Bright Salmon Tanks</t>
  </si>
  <si>
    <t>Kappa Kappa Gamma- Mizzou:2013/14580/Bid Day</t>
  </si>
  <si>
    <t>Lagoon Tanks</t>
  </si>
  <si>
    <t>Total 2013/14580/Bid Day</t>
  </si>
  <si>
    <t>Total Kappa Kappa Gamma- Mizzou</t>
  </si>
  <si>
    <t>Lambda Chi Alpha- OCU</t>
  </si>
  <si>
    <t>9309</t>
  </si>
  <si>
    <t>Total Lambda Chi Alpha- OCU</t>
  </si>
  <si>
    <t>PHC- UCLA</t>
  </si>
  <si>
    <t>2013/a phi reprint</t>
  </si>
  <si>
    <t>9339</t>
  </si>
  <si>
    <t>deep v-necks</t>
  </si>
  <si>
    <t>PHC- UCLA:2013/a phi reprint</t>
  </si>
  <si>
    <t>Total 2013/a phi reprint</t>
  </si>
  <si>
    <t>Total PHC- UCLA</t>
  </si>
  <si>
    <t>Phi Delta Theta- Creighton</t>
  </si>
  <si>
    <t>9449</t>
  </si>
  <si>
    <t>Total Phi Delta Theta- Creighton</t>
  </si>
  <si>
    <t>Phi Delta Theta- Sam Houston</t>
  </si>
  <si>
    <t>2013/14672/passport to SAM</t>
  </si>
  <si>
    <t>9514</t>
  </si>
  <si>
    <t>seafoam pocket tee</t>
  </si>
  <si>
    <t>Phi Delta Theta- Sam Houston:2013/14672/passport to SAM</t>
  </si>
  <si>
    <t>Total 2013/14672/passport to SAM</t>
  </si>
  <si>
    <t>Total Phi Delta Theta- Sam Houston</t>
  </si>
  <si>
    <t>Phi Delta Theta- UCLA</t>
  </si>
  <si>
    <t>2013/mugs</t>
  </si>
  <si>
    <t>9509</t>
  </si>
  <si>
    <t>glass mugs</t>
  </si>
  <si>
    <t>Phi Delta Theta- UCLA:2013/mugs</t>
  </si>
  <si>
    <t>Total 2013/mugs</t>
  </si>
  <si>
    <t>Total Phi Delta Theta- UCLA</t>
  </si>
  <si>
    <t>Phi Kappa Theta- SDSU</t>
  </si>
  <si>
    <t>2013/14030/phi kap spring tanks</t>
  </si>
  <si>
    <t>9295</t>
  </si>
  <si>
    <t>athletic blue tank</t>
  </si>
  <si>
    <t>Phi Kappa Theta- SDSU:2013/14030/phi kap spring tanks</t>
  </si>
  <si>
    <t>Total 2013/14030/phi kap spring tanks</t>
  </si>
  <si>
    <t>2013/14576/spring tanks</t>
  </si>
  <si>
    <t>9470</t>
  </si>
  <si>
    <t>Phi Kappa Theta- SDSU:2013/14576/spring tanks</t>
  </si>
  <si>
    <t>Total 2013/14576/spring tanks</t>
  </si>
  <si>
    <t>Total Phi Kappa Theta- SDSU</t>
  </si>
  <si>
    <t>Phi Mu- CSUN</t>
  </si>
  <si>
    <t>2013/14496/carnation ball</t>
  </si>
  <si>
    <t>9450</t>
  </si>
  <si>
    <t>Phi Mu- CSUN:2013/14496/carnation ball</t>
  </si>
  <si>
    <t>Total 2013/14496/carnation ball</t>
  </si>
  <si>
    <t>Total Phi Mu- CSUN</t>
  </si>
  <si>
    <t>Pi Beta Phi- Arizona State</t>
  </si>
  <si>
    <t>2013/13652/pre recruitment shirt</t>
  </si>
  <si>
    <t>9340</t>
  </si>
  <si>
    <t>Pi Beta Phi- Arizona State:2013/13652/pre recruitment shirt</t>
  </si>
  <si>
    <t>white circle top</t>
  </si>
  <si>
    <t>Total 2013/13652/pre recruitment shirt</t>
  </si>
  <si>
    <t>2013/14263/sisterhood dress</t>
  </si>
  <si>
    <t>9432</t>
  </si>
  <si>
    <t>flowy v-neck</t>
  </si>
  <si>
    <t>Pi Beta Phi- Arizona State:2013/14263/sisterhood dress</t>
  </si>
  <si>
    <t>Total 2013/14263/sisterhood dress</t>
  </si>
  <si>
    <t>Total Pi Beta Phi- Arizona State</t>
  </si>
  <si>
    <t>Pi Beta Phi- Bowling Green</t>
  </si>
  <si>
    <t>2013/14116/arrow spike</t>
  </si>
  <si>
    <t>9341</t>
  </si>
  <si>
    <t>Pi Beta Phi- Bowling Green:2013/14116/arrow spike</t>
  </si>
  <si>
    <t>Total 2013/14116/arrow spike</t>
  </si>
  <si>
    <t>2013/14293/mom's day</t>
  </si>
  <si>
    <t>9413</t>
  </si>
  <si>
    <t>Pi Beta Phi- Bowling Green:2013/14293/mom's day</t>
  </si>
  <si>
    <t>Total 2013/14293/mom's day</t>
  </si>
  <si>
    <t>Total Pi Beta Phi- Bowling Green</t>
  </si>
  <si>
    <t>Pi Beta Phi- Colorado Springs</t>
  </si>
  <si>
    <t>2013/13851/powder puff</t>
  </si>
  <si>
    <t>9343</t>
  </si>
  <si>
    <t>tee</t>
  </si>
  <si>
    <t>Pi Beta Phi- Colorado Springs:2013/13851/powder puff</t>
  </si>
  <si>
    <t>Total 2013/13851/powder puff</t>
  </si>
  <si>
    <t>Total Pi Beta Phi- Colorado Springs</t>
  </si>
  <si>
    <t>Pi Beta Phi- Franklin</t>
  </si>
  <si>
    <t>2013/13558/random</t>
  </si>
  <si>
    <t>9312</t>
  </si>
  <si>
    <t>quarter zip</t>
  </si>
  <si>
    <t>Pi Beta Phi- Franklin:2013/13558/random</t>
  </si>
  <si>
    <t>Total 2013/13558/random</t>
  </si>
  <si>
    <t>2013/13941/dad's day</t>
  </si>
  <si>
    <t>9281</t>
  </si>
  <si>
    <t>Pi Beta Phi- Franklin:2013/13941/dad's day</t>
  </si>
  <si>
    <t>Total 2013/13941/dad's day</t>
  </si>
  <si>
    <t>2013/14050/greek week</t>
  </si>
  <si>
    <t>9311</t>
  </si>
  <si>
    <t>royal tank</t>
  </si>
  <si>
    <t>Pi Beta Phi- Franklin:2013/14050/greek week</t>
  </si>
  <si>
    <t>Total 2013/14050/greek week</t>
  </si>
  <si>
    <t>Total Pi Beta Phi- Franklin</t>
  </si>
  <si>
    <t>Pi Beta Phi- Hillsdale</t>
  </si>
  <si>
    <t>2013/14038/greek week 2013</t>
  </si>
  <si>
    <t>9291</t>
  </si>
  <si>
    <t>3/4 sleeve raglan baseball tee</t>
  </si>
  <si>
    <t>Pi Beta Phi- Hillsdale:2013/14038/greek week 2013</t>
  </si>
  <si>
    <t>Total 2013/14038/greek week 2013</t>
  </si>
  <si>
    <t>Total Pi Beta Phi- Hillsdale</t>
  </si>
  <si>
    <t>Pi Beta Phi- Kansas</t>
  </si>
  <si>
    <t>2013/13871/moms weekend</t>
  </si>
  <si>
    <t>9315</t>
  </si>
  <si>
    <t>midnight viscose tee</t>
  </si>
  <si>
    <t>Pi Beta Phi- Kansas:2013/13871/moms weekend</t>
  </si>
  <si>
    <t>Total 2013/13871/moms weekend</t>
  </si>
  <si>
    <t>2013/14072/ovc week</t>
  </si>
  <si>
    <t>9314</t>
  </si>
  <si>
    <t>celedon tee</t>
  </si>
  <si>
    <t>Pi Beta Phi- Kansas:2013/14072/ovc week</t>
  </si>
  <si>
    <t>tri cranberry tee</t>
  </si>
  <si>
    <t>Total 2013/14072/ovc week</t>
  </si>
  <si>
    <t>2013/14105/derby days</t>
  </si>
  <si>
    <t>9313</t>
  </si>
  <si>
    <t>Pi Beta Phi- Kansas:2013/14105/derby days</t>
  </si>
  <si>
    <t>lacrosse jerseys</t>
  </si>
  <si>
    <t>Total 2013/14105/derby days</t>
  </si>
  <si>
    <t>2013/14432/seniors</t>
  </si>
  <si>
    <t>9429</t>
  </si>
  <si>
    <t>white  pocket tee</t>
  </si>
  <si>
    <t>Pi Beta Phi- Kansas:2013/14432/seniors</t>
  </si>
  <si>
    <t>Total 2013/14432/seniors</t>
  </si>
  <si>
    <t>2013/14493/monmouth</t>
  </si>
  <si>
    <t>9454</t>
  </si>
  <si>
    <t>white pocket tee</t>
  </si>
  <si>
    <t>Pi Beta Phi- Kansas:2013/14493/monmouth</t>
  </si>
  <si>
    <t>Total 2013/14493/monmouth</t>
  </si>
  <si>
    <t>2013/14570/summer tank</t>
  </si>
  <si>
    <t>9460</t>
  </si>
  <si>
    <t>grey taupe viscose tank</t>
  </si>
  <si>
    <t>Pi Beta Phi- Kansas:2013/14570/summer tank</t>
  </si>
  <si>
    <t>Total 2013/14570/summer tank</t>
  </si>
  <si>
    <t>Total Pi Beta Phi- Kansas</t>
  </si>
  <si>
    <t>Pi Beta Phi- LMU</t>
  </si>
  <si>
    <t>2013/13950/stoles</t>
  </si>
  <si>
    <t>9451</t>
  </si>
  <si>
    <t>sashes with extra customization</t>
  </si>
  <si>
    <t>Pi Beta Phi- LMU:2013/13950/stoles</t>
  </si>
  <si>
    <t>Total 2013/13950/stoles</t>
  </si>
  <si>
    <t>Total Pi Beta Phi- LMU</t>
  </si>
  <si>
    <t>Pi Beta Phi- Mizzou</t>
  </si>
  <si>
    <t>2013/13822/mom's weekend</t>
  </si>
  <si>
    <t>9283</t>
  </si>
  <si>
    <t>slouchy pullover</t>
  </si>
  <si>
    <t>Pi Beta Phi- Mizzou:2013/13822/mom's weekend</t>
  </si>
  <si>
    <t>watermelon pocket tee</t>
  </si>
  <si>
    <t>Total 2013/13822/mom's weekend</t>
  </si>
  <si>
    <t>2013/13921/sober monitor shirts</t>
  </si>
  <si>
    <t>9434</t>
  </si>
  <si>
    <t>Pi Beta Phi- Mizzou:2013/13921/sober monitor shirts</t>
  </si>
  <si>
    <t>Total 2013/13921/sober monitor shirts</t>
  </si>
  <si>
    <t>2013/13932/pi phi greek week</t>
  </si>
  <si>
    <t>9282</t>
  </si>
  <si>
    <t>mint uni tee</t>
  </si>
  <si>
    <t>Pi Beta Phi- Mizzou:2013/13932/pi phi greek week</t>
  </si>
  <si>
    <t>Total 2013/13932/pi phi greek week</t>
  </si>
  <si>
    <t>2013/13965/bmoc</t>
  </si>
  <si>
    <t>9342</t>
  </si>
  <si>
    <t>white pocket tees</t>
  </si>
  <si>
    <t>Pi Beta Phi- Mizzou:2013/13965/bmoc</t>
  </si>
  <si>
    <t>Total 2013/13965/bmoc</t>
  </si>
  <si>
    <t>2013/13966/BMOC</t>
  </si>
  <si>
    <t>9480</t>
  </si>
  <si>
    <t>midnight pocket tee</t>
  </si>
  <si>
    <t>Pi Beta Phi- Mizzou:2013/13966/BMOC</t>
  </si>
  <si>
    <t>Total 2013/13966/BMOC</t>
  </si>
  <si>
    <t>2013/13976/greek week jerseys</t>
  </si>
  <si>
    <t>9316</t>
  </si>
  <si>
    <t>Pi Beta Phi- Mizzou:2013/13976/greek week jerseys</t>
  </si>
  <si>
    <t>Total 2013/13976/greek week jerseys</t>
  </si>
  <si>
    <t>2013/14142/greek week</t>
  </si>
  <si>
    <t>9317</t>
  </si>
  <si>
    <t>mint tees</t>
  </si>
  <si>
    <t>Pi Beta Phi- Mizzou:2013/14142/greek week</t>
  </si>
  <si>
    <t>Total 2013/14142/greek week</t>
  </si>
  <si>
    <t>2013/14395/spring party</t>
  </si>
  <si>
    <t>9433</t>
  </si>
  <si>
    <t>flo blue tank</t>
  </si>
  <si>
    <t>Pi Beta Phi- Mizzou:2013/14395/spring party</t>
  </si>
  <si>
    <t>Total 2013/14395/spring party</t>
  </si>
  <si>
    <t>Total Pi Beta Phi- Mizzou</t>
  </si>
  <si>
    <t>Pi Beta Phi- NAU</t>
  </si>
  <si>
    <t>2013/14350/formal</t>
  </si>
  <si>
    <t>9368</t>
  </si>
  <si>
    <t>black racer back tanks</t>
  </si>
  <si>
    <t>Pi Beta Phi- NAU:2013/14350/formal</t>
  </si>
  <si>
    <t>Total 2013/14350/formal</t>
  </si>
  <si>
    <t>2013/14676/5K</t>
  </si>
  <si>
    <t>9515</t>
  </si>
  <si>
    <t>White tee</t>
  </si>
  <si>
    <t>Pi Beta Phi- NAU:2013/14676/5K</t>
  </si>
  <si>
    <t>Total 2013/14676/5K</t>
  </si>
  <si>
    <t>Total Pi Beta Phi- NAU</t>
  </si>
  <si>
    <t>Pi Beta Phi- UCSB</t>
  </si>
  <si>
    <t>2013/14522/spring tank</t>
  </si>
  <si>
    <t>9492</t>
  </si>
  <si>
    <t>athletic blue tanks</t>
  </si>
  <si>
    <t>Pi Beta Phi- UCSB:2013/14522/spring tank</t>
  </si>
  <si>
    <t>Total 2013/14522/spring tank</t>
  </si>
  <si>
    <t>2013/14538/spirit jerseys</t>
  </si>
  <si>
    <t>9520</t>
  </si>
  <si>
    <t>Blue Moon Spirit Jersey</t>
  </si>
  <si>
    <t>Pi Beta Phi- UCSB:2013/14538/spirit jerseys</t>
  </si>
  <si>
    <t>Total 2013/14538/spirit jerseys</t>
  </si>
  <si>
    <t>Total Pi Beta Phi- UCSB</t>
  </si>
  <si>
    <t>Sigma Alpha Epsilon- Ohio State</t>
  </si>
  <si>
    <t>2013/13904/formal</t>
  </si>
  <si>
    <t>9318</t>
  </si>
  <si>
    <t>clay pocket tees</t>
  </si>
  <si>
    <t>Sigma Alpha Epsilon- Ohio State:2013/13904/formal</t>
  </si>
  <si>
    <t>Total 2013/13904/formal</t>
  </si>
  <si>
    <t>Total Sigma Alpha Epsilon- Ohio State</t>
  </si>
  <si>
    <t>Sigma Alpha Mu- Arizona</t>
  </si>
  <si>
    <t>2013/13195/field of dreams</t>
  </si>
  <si>
    <t>9414</t>
  </si>
  <si>
    <t>Sigma Alpha Mu- Arizona:2013/13195/field of dreams</t>
  </si>
  <si>
    <t>Total 2013/13195/field of dreams</t>
  </si>
  <si>
    <t>Total Sigma Alpha Mu- Arizona</t>
  </si>
  <si>
    <t>Sigma Chi- SFASU</t>
  </si>
  <si>
    <t>2013/14256/derby days</t>
  </si>
  <si>
    <t>9415</t>
  </si>
  <si>
    <t>Sigma Chi- SFASU:2013/14256/derby days</t>
  </si>
  <si>
    <t>Total 2013/14256/derby days</t>
  </si>
  <si>
    <t>Total Sigma Chi- SFASU</t>
  </si>
  <si>
    <t>Sigma Delta Tau- Illinois</t>
  </si>
  <si>
    <t>2013/14121/spring order</t>
  </si>
  <si>
    <t>9435</t>
  </si>
  <si>
    <t>charcoal 1/4 button</t>
  </si>
  <si>
    <t>Sigma Delta Tau- Illinois:2013/14121/spring order</t>
  </si>
  <si>
    <t>Total 2013/14121/spring order</t>
  </si>
  <si>
    <t>Total Sigma Delta Tau- Illinois</t>
  </si>
  <si>
    <t>Sigma Kappa- Sacramento State</t>
  </si>
  <si>
    <t>2013/14199/greek sing</t>
  </si>
  <si>
    <t>9362</t>
  </si>
  <si>
    <t>white viscose tank</t>
  </si>
  <si>
    <t>Sigma Kappa- Sacramento State:2013/14199/greek sing</t>
  </si>
  <si>
    <t>Total 2013/14199/greek sing</t>
  </si>
  <si>
    <t>Total Sigma Kappa- Sacramento State</t>
  </si>
  <si>
    <t>ZTA- Mizzou</t>
  </si>
  <si>
    <t>2013/13752/TCR</t>
  </si>
  <si>
    <t>9363</t>
  </si>
  <si>
    <t>banana pocket tee</t>
  </si>
  <si>
    <t>ZTA- Mizzou:2013/13752/TCR</t>
  </si>
  <si>
    <t>Total 2013/13752/TCR</t>
  </si>
  <si>
    <t>2013/13850/greek week</t>
  </si>
  <si>
    <t>9320</t>
  </si>
  <si>
    <t>pocket tee kiwi</t>
  </si>
  <si>
    <t>ZTA- Mizzou:2013/13850/greek week</t>
  </si>
  <si>
    <t>tanks kiwi</t>
  </si>
  <si>
    <t>1/4 buttons navy</t>
  </si>
  <si>
    <t>Total 2013/13850/greek week</t>
  </si>
  <si>
    <t>2013/13855/white violet formal</t>
  </si>
  <si>
    <t>9319</t>
  </si>
  <si>
    <t>pocket tee china blue</t>
  </si>
  <si>
    <t>ZTA- Mizzou:2013/13855/white violet formal</t>
  </si>
  <si>
    <t>ice blue velocity shorts</t>
  </si>
  <si>
    <t>viscose tee</t>
  </si>
  <si>
    <t>Total 2013/13855/white violet formal</t>
  </si>
  <si>
    <t>2013/13990/juniors tanks</t>
  </si>
  <si>
    <t>9379</t>
  </si>
  <si>
    <t>ZTA- Mizzou:2013/13990/juniors tanks</t>
  </si>
  <si>
    <t>Total 2013/13990/juniors tanks</t>
  </si>
  <si>
    <t>Total ZTA- Mizzou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</si>
</sst>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yy"/>
    <numFmt numFmtId="165" formatCode="#,##0.00###;\-#,##0.00###"/>
    <numFmt numFmtId="166" formatCode="#,##0.00;\-#,##0.00"/>
    <numFmt numFmtId="167" formatCode="&quot;$&quot;#,##0.00"/>
  </numFmts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3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0" applyNumberFormat="1" applyFont="1" applyBorder="1"/>
    <xf numFmtId="166" fontId="2" fillId="0" borderId="1" xfId="0" applyNumberFormat="1" applyFont="1" applyBorder="1"/>
    <xf numFmtId="166" fontId="1" fillId="0" borderId="2" xfId="0" applyNumberFormat="1" applyFont="1" applyBorder="1"/>
    <xf numFmtId="0" fontId="1" fillId="0" borderId="0" xfId="0" applyFont="1"/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 wrapText="1"/>
    </xf>
    <xf numFmtId="167" fontId="0" fillId="0" borderId="0" xfId="0" applyNumberFormat="1" applyBorder="1"/>
    <xf numFmtId="167" fontId="0" fillId="0" borderId="0" xfId="0" applyNumberFormat="1"/>
    <xf numFmtId="167" fontId="6" fillId="0" borderId="0" xfId="0" applyNumberFormat="1" applyFont="1"/>
    <xf numFmtId="167" fontId="7" fillId="0" borderId="0" xfId="0" applyNumberFormat="1" applyFont="1"/>
    <xf numFmtId="0" fontId="0" fillId="0" borderId="0" xfId="0" applyFill="1" applyBorder="1"/>
    <xf numFmtId="166" fontId="2" fillId="0" borderId="3" xfId="0" applyNumberFormat="1" applyFont="1" applyBorder="1"/>
    <xf numFmtId="166" fontId="2" fillId="0" borderId="4" xfId="0" applyNumberFormat="1" applyFont="1" applyBorder="1"/>
    <xf numFmtId="166" fontId="0" fillId="0" borderId="0" xfId="0" applyNumberFormat="1"/>
    <xf numFmtId="4" fontId="0" fillId="0" borderId="0" xfId="0" applyNumberFormat="1"/>
    <xf numFmtId="165" fontId="2" fillId="0" borderId="1" xfId="0" applyNumberFormat="1" applyFont="1" applyBorder="1"/>
    <xf numFmtId="165" fontId="2" fillId="0" borderId="0" xfId="0" applyNumberFormat="1" applyFont="1" applyBorder="1"/>
    <xf numFmtId="165" fontId="2" fillId="0" borderId="3" xfId="0" applyNumberFormat="1" applyFont="1" applyBorder="1"/>
    <xf numFmtId="0" fontId="0" fillId="0" borderId="0" xfId="0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65" fontId="2" fillId="0" borderId="4" xfId="0" applyNumberFormat="1" applyFont="1" applyBorder="1"/>
  </cellXfs>
  <cellStyles count="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1:X147"/>
  <sheetViews>
    <sheetView workbookViewId="0">
      <pane xSplit="2" ySplit="1" topLeftCell="C98" activePane="bottomRight" state="frozenSplit"/>
      <selection pane="topRight" activeCell="D1" sqref="D1"/>
      <selection pane="bottomLeft" activeCell="A2" sqref="A2"/>
      <selection pane="bottomRight" activeCell="E116" sqref="E116"/>
    </sheetView>
  </sheetViews>
  <sheetFormatPr defaultColWidth="8.85546875" defaultRowHeight="15" outlineLevelRow="1" outlineLevelCol="1" x14ac:dyDescent="0.25"/>
  <cols>
    <col min="1" max="2" width="3" style="14" customWidth="1"/>
    <col min="3" max="3" width="35.28515625" style="14" customWidth="1"/>
    <col min="4" max="5" width="2.28515625" style="14" customWidth="1"/>
    <col min="6" max="6" width="9.42578125" style="14" bestFit="1" customWidth="1"/>
    <col min="7" max="7" width="2.28515625" style="14" customWidth="1"/>
    <col min="8" max="8" width="8.7109375" style="14" bestFit="1" customWidth="1"/>
    <col min="9" max="9" width="2.28515625" style="14" customWidth="1"/>
    <col min="10" max="10" width="4.42578125" style="14" bestFit="1" customWidth="1"/>
    <col min="11" max="11" width="2.28515625" style="14" customWidth="1"/>
    <col min="12" max="12" width="30.7109375" style="14" customWidth="1"/>
    <col min="13" max="13" width="2.28515625" style="14" customWidth="1"/>
    <col min="14" max="14" width="30.7109375" style="14" customWidth="1"/>
    <col min="15" max="15" width="2.28515625" style="14" customWidth="1"/>
    <col min="16" max="16" width="12.42578125" style="14" bestFit="1" customWidth="1"/>
    <col min="17" max="17" width="2.28515625" style="14" customWidth="1"/>
    <col min="18" max="18" width="5.7109375" style="14" bestFit="1" customWidth="1" outlineLevel="1"/>
    <col min="19" max="19" width="2.28515625" style="14" customWidth="1" outlineLevel="1"/>
    <col min="20" max="20" width="9.7109375" style="14" bestFit="1" customWidth="1" outlineLevel="1"/>
    <col min="21" max="21" width="2.28515625" style="14" customWidth="1" outlineLevel="1"/>
    <col min="22" max="22" width="8.7109375" style="14" bestFit="1" customWidth="1"/>
    <col min="23" max="23" width="2.28515625" style="14" customWidth="1"/>
    <col min="24" max="24" width="8.7109375" style="14" bestFit="1" customWidth="1"/>
  </cols>
  <sheetData>
    <row r="101" spans="1:24" x14ac:dyDescent="0.25">
      <c r="A101" s="2" t="s">
        <v>72</v>
      </c>
      <c r="B101" s="2"/>
      <c r="C101" s="2"/>
      <c r="D101" s="2"/>
      <c r="E101" s="2"/>
      <c r="F101" s="2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4"/>
      <c r="S101" s="2"/>
      <c r="T101" s="5"/>
      <c r="U101" s="2"/>
      <c r="V101" s="5"/>
      <c r="W101" s="2"/>
      <c r="X101" s="5"/>
    </row>
    <row r="102" spans="1:24" outlineLevel="1" x14ac:dyDescent="0.25">
      <c r="A102" s="2"/>
      <c r="B102" s="2" t="s">
        <v>71</v>
      </c>
      <c r="C102" s="2"/>
      <c r="D102" s="2"/>
      <c r="E102" s="2"/>
      <c r="F102" s="2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4"/>
      <c r="S102" s="2"/>
      <c r="T102" s="5"/>
      <c r="U102" s="2"/>
      <c r="V102" s="5"/>
      <c r="W102" s="2"/>
      <c r="X102" s="5"/>
    </row>
    <row r="103" spans="1:24" ht="15.75" outlineLevel="1" thickBot="1" x14ac:dyDescent="0.3">
      <c r="A103" s="1"/>
      <c r="B103" s="1"/>
      <c r="C103" s="1"/>
      <c r="D103" s="6"/>
      <c r="E103" s="6"/>
      <c r="F103" s="6" t="s">
        <v>0</v>
      </c>
      <c r="G103" s="6"/>
      <c r="H103" s="7">
        <v>40625</v>
      </c>
      <c r="I103" s="6"/>
      <c r="J103" s="6" t="s">
        <v>70</v>
      </c>
      <c r="K103" s="6"/>
      <c r="L103" s="6" t="s">
        <v>69</v>
      </c>
      <c r="M103" s="6"/>
      <c r="N103" s="6" t="s">
        <v>68</v>
      </c>
      <c r="O103" s="6"/>
      <c r="P103" s="6" t="s">
        <v>1</v>
      </c>
      <c r="Q103" s="6"/>
      <c r="R103" s="8">
        <v>10</v>
      </c>
      <c r="S103" s="6"/>
      <c r="T103" s="9">
        <v>48</v>
      </c>
      <c r="U103" s="6"/>
      <c r="V103" s="10">
        <f>ROUND(IF(ISNUMBER(T103), R103*T103, R103),5)</f>
        <v>480</v>
      </c>
      <c r="W103" s="6"/>
      <c r="X103" s="10">
        <f>ROUND(X102+V103,5)</f>
        <v>480</v>
      </c>
    </row>
    <row r="104" spans="1:24" ht="15.75" thickBot="1" x14ac:dyDescent="0.3">
      <c r="A104" s="6"/>
      <c r="B104" s="6" t="s">
        <v>67</v>
      </c>
      <c r="C104" s="6"/>
      <c r="D104" s="6"/>
      <c r="E104" s="6"/>
      <c r="F104" s="6"/>
      <c r="G104" s="6"/>
      <c r="H104" s="7"/>
      <c r="I104" s="6"/>
      <c r="J104" s="6"/>
      <c r="K104" s="6"/>
      <c r="L104" s="6"/>
      <c r="M104" s="6"/>
      <c r="N104" s="6"/>
      <c r="O104" s="6"/>
      <c r="P104" s="6"/>
      <c r="Q104" s="6"/>
      <c r="R104" s="8"/>
      <c r="S104" s="6"/>
      <c r="T104" s="9"/>
      <c r="U104" s="6"/>
      <c r="V104" s="11">
        <f>ROUND(SUM(V102:V103),5)</f>
        <v>480</v>
      </c>
      <c r="W104" s="6"/>
      <c r="X104" s="11">
        <f>X103</f>
        <v>480</v>
      </c>
    </row>
    <row r="105" spans="1:24" x14ac:dyDescent="0.25">
      <c r="A105" s="6" t="s">
        <v>66</v>
      </c>
      <c r="B105" s="6"/>
      <c r="C105" s="6"/>
      <c r="D105" s="6"/>
      <c r="E105" s="6"/>
      <c r="F105" s="6"/>
      <c r="G105" s="6"/>
      <c r="H105" s="7"/>
      <c r="I105" s="6"/>
      <c r="J105" s="6"/>
      <c r="K105" s="6"/>
      <c r="L105" s="6"/>
      <c r="M105" s="6"/>
      <c r="N105" s="6"/>
      <c r="O105" s="6"/>
      <c r="P105" s="6"/>
      <c r="Q105" s="6"/>
      <c r="R105" s="8"/>
      <c r="S105" s="6"/>
      <c r="T105" s="9"/>
      <c r="U105" s="6"/>
      <c r="V105" s="9">
        <f>V104</f>
        <v>480</v>
      </c>
      <c r="W105" s="6"/>
      <c r="X105" s="9">
        <f>X104</f>
        <v>480</v>
      </c>
    </row>
    <row r="107" spans="1:24" x14ac:dyDescent="0.25">
      <c r="A107" s="2" t="s">
        <v>2</v>
      </c>
      <c r="B107" s="2"/>
      <c r="C107" s="2"/>
      <c r="D107" s="2"/>
      <c r="E107" s="2"/>
      <c r="F107" s="2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4"/>
      <c r="S107" s="2"/>
      <c r="T107" s="5"/>
      <c r="U107" s="2"/>
      <c r="V107" s="5"/>
      <c r="W107" s="2"/>
      <c r="X107" s="5"/>
    </row>
    <row r="108" spans="1:24" outlineLevel="1" x14ac:dyDescent="0.25">
      <c r="A108" s="2"/>
      <c r="B108" s="2" t="s">
        <v>65</v>
      </c>
      <c r="C108" s="2"/>
      <c r="D108" s="2"/>
      <c r="E108" s="2"/>
      <c r="F108" s="2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4"/>
      <c r="S108" s="2"/>
      <c r="T108" s="5"/>
      <c r="U108" s="2"/>
      <c r="V108" s="5"/>
      <c r="W108" s="2"/>
      <c r="X108" s="5"/>
    </row>
    <row r="109" spans="1:24" outlineLevel="1" x14ac:dyDescent="0.25">
      <c r="A109" s="6"/>
      <c r="B109" s="6"/>
      <c r="C109" s="6"/>
      <c r="D109" s="6"/>
      <c r="E109" s="6"/>
      <c r="F109" s="6" t="s">
        <v>0</v>
      </c>
      <c r="G109" s="6"/>
      <c r="H109" s="7">
        <v>40592</v>
      </c>
      <c r="I109" s="6"/>
      <c r="J109" s="6" t="s">
        <v>62</v>
      </c>
      <c r="K109" s="6"/>
      <c r="L109" s="6" t="s">
        <v>64</v>
      </c>
      <c r="M109" s="6"/>
      <c r="N109" s="6" t="s">
        <v>60</v>
      </c>
      <c r="O109" s="6"/>
      <c r="P109" s="6" t="s">
        <v>1</v>
      </c>
      <c r="Q109" s="6"/>
      <c r="R109" s="8">
        <v>21</v>
      </c>
      <c r="S109" s="6"/>
      <c r="T109" s="9">
        <v>25</v>
      </c>
      <c r="U109" s="6"/>
      <c r="V109" s="9">
        <f>ROUND(IF(ISNUMBER(T109), R109*T109, R109),5)</f>
        <v>525</v>
      </c>
      <c r="W109" s="6"/>
      <c r="X109" s="9">
        <f>ROUND(X108+V109,5)</f>
        <v>525</v>
      </c>
    </row>
    <row r="110" spans="1:24" outlineLevel="1" x14ac:dyDescent="0.25">
      <c r="A110" s="6"/>
      <c r="B110" s="6"/>
      <c r="C110" s="6"/>
      <c r="D110" s="6"/>
      <c r="E110" s="6"/>
      <c r="F110" s="6" t="s">
        <v>0</v>
      </c>
      <c r="G110" s="6"/>
      <c r="H110" s="7">
        <v>40592</v>
      </c>
      <c r="I110" s="6"/>
      <c r="J110" s="6" t="s">
        <v>62</v>
      </c>
      <c r="K110" s="6"/>
      <c r="L110" s="6" t="s">
        <v>63</v>
      </c>
      <c r="M110" s="6"/>
      <c r="N110" s="6" t="s">
        <v>60</v>
      </c>
      <c r="O110" s="6"/>
      <c r="P110" s="6" t="s">
        <v>1</v>
      </c>
      <c r="Q110" s="6"/>
      <c r="R110" s="8">
        <v>29</v>
      </c>
      <c r="S110" s="6"/>
      <c r="T110" s="9">
        <v>50</v>
      </c>
      <c r="U110" s="6"/>
      <c r="V110" s="9">
        <f>ROUND(IF(ISNUMBER(T110), R110*T110, R110),5)</f>
        <v>1450</v>
      </c>
      <c r="W110" s="6"/>
      <c r="X110" s="9">
        <f>ROUND(X109+V110,5)</f>
        <v>1975</v>
      </c>
    </row>
    <row r="111" spans="1:24" ht="15.75" outlineLevel="1" thickBot="1" x14ac:dyDescent="0.3">
      <c r="A111" s="6"/>
      <c r="B111" s="6"/>
      <c r="C111" s="6"/>
      <c r="D111" s="6"/>
      <c r="E111" s="6"/>
      <c r="F111" s="6" t="s">
        <v>0</v>
      </c>
      <c r="G111" s="6"/>
      <c r="H111" s="7">
        <v>40592</v>
      </c>
      <c r="I111" s="6"/>
      <c r="J111" s="6" t="s">
        <v>62</v>
      </c>
      <c r="K111" s="6"/>
      <c r="L111" s="6" t="s">
        <v>61</v>
      </c>
      <c r="M111" s="6"/>
      <c r="N111" s="6" t="s">
        <v>60</v>
      </c>
      <c r="O111" s="6"/>
      <c r="P111" s="6" t="s">
        <v>1</v>
      </c>
      <c r="Q111" s="6"/>
      <c r="R111" s="8">
        <v>16</v>
      </c>
      <c r="S111" s="6"/>
      <c r="T111" s="9">
        <v>25</v>
      </c>
      <c r="U111" s="6"/>
      <c r="V111" s="10">
        <f>ROUND(IF(ISNUMBER(T111), R111*T111, R111),5)</f>
        <v>400</v>
      </c>
      <c r="W111" s="6"/>
      <c r="X111" s="10">
        <f>ROUND(X110+V111,5)</f>
        <v>2375</v>
      </c>
    </row>
    <row r="112" spans="1:24" ht="15.75" thickBot="1" x14ac:dyDescent="0.3">
      <c r="A112" s="6"/>
      <c r="B112" s="6" t="s">
        <v>59</v>
      </c>
      <c r="C112" s="6"/>
      <c r="D112" s="6"/>
      <c r="E112" s="6"/>
      <c r="F112" s="6"/>
      <c r="G112" s="6"/>
      <c r="H112" s="7"/>
      <c r="I112" s="6"/>
      <c r="J112" s="6"/>
      <c r="K112" s="6"/>
      <c r="L112" s="6"/>
      <c r="M112" s="6"/>
      <c r="N112" s="6"/>
      <c r="O112" s="6"/>
      <c r="P112" s="6"/>
      <c r="Q112" s="6"/>
      <c r="R112" s="8"/>
      <c r="S112" s="6"/>
      <c r="T112" s="9"/>
      <c r="U112" s="6"/>
      <c r="V112" s="11">
        <f>ROUND(SUM(V108:V111),5)</f>
        <v>2375</v>
      </c>
      <c r="W112" s="6"/>
      <c r="X112" s="11">
        <f>X111</f>
        <v>2375</v>
      </c>
    </row>
    <row r="113" spans="1:24" x14ac:dyDescent="0.25">
      <c r="A113" s="6" t="s">
        <v>3</v>
      </c>
      <c r="B113" s="6"/>
      <c r="C113" s="6"/>
      <c r="D113" s="6"/>
      <c r="E113" s="6"/>
      <c r="F113" s="6"/>
      <c r="G113" s="6"/>
      <c r="H113" s="7"/>
      <c r="I113" s="6"/>
      <c r="J113" s="6"/>
      <c r="K113" s="6"/>
      <c r="L113" s="6"/>
      <c r="M113" s="6"/>
      <c r="N113" s="6"/>
      <c r="O113" s="6"/>
      <c r="P113" s="6"/>
      <c r="Q113" s="6"/>
      <c r="R113" s="8"/>
      <c r="S113" s="6"/>
      <c r="T113" s="9"/>
      <c r="U113" s="6"/>
      <c r="V113" s="9">
        <f>V112</f>
        <v>2375</v>
      </c>
      <c r="W113" s="6"/>
      <c r="X113" s="9">
        <f>X112</f>
        <v>2375</v>
      </c>
    </row>
    <row r="135" spans="1:24" x14ac:dyDescent="0.25">
      <c r="A135" s="2" t="s">
        <v>58</v>
      </c>
      <c r="B135" s="2"/>
      <c r="C135" s="2"/>
      <c r="D135" s="2"/>
      <c r="E135" s="2"/>
      <c r="F135" s="2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4"/>
      <c r="S135" s="2"/>
      <c r="T135" s="5"/>
      <c r="U135" s="2"/>
      <c r="V135" s="5"/>
      <c r="W135" s="2"/>
      <c r="X135" s="5"/>
    </row>
    <row r="136" spans="1:24" outlineLevel="1" x14ac:dyDescent="0.25">
      <c r="A136" s="2"/>
      <c r="B136" s="2" t="s">
        <v>57</v>
      </c>
      <c r="C136" s="2"/>
      <c r="D136" s="2"/>
      <c r="E136" s="2"/>
      <c r="F136" s="2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4"/>
      <c r="S136" s="2"/>
      <c r="T136" s="5"/>
      <c r="U136" s="2"/>
      <c r="V136" s="5"/>
      <c r="W136" s="2"/>
      <c r="X136" s="5"/>
    </row>
    <row r="137" spans="1:24" outlineLevel="1" x14ac:dyDescent="0.25">
      <c r="A137" s="6"/>
      <c r="B137" s="6"/>
      <c r="C137" s="6"/>
      <c r="D137" s="6"/>
      <c r="E137" s="6"/>
      <c r="F137" s="6" t="s">
        <v>0</v>
      </c>
      <c r="G137" s="6"/>
      <c r="H137" s="7">
        <v>40633</v>
      </c>
      <c r="I137" s="6"/>
      <c r="J137" s="6" t="s">
        <v>55</v>
      </c>
      <c r="K137" s="6"/>
      <c r="L137" s="6" t="s">
        <v>56</v>
      </c>
      <c r="M137" s="6"/>
      <c r="N137" s="6" t="s">
        <v>53</v>
      </c>
      <c r="O137" s="6"/>
      <c r="P137" s="6" t="s">
        <v>1</v>
      </c>
      <c r="Q137" s="6"/>
      <c r="R137" s="8">
        <v>18</v>
      </c>
      <c r="S137" s="6"/>
      <c r="T137" s="9">
        <v>10</v>
      </c>
      <c r="U137" s="6"/>
      <c r="V137" s="9">
        <f>ROUND(IF(ISNUMBER(T137), R137*T137, R137),5)</f>
        <v>180</v>
      </c>
      <c r="W137" s="6"/>
      <c r="X137" s="9">
        <f>ROUND(X136+V137,5)</f>
        <v>180</v>
      </c>
    </row>
    <row r="138" spans="1:24" ht="15.75" outlineLevel="1" thickBot="1" x14ac:dyDescent="0.3">
      <c r="A138" s="6"/>
      <c r="B138" s="6"/>
      <c r="C138" s="6"/>
      <c r="D138" s="6"/>
      <c r="E138" s="6"/>
      <c r="F138" s="6" t="s">
        <v>0</v>
      </c>
      <c r="G138" s="6"/>
      <c r="H138" s="7">
        <v>40633</v>
      </c>
      <c r="I138" s="6"/>
      <c r="J138" s="6" t="s">
        <v>55</v>
      </c>
      <c r="K138" s="6"/>
      <c r="L138" s="6" t="s">
        <v>54</v>
      </c>
      <c r="M138" s="6"/>
      <c r="N138" s="6" t="s">
        <v>53</v>
      </c>
      <c r="O138" s="6"/>
      <c r="P138" s="6" t="s">
        <v>1</v>
      </c>
      <c r="Q138" s="6"/>
      <c r="R138" s="8">
        <v>17</v>
      </c>
      <c r="S138" s="6"/>
      <c r="T138" s="9">
        <v>10.93</v>
      </c>
      <c r="U138" s="6"/>
      <c r="V138" s="10">
        <f>ROUND(IF(ISNUMBER(T138), R138*T138, R138),5)</f>
        <v>185.81</v>
      </c>
      <c r="W138" s="6"/>
      <c r="X138" s="10">
        <f>ROUND(X137+V138,5)</f>
        <v>365.81</v>
      </c>
    </row>
    <row r="139" spans="1:24" ht="15.75" thickBot="1" x14ac:dyDescent="0.3">
      <c r="A139" s="6"/>
      <c r="B139" s="6" t="s">
        <v>52</v>
      </c>
      <c r="C139" s="6"/>
      <c r="D139" s="6"/>
      <c r="E139" s="6"/>
      <c r="F139" s="6"/>
      <c r="G139" s="6"/>
      <c r="H139" s="7"/>
      <c r="I139" s="6"/>
      <c r="J139" s="6"/>
      <c r="K139" s="6"/>
      <c r="L139" s="6"/>
      <c r="M139" s="6"/>
      <c r="N139" s="6"/>
      <c r="O139" s="6"/>
      <c r="P139" s="6"/>
      <c r="Q139" s="6"/>
      <c r="R139" s="8"/>
      <c r="S139" s="6"/>
      <c r="T139" s="9"/>
      <c r="U139" s="6"/>
      <c r="V139" s="11">
        <f>ROUND(SUM(V136:V138),5)</f>
        <v>365.81</v>
      </c>
      <c r="W139" s="6"/>
      <c r="X139" s="11">
        <f>X138</f>
        <v>365.81</v>
      </c>
    </row>
    <row r="140" spans="1:24" x14ac:dyDescent="0.25">
      <c r="A140" s="6" t="s">
        <v>51</v>
      </c>
      <c r="B140" s="6"/>
      <c r="C140" s="6"/>
      <c r="D140" s="6"/>
      <c r="E140" s="6"/>
      <c r="F140" s="6"/>
      <c r="G140" s="6"/>
      <c r="H140" s="7"/>
      <c r="I140" s="6"/>
      <c r="J140" s="6"/>
      <c r="K140" s="6"/>
      <c r="L140" s="6"/>
      <c r="M140" s="6"/>
      <c r="N140" s="6"/>
      <c r="O140" s="6"/>
      <c r="P140" s="6"/>
      <c r="Q140" s="6"/>
      <c r="R140" s="8"/>
      <c r="S140" s="6"/>
      <c r="T140" s="9"/>
      <c r="U140" s="6"/>
      <c r="V140" s="9">
        <f>V139</f>
        <v>365.81</v>
      </c>
      <c r="W140" s="6"/>
      <c r="X140" s="9">
        <f>X139</f>
        <v>365.81</v>
      </c>
    </row>
    <row r="145" spans="1:24" ht="15.75" thickBot="1" x14ac:dyDescent="0.3"/>
    <row r="146" spans="1:24" s="13" customFormat="1" ht="12" thickBot="1" x14ac:dyDescent="0.25">
      <c r="A146" s="2"/>
      <c r="B146" s="2"/>
      <c r="C146" s="2"/>
      <c r="D146" s="2"/>
      <c r="E146" s="2"/>
      <c r="F146" s="2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4"/>
      <c r="S146" s="2"/>
      <c r="T146" s="5"/>
      <c r="U146" s="2"/>
      <c r="V146" s="12" t="e">
        <f>ROUND('Alpha Chi Omega'!#REF!+'Alpha Chi Omega'!#REF!+'Alpha Chi Omega'!#REF!+'Alpha Chi Omega'!#REF!+'Alpha Chi Omega'!#REF!+'Alpha Chi Omega'!#REF!+'Alpha Chi Omega'!#REF!+'Alpha Chi Omega'!#REF!+'Alpha Chi Omega'!#REF!+'Alpha Chi Omega'!#REF!+'Alpha Chi Omega'!#REF!+'Alpha Chi Omega'!#REF!+'Alpha Chi Omega'!#REF!+'Alpha Chi Omega'!#REF!+'Alpha Chi Omega'!#REF!+'Alpha Delta Pi'!#REF!+'Alpha Delta Pi'!#REF!+'Alpha Delta Pi'!#REF!+'Alpha Epsilon Pi'!#REF!+'Alpha Epsilon Pi'!#REF!+'Alpha Kappa Psi'!#REF!+'Alpha Phi'!#REF!+'Alpha Phi'!#REF!+'Alpha Phi'!#REF!+'Alpha Phi'!#REF!+'Alpha Phi'!#REF!+'Alpha Phi'!#REF!+'Chi Omega'!#REF!+'Delta Delta Delta'!#REF!+'Delta Delta Delta'!#REF!+'Delta Delta Delta'!#REF!+'Delta Delta Delta'!#REF!+'Delta Delta Delta'!#REF!+'Delta Gamma'!#REF!+'Delta Gamma'!#REF!+'Delta Gamma'!#REF!+'Delta Gamma'!#REF!+'Delta Zeta'!#REF!+'Delta Zeta'!#REF!+'Delta Zeta'!#REF!+'Delta Zeta'!#REF!+'Gamma Phi Beta'!#REF!+'Gamma Phi Beta'!#REF!+'Gamma Phi Beta'!#REF!+'Gamma Phi Beta'!#REF!+'Gamma Phi Beta'!#REF!+V105+'Kappa Alpha Theta'!#REF!+'Kappa Alpha Theta'!#REF!+'Kappa Alpha Theta'!#REF!+'Kappa Kappa Gamma'!#REF!+'Kappa Kappa Gamma'!#REF!+'Kappa Kappa Gamma'!#REF!+'Kappa Kappa Gamma'!#REF!+'Kappa Kappa Gamma'!#REF!+'Kappa Kappa Gamma'!#REF!+'Kappa Kappa Gamma'!#REF!+'Kappa Kappa Gamma'!#REF!+'Alpha Chi Omega'!#REF!+'Zeta Tau Alpha'!#REF!+'Phi Kappa Psi'!V15+'Phi Mu'!#REF!+'Pi Beta Phi'!#REF!+'Pi Beta Phi'!#REF!+'Pi Beta Phi'!#REF!+'Pi Beta Phi'!#REF!+'Pi Beta Phi'!#REF!+'Pi Beta Phi'!#REF!+'Pi Beta Phi'!#REF!+'Pi Beta Phi'!#REF!+'Pi Beta Phi'!#REF!+'Pi Beta Phi'!#REF!+'Pi Beta Phi'!#REF!+'Pi Beta Phi'!#REF!+'Pi Beta Phi'!#REF!+'Pi Kappa Alpha'!V6+V113+'Sigma Chi'!V7+'Sigma Chi'!V17+#REF!+#REF!+'Sigma Pi'!V6+V140+'Zeta Tau Alpha'!#REF!,5)</f>
        <v>#REF!</v>
      </c>
      <c r="W146" s="2"/>
      <c r="X146" s="12" t="e">
        <f>ROUND('Alpha Chi Omega'!#REF!+'Alpha Chi Omega'!#REF!+'Alpha Chi Omega'!#REF!+'Alpha Chi Omega'!#REF!+'Alpha Chi Omega'!#REF!+'Alpha Chi Omega'!#REF!+'Alpha Chi Omega'!#REF!+'Alpha Chi Omega'!#REF!+'Alpha Chi Omega'!#REF!+'Alpha Chi Omega'!#REF!+'Alpha Chi Omega'!#REF!+'Alpha Chi Omega'!#REF!+'Alpha Chi Omega'!#REF!+'Alpha Chi Omega'!#REF!+'Alpha Chi Omega'!#REF!+'Alpha Delta Pi'!#REF!+'Alpha Delta Pi'!#REF!+'Alpha Delta Pi'!#REF!+'Alpha Epsilon Pi'!#REF!+'Alpha Epsilon Pi'!#REF!+'Alpha Kappa Psi'!#REF!+'Alpha Phi'!#REF!+'Alpha Phi'!#REF!+'Alpha Phi'!#REF!+'Alpha Phi'!#REF!+'Alpha Phi'!#REF!+'Alpha Phi'!#REF!+'Chi Omega'!#REF!+'Delta Delta Delta'!#REF!+'Delta Delta Delta'!#REF!+'Delta Delta Delta'!#REF!+'Delta Delta Delta'!#REF!+'Delta Delta Delta'!#REF!+'Delta Gamma'!#REF!+'Delta Gamma'!#REF!+'Delta Gamma'!#REF!+'Delta Gamma'!#REF!+'Delta Zeta'!#REF!+'Delta Zeta'!#REF!+'Delta Zeta'!#REF!+'Delta Zeta'!#REF!+'Gamma Phi Beta'!#REF!+'Gamma Phi Beta'!#REF!+'Gamma Phi Beta'!#REF!+'Gamma Phi Beta'!#REF!+'Gamma Phi Beta'!#REF!+X105+'Kappa Alpha Theta'!#REF!+'Kappa Alpha Theta'!#REF!+'Kappa Alpha Theta'!#REF!+'Kappa Kappa Gamma'!#REF!+'Kappa Kappa Gamma'!#REF!+'Kappa Kappa Gamma'!#REF!+'Kappa Kappa Gamma'!#REF!+'Kappa Kappa Gamma'!#REF!+'Kappa Kappa Gamma'!#REF!+'Kappa Kappa Gamma'!#REF!+'Kappa Kappa Gamma'!#REF!+'Alpha Chi Omega'!#REF!+'Zeta Tau Alpha'!#REF!+'Phi Kappa Psi'!X15+'Phi Mu'!#REF!+'Pi Beta Phi'!#REF!+'Pi Beta Phi'!#REF!+'Pi Beta Phi'!#REF!+'Pi Beta Phi'!#REF!+'Pi Beta Phi'!#REF!+'Pi Beta Phi'!#REF!+'Pi Beta Phi'!#REF!+'Pi Beta Phi'!#REF!+'Pi Beta Phi'!#REF!+'Pi Beta Phi'!#REF!+'Pi Beta Phi'!#REF!+'Pi Beta Phi'!#REF!+'Pi Beta Phi'!#REF!+'Pi Kappa Alpha'!X6+X113+'Sigma Chi'!X7+'Sigma Chi'!X17+#REF!+#REF!+'Sigma Pi'!X6+X140+'Zeta Tau Alpha'!#REF!,5)</f>
        <v>#REF!</v>
      </c>
    </row>
    <row r="147" spans="1:24" ht="15.75" thickTop="1" x14ac:dyDescent="0.25"/>
  </sheetData>
  <phoneticPr fontId="5" type="noConversion"/>
  <pageMargins left="0.7" right="0.7" top="0.75" bottom="0.75" header="0.25" footer="0.3"/>
  <pageSetup orientation="portrait" horizontalDpi="0" verticalDpi="0"/>
  <headerFooter>
    <oddHeader>&amp;L&amp;"Arial,Bold"&amp;8 1:39 PM
&amp;"Arial,Bold"&amp;8 02/09/11
&amp;"Arial,Bold"&amp;8 Accrual Basis&amp;C&amp;"Arial,Bold"&amp;12 Greekbox.com
&amp;"Arial,Bold"&amp;14 Sales by Customer Detail
&amp;"Arial,Bold"&amp;10 October through December 2010</oddHeader>
    <oddFooter>&amp;R&amp;"Arial,Bold"&amp;8 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workbookViewId="0">
      <selection activeCell="Z46" sqref="Z46"/>
    </sheetView>
  </sheetViews>
  <sheetFormatPr defaultColWidth="11.42578125" defaultRowHeight="15" outlineLevelRow="1" x14ac:dyDescent="0.25"/>
  <cols>
    <col min="4" max="23" width="0" hidden="1" customWidth="1"/>
  </cols>
  <sheetData>
    <row r="1" spans="1:25" ht="30" customHeight="1" x14ac:dyDescent="0.25">
      <c r="A1" s="2"/>
      <c r="B1" s="2" t="s">
        <v>535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1" x14ac:dyDescent="0.25">
      <c r="A2" s="2"/>
      <c r="B2" s="2"/>
      <c r="C2" s="2" t="s">
        <v>536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outlineLevel="1" x14ac:dyDescent="0.25">
      <c r="A3" s="6"/>
      <c r="B3" s="6"/>
      <c r="C3" s="6"/>
      <c r="D3" s="6"/>
      <c r="E3" s="6"/>
      <c r="F3" s="6"/>
      <c r="G3" s="6" t="s">
        <v>0</v>
      </c>
      <c r="H3" s="6"/>
      <c r="I3" s="7">
        <v>41375</v>
      </c>
      <c r="J3" s="6"/>
      <c r="K3" s="6" t="s">
        <v>537</v>
      </c>
      <c r="L3" s="6"/>
      <c r="M3" s="6" t="s">
        <v>538</v>
      </c>
      <c r="N3" s="6"/>
      <c r="O3" s="6" t="s">
        <v>539</v>
      </c>
      <c r="P3" s="6"/>
      <c r="Q3" s="6" t="s">
        <v>1</v>
      </c>
      <c r="R3" s="6"/>
      <c r="S3" s="8">
        <v>73</v>
      </c>
      <c r="T3" s="6"/>
      <c r="U3" s="9">
        <v>35</v>
      </c>
      <c r="V3" s="6"/>
      <c r="W3" s="9">
        <f>ROUND(IF(ISNUMBER(U3), S3*U3, S3),5)</f>
        <v>2555</v>
      </c>
      <c r="X3" s="6"/>
      <c r="Y3" s="9">
        <f>ROUND(Y2+W3,5)</f>
        <v>2555</v>
      </c>
    </row>
    <row r="4" spans="1:25" ht="15.75" outlineLevel="1" thickBot="1" x14ac:dyDescent="0.3">
      <c r="A4" s="6"/>
      <c r="B4" s="6"/>
      <c r="C4" s="6"/>
      <c r="D4" s="6"/>
      <c r="E4" s="6"/>
      <c r="F4" s="6"/>
      <c r="G4" s="6" t="s">
        <v>0</v>
      </c>
      <c r="H4" s="6"/>
      <c r="I4" s="7">
        <v>41375</v>
      </c>
      <c r="J4" s="6"/>
      <c r="K4" s="6" t="s">
        <v>537</v>
      </c>
      <c r="L4" s="6"/>
      <c r="M4" s="6" t="s">
        <v>90</v>
      </c>
      <c r="N4" s="6"/>
      <c r="O4" s="6" t="s">
        <v>539</v>
      </c>
      <c r="P4" s="6"/>
      <c r="Q4" s="6" t="s">
        <v>1</v>
      </c>
      <c r="R4" s="6"/>
      <c r="S4" s="28">
        <v>1</v>
      </c>
      <c r="T4" s="6"/>
      <c r="U4" s="9">
        <v>217.18</v>
      </c>
      <c r="V4" s="6"/>
      <c r="W4" s="22">
        <f>ROUND(IF(ISNUMBER(U4), S4*U4, S4),5)</f>
        <v>217.18</v>
      </c>
      <c r="X4" s="6"/>
      <c r="Y4" s="22">
        <f>ROUND(Y3+W4,5)</f>
        <v>2772.18</v>
      </c>
    </row>
    <row r="5" spans="1:25" x14ac:dyDescent="0.25">
      <c r="A5" s="6"/>
      <c r="B5" s="6"/>
      <c r="C5" s="6" t="s">
        <v>540</v>
      </c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8">
        <f>ROUND(SUM(S2:S4),5)</f>
        <v>74</v>
      </c>
      <c r="T5" s="6"/>
      <c r="U5" s="9"/>
      <c r="V5" s="6"/>
      <c r="W5" s="9">
        <f>ROUND(SUM(W2:W4),5)</f>
        <v>2772.18</v>
      </c>
      <c r="X5" s="6"/>
      <c r="Y5" s="9">
        <f>Y4</f>
        <v>2772.18</v>
      </c>
    </row>
    <row r="6" spans="1:25" ht="30" customHeight="1" outlineLevel="1" x14ac:dyDescent="0.25">
      <c r="A6" s="2"/>
      <c r="B6" s="2"/>
      <c r="C6" s="2" t="s">
        <v>541</v>
      </c>
      <c r="D6" s="2"/>
      <c r="E6" s="2"/>
      <c r="F6" s="2"/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4"/>
      <c r="T6" s="2"/>
      <c r="U6" s="5"/>
      <c r="V6" s="2"/>
      <c r="W6" s="5"/>
      <c r="X6" s="2"/>
      <c r="Y6" s="5"/>
    </row>
    <row r="7" spans="1:25" outlineLevel="1" x14ac:dyDescent="0.25">
      <c r="A7" s="6"/>
      <c r="B7" s="6"/>
      <c r="C7" s="6"/>
      <c r="D7" s="6"/>
      <c r="E7" s="6"/>
      <c r="F7" s="6"/>
      <c r="G7" s="6" t="s">
        <v>0</v>
      </c>
      <c r="H7" s="6"/>
      <c r="I7" s="7">
        <v>41393</v>
      </c>
      <c r="J7" s="6"/>
      <c r="K7" s="6" t="s">
        <v>542</v>
      </c>
      <c r="L7" s="6"/>
      <c r="M7" s="6" t="s">
        <v>98</v>
      </c>
      <c r="N7" s="6"/>
      <c r="O7" s="6" t="s">
        <v>543</v>
      </c>
      <c r="P7" s="6"/>
      <c r="Q7" s="6" t="s">
        <v>1</v>
      </c>
      <c r="R7" s="6"/>
      <c r="S7" s="8">
        <v>148</v>
      </c>
      <c r="T7" s="6"/>
      <c r="U7" s="9">
        <v>12</v>
      </c>
      <c r="V7" s="6"/>
      <c r="W7" s="9">
        <f>ROUND(IF(ISNUMBER(U7), S7*U7, S7),5)</f>
        <v>1776</v>
      </c>
      <c r="X7" s="6"/>
      <c r="Y7" s="9">
        <f>ROUND(Y6+W7,5)</f>
        <v>1776</v>
      </c>
    </row>
    <row r="8" spans="1:25" ht="15.75" outlineLevel="1" thickBot="1" x14ac:dyDescent="0.3">
      <c r="A8" s="6"/>
      <c r="B8" s="6"/>
      <c r="C8" s="6"/>
      <c r="D8" s="6"/>
      <c r="E8" s="6"/>
      <c r="F8" s="6"/>
      <c r="G8" s="6" t="s">
        <v>0</v>
      </c>
      <c r="H8" s="6"/>
      <c r="I8" s="7">
        <v>41393</v>
      </c>
      <c r="J8" s="6"/>
      <c r="K8" s="6" t="s">
        <v>542</v>
      </c>
      <c r="L8" s="6"/>
      <c r="M8" s="6" t="s">
        <v>90</v>
      </c>
      <c r="N8" s="6"/>
      <c r="O8" s="6" t="s">
        <v>543</v>
      </c>
      <c r="P8" s="6"/>
      <c r="Q8" s="6" t="s">
        <v>1</v>
      </c>
      <c r="R8" s="6"/>
      <c r="S8" s="28">
        <v>1</v>
      </c>
      <c r="T8" s="6"/>
      <c r="U8" s="9">
        <v>150.96</v>
      </c>
      <c r="V8" s="6"/>
      <c r="W8" s="22">
        <f>ROUND(IF(ISNUMBER(U8), S8*U8, S8),5)</f>
        <v>150.96</v>
      </c>
      <c r="X8" s="6"/>
      <c r="Y8" s="22">
        <f>ROUND(Y7+W8,5)</f>
        <v>1926.96</v>
      </c>
    </row>
    <row r="9" spans="1:25" x14ac:dyDescent="0.25">
      <c r="A9" s="6"/>
      <c r="B9" s="6"/>
      <c r="C9" s="6" t="s">
        <v>544</v>
      </c>
      <c r="D9" s="6"/>
      <c r="E9" s="6"/>
      <c r="F9" s="6"/>
      <c r="G9" s="6"/>
      <c r="H9" s="6"/>
      <c r="I9" s="7"/>
      <c r="J9" s="6"/>
      <c r="K9" s="6"/>
      <c r="L9" s="6"/>
      <c r="M9" s="6"/>
      <c r="N9" s="6"/>
      <c r="O9" s="6"/>
      <c r="P9" s="6"/>
      <c r="Q9" s="6"/>
      <c r="R9" s="6"/>
      <c r="S9" s="8">
        <f>ROUND(SUM(S6:S8),5)</f>
        <v>149</v>
      </c>
      <c r="T9" s="6"/>
      <c r="U9" s="9"/>
      <c r="V9" s="6"/>
      <c r="W9" s="9">
        <f>ROUND(SUM(W6:W8),5)</f>
        <v>1926.96</v>
      </c>
      <c r="X9" s="6"/>
      <c r="Y9" s="9">
        <f>Y8</f>
        <v>1926.96</v>
      </c>
    </row>
    <row r="10" spans="1:25" ht="30" customHeight="1" outlineLevel="1" x14ac:dyDescent="0.25">
      <c r="A10" s="2"/>
      <c r="B10" s="2"/>
      <c r="C10" s="2" t="s">
        <v>545</v>
      </c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2"/>
      <c r="S10" s="4"/>
      <c r="T10" s="2"/>
      <c r="U10" s="5"/>
      <c r="V10" s="2"/>
      <c r="W10" s="5"/>
      <c r="X10" s="2"/>
      <c r="Y10" s="5"/>
    </row>
    <row r="11" spans="1:25" outlineLevel="1" x14ac:dyDescent="0.25">
      <c r="A11" s="6"/>
      <c r="B11" s="6"/>
      <c r="C11" s="6"/>
      <c r="D11" s="6"/>
      <c r="E11" s="6"/>
      <c r="F11" s="6"/>
      <c r="G11" s="6" t="s">
        <v>0</v>
      </c>
      <c r="H11" s="6"/>
      <c r="I11" s="7">
        <v>41393</v>
      </c>
      <c r="J11" s="6"/>
      <c r="K11" s="6" t="s">
        <v>546</v>
      </c>
      <c r="L11" s="6"/>
      <c r="M11" s="6" t="s">
        <v>547</v>
      </c>
      <c r="N11" s="6"/>
      <c r="O11" s="6" t="s">
        <v>548</v>
      </c>
      <c r="P11" s="6"/>
      <c r="Q11" s="6" t="s">
        <v>1</v>
      </c>
      <c r="R11" s="6"/>
      <c r="S11" s="8">
        <v>182</v>
      </c>
      <c r="T11" s="6"/>
      <c r="U11" s="9">
        <v>16</v>
      </c>
      <c r="V11" s="6"/>
      <c r="W11" s="9">
        <f>ROUND(IF(ISNUMBER(U11), S11*U11, S11),5)</f>
        <v>2912</v>
      </c>
      <c r="X11" s="6"/>
      <c r="Y11" s="9">
        <f>ROUND(Y10+W11,5)</f>
        <v>2912</v>
      </c>
    </row>
    <row r="12" spans="1:25" ht="15.75" outlineLevel="1" thickBot="1" x14ac:dyDescent="0.3">
      <c r="A12" s="6"/>
      <c r="B12" s="6"/>
      <c r="C12" s="6"/>
      <c r="D12" s="6"/>
      <c r="E12" s="6"/>
      <c r="F12" s="6"/>
      <c r="G12" s="6" t="s">
        <v>0</v>
      </c>
      <c r="H12" s="6"/>
      <c r="I12" s="7">
        <v>41393</v>
      </c>
      <c r="J12" s="6"/>
      <c r="K12" s="6" t="s">
        <v>546</v>
      </c>
      <c r="L12" s="6"/>
      <c r="M12" s="6" t="s">
        <v>90</v>
      </c>
      <c r="N12" s="6"/>
      <c r="O12" s="6" t="s">
        <v>548</v>
      </c>
      <c r="P12" s="6"/>
      <c r="Q12" s="6" t="s">
        <v>1</v>
      </c>
      <c r="R12" s="6"/>
      <c r="S12" s="28">
        <v>1</v>
      </c>
      <c r="T12" s="6"/>
      <c r="U12" s="9">
        <v>247.52</v>
      </c>
      <c r="V12" s="6"/>
      <c r="W12" s="22">
        <f>ROUND(IF(ISNUMBER(U12), S12*U12, S12),5)</f>
        <v>247.52</v>
      </c>
      <c r="X12" s="6"/>
      <c r="Y12" s="22">
        <f>ROUND(Y11+W12,5)</f>
        <v>3159.52</v>
      </c>
    </row>
    <row r="13" spans="1:25" x14ac:dyDescent="0.25">
      <c r="A13" s="6"/>
      <c r="B13" s="6"/>
      <c r="C13" s="6" t="s">
        <v>549</v>
      </c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6"/>
      <c r="P13" s="6"/>
      <c r="Q13" s="6"/>
      <c r="R13" s="6"/>
      <c r="S13" s="8">
        <f>ROUND(SUM(S10:S12),5)</f>
        <v>183</v>
      </c>
      <c r="T13" s="6"/>
      <c r="U13" s="9"/>
      <c r="V13" s="6"/>
      <c r="W13" s="9">
        <f>ROUND(SUM(W10:W12),5)</f>
        <v>3159.52</v>
      </c>
      <c r="X13" s="6"/>
      <c r="Y13" s="9">
        <f>Y12</f>
        <v>3159.52</v>
      </c>
    </row>
    <row r="14" spans="1:25" ht="30" customHeight="1" outlineLevel="1" x14ac:dyDescent="0.25">
      <c r="A14" s="2"/>
      <c r="B14" s="2"/>
      <c r="C14" s="2" t="s">
        <v>550</v>
      </c>
      <c r="D14" s="2"/>
      <c r="E14" s="2"/>
      <c r="F14" s="2"/>
      <c r="G14" s="2"/>
      <c r="H14" s="2"/>
      <c r="I14" s="3"/>
      <c r="J14" s="2"/>
      <c r="K14" s="2"/>
      <c r="L14" s="2"/>
      <c r="M14" s="2"/>
      <c r="N14" s="2"/>
      <c r="O14" s="2"/>
      <c r="P14" s="2"/>
      <c r="Q14" s="2"/>
      <c r="R14" s="2"/>
      <c r="S14" s="4"/>
      <c r="T14" s="2"/>
      <c r="U14" s="5"/>
      <c r="V14" s="2"/>
      <c r="W14" s="5"/>
      <c r="X14" s="2"/>
      <c r="Y14" s="5"/>
    </row>
    <row r="15" spans="1:25" outlineLevel="1" x14ac:dyDescent="0.25">
      <c r="A15" s="6"/>
      <c r="B15" s="6"/>
      <c r="C15" s="6"/>
      <c r="D15" s="6"/>
      <c r="E15" s="6"/>
      <c r="F15" s="6"/>
      <c r="G15" s="6" t="s">
        <v>0</v>
      </c>
      <c r="H15" s="6"/>
      <c r="I15" s="7">
        <v>41372</v>
      </c>
      <c r="J15" s="6"/>
      <c r="K15" s="6" t="s">
        <v>551</v>
      </c>
      <c r="L15" s="6"/>
      <c r="M15" s="6" t="s">
        <v>268</v>
      </c>
      <c r="N15" s="6"/>
      <c r="O15" s="6" t="s">
        <v>552</v>
      </c>
      <c r="P15" s="6"/>
      <c r="Q15" s="6" t="s">
        <v>1</v>
      </c>
      <c r="R15" s="6"/>
      <c r="S15" s="8">
        <v>49</v>
      </c>
      <c r="T15" s="6"/>
      <c r="U15" s="9">
        <v>16</v>
      </c>
      <c r="V15" s="6"/>
      <c r="W15" s="9">
        <f>ROUND(IF(ISNUMBER(U15), S15*U15, S15),5)</f>
        <v>784</v>
      </c>
      <c r="X15" s="6"/>
      <c r="Y15" s="9">
        <f>ROUND(Y14+W15,5)</f>
        <v>784</v>
      </c>
    </row>
    <row r="16" spans="1:25" ht="15.75" outlineLevel="1" thickBot="1" x14ac:dyDescent="0.3">
      <c r="A16" s="6"/>
      <c r="B16" s="6"/>
      <c r="C16" s="6"/>
      <c r="D16" s="6"/>
      <c r="E16" s="6"/>
      <c r="F16" s="6"/>
      <c r="G16" s="6" t="s">
        <v>0</v>
      </c>
      <c r="H16" s="6"/>
      <c r="I16" s="7">
        <v>41372</v>
      </c>
      <c r="J16" s="6"/>
      <c r="K16" s="6" t="s">
        <v>551</v>
      </c>
      <c r="L16" s="6"/>
      <c r="M16" s="6" t="s">
        <v>90</v>
      </c>
      <c r="N16" s="6"/>
      <c r="O16" s="6" t="s">
        <v>552</v>
      </c>
      <c r="P16" s="6"/>
      <c r="Q16" s="6" t="s">
        <v>1</v>
      </c>
      <c r="R16" s="6"/>
      <c r="S16" s="28">
        <v>1</v>
      </c>
      <c r="T16" s="6"/>
      <c r="U16" s="9">
        <v>66.64</v>
      </c>
      <c r="V16" s="6"/>
      <c r="W16" s="22">
        <f>ROUND(IF(ISNUMBER(U16), S16*U16, S16),5)</f>
        <v>66.64</v>
      </c>
      <c r="X16" s="6"/>
      <c r="Y16" s="22">
        <f>ROUND(Y15+W16,5)</f>
        <v>850.64</v>
      </c>
    </row>
    <row r="17" spans="1:25" x14ac:dyDescent="0.25">
      <c r="A17" s="6"/>
      <c r="B17" s="6"/>
      <c r="C17" s="6" t="s">
        <v>553</v>
      </c>
      <c r="D17" s="6"/>
      <c r="E17" s="6"/>
      <c r="F17" s="6"/>
      <c r="G17" s="6"/>
      <c r="H17" s="6"/>
      <c r="I17" s="7"/>
      <c r="J17" s="6"/>
      <c r="K17" s="6"/>
      <c r="L17" s="6"/>
      <c r="M17" s="6"/>
      <c r="N17" s="6"/>
      <c r="O17" s="6"/>
      <c r="P17" s="6"/>
      <c r="Q17" s="6"/>
      <c r="R17" s="6"/>
      <c r="S17" s="8">
        <f>ROUND(SUM(S14:S16),5)</f>
        <v>50</v>
      </c>
      <c r="T17" s="6"/>
      <c r="U17" s="9"/>
      <c r="V17" s="6"/>
      <c r="W17" s="9">
        <f>ROUND(SUM(W14:W16),5)</f>
        <v>850.64</v>
      </c>
      <c r="X17" s="6"/>
      <c r="Y17" s="9">
        <f>Y16</f>
        <v>850.64</v>
      </c>
    </row>
    <row r="18" spans="1:25" ht="30" customHeight="1" outlineLevel="1" x14ac:dyDescent="0.25">
      <c r="A18" s="2"/>
      <c r="B18" s="2"/>
      <c r="C18" s="2" t="s">
        <v>554</v>
      </c>
      <c r="D18" s="2"/>
      <c r="E18" s="2"/>
      <c r="F18" s="2"/>
      <c r="G18" s="2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4"/>
      <c r="T18" s="2"/>
      <c r="U18" s="5"/>
      <c r="V18" s="2"/>
      <c r="W18" s="5"/>
      <c r="X18" s="2"/>
      <c r="Y18" s="5"/>
    </row>
    <row r="19" spans="1:25" outlineLevel="1" x14ac:dyDescent="0.25">
      <c r="A19" s="6"/>
      <c r="B19" s="6"/>
      <c r="C19" s="6"/>
      <c r="D19" s="6"/>
      <c r="E19" s="6"/>
      <c r="F19" s="6"/>
      <c r="G19" s="6" t="s">
        <v>0</v>
      </c>
      <c r="H19" s="6"/>
      <c r="I19" s="7">
        <v>41365</v>
      </c>
      <c r="J19" s="6"/>
      <c r="K19" s="6" t="s">
        <v>555</v>
      </c>
      <c r="L19" s="6"/>
      <c r="M19" s="6" t="s">
        <v>98</v>
      </c>
      <c r="N19" s="6"/>
      <c r="O19" s="6" t="s">
        <v>556</v>
      </c>
      <c r="P19" s="6"/>
      <c r="Q19" s="6" t="s">
        <v>1</v>
      </c>
      <c r="R19" s="6"/>
      <c r="S19" s="8">
        <v>49</v>
      </c>
      <c r="T19" s="6"/>
      <c r="U19" s="9">
        <v>16</v>
      </c>
      <c r="V19" s="6"/>
      <c r="W19" s="9">
        <f>ROUND(IF(ISNUMBER(U19), S19*U19, S19),5)</f>
        <v>784</v>
      </c>
      <c r="X19" s="6"/>
      <c r="Y19" s="9">
        <f>ROUND(Y18+W19,5)</f>
        <v>784</v>
      </c>
    </row>
    <row r="20" spans="1:25" ht="15.75" outlineLevel="1" thickBot="1" x14ac:dyDescent="0.3">
      <c r="A20" s="6"/>
      <c r="B20" s="6"/>
      <c r="C20" s="6"/>
      <c r="D20" s="6"/>
      <c r="E20" s="6"/>
      <c r="F20" s="6"/>
      <c r="G20" s="6" t="s">
        <v>0</v>
      </c>
      <c r="H20" s="6"/>
      <c r="I20" s="7">
        <v>41365</v>
      </c>
      <c r="J20" s="6"/>
      <c r="K20" s="6" t="s">
        <v>555</v>
      </c>
      <c r="L20" s="6"/>
      <c r="M20" s="6" t="s">
        <v>90</v>
      </c>
      <c r="N20" s="6"/>
      <c r="O20" s="6" t="s">
        <v>556</v>
      </c>
      <c r="P20" s="6"/>
      <c r="Q20" s="6" t="s">
        <v>1</v>
      </c>
      <c r="R20" s="6"/>
      <c r="S20" s="28">
        <v>1</v>
      </c>
      <c r="T20" s="6"/>
      <c r="U20" s="9">
        <v>66.64</v>
      </c>
      <c r="V20" s="6"/>
      <c r="W20" s="22">
        <f>ROUND(IF(ISNUMBER(U20), S20*U20, S20),5)</f>
        <v>66.64</v>
      </c>
      <c r="X20" s="6"/>
      <c r="Y20" s="22">
        <f>ROUND(Y19+W20,5)</f>
        <v>850.64</v>
      </c>
    </row>
    <row r="21" spans="1:25" x14ac:dyDescent="0.25">
      <c r="A21" s="6"/>
      <c r="B21" s="6"/>
      <c r="C21" s="6" t="s">
        <v>557</v>
      </c>
      <c r="D21" s="6"/>
      <c r="E21" s="6"/>
      <c r="F21" s="6"/>
      <c r="G21" s="6"/>
      <c r="H21" s="6"/>
      <c r="I21" s="7"/>
      <c r="J21" s="6"/>
      <c r="K21" s="6"/>
      <c r="L21" s="6"/>
      <c r="M21" s="6"/>
      <c r="N21" s="6"/>
      <c r="O21" s="6"/>
      <c r="P21" s="6"/>
      <c r="Q21" s="6"/>
      <c r="R21" s="6"/>
      <c r="S21" s="8">
        <f>ROUND(SUM(S18:S20),5)</f>
        <v>50</v>
      </c>
      <c r="T21" s="6"/>
      <c r="U21" s="9"/>
      <c r="V21" s="6"/>
      <c r="W21" s="9">
        <f>ROUND(SUM(W18:W20),5)</f>
        <v>850.64</v>
      </c>
      <c r="X21" s="6"/>
      <c r="Y21" s="9">
        <f>Y20</f>
        <v>850.64</v>
      </c>
    </row>
    <row r="22" spans="1:25" ht="30" customHeight="1" outlineLevel="1" x14ac:dyDescent="0.25">
      <c r="A22" s="2"/>
      <c r="B22" s="2"/>
      <c r="C22" s="2" t="s">
        <v>558</v>
      </c>
      <c r="D22" s="2"/>
      <c r="E22" s="2"/>
      <c r="F22" s="2"/>
      <c r="G22" s="2"/>
      <c r="H22" s="2"/>
      <c r="I22" s="3"/>
      <c r="J22" s="2"/>
      <c r="K22" s="2"/>
      <c r="L22" s="2"/>
      <c r="M22" s="2"/>
      <c r="N22" s="2"/>
      <c r="O22" s="2"/>
      <c r="P22" s="2"/>
      <c r="Q22" s="2"/>
      <c r="R22" s="2"/>
      <c r="S22" s="4"/>
      <c r="T22" s="2"/>
      <c r="U22" s="5"/>
      <c r="V22" s="2"/>
      <c r="W22" s="5"/>
      <c r="X22" s="2"/>
      <c r="Y22" s="5"/>
    </row>
    <row r="23" spans="1:25" outlineLevel="1" x14ac:dyDescent="0.25">
      <c r="A23" s="6"/>
      <c r="B23" s="6"/>
      <c r="C23" s="6"/>
      <c r="D23" s="6"/>
      <c r="E23" s="6"/>
      <c r="F23" s="6"/>
      <c r="G23" s="6" t="s">
        <v>0</v>
      </c>
      <c r="H23" s="6"/>
      <c r="I23" s="7">
        <v>41386</v>
      </c>
      <c r="J23" s="6"/>
      <c r="K23" s="6" t="s">
        <v>559</v>
      </c>
      <c r="L23" s="6"/>
      <c r="M23" s="6" t="s">
        <v>560</v>
      </c>
      <c r="N23" s="6"/>
      <c r="O23" s="6" t="s">
        <v>561</v>
      </c>
      <c r="P23" s="6"/>
      <c r="Q23" s="6" t="s">
        <v>1</v>
      </c>
      <c r="R23" s="6"/>
      <c r="S23" s="8">
        <v>56</v>
      </c>
      <c r="T23" s="6"/>
      <c r="U23" s="9">
        <v>10</v>
      </c>
      <c r="V23" s="6"/>
      <c r="W23" s="9">
        <f>ROUND(IF(ISNUMBER(U23), S23*U23, S23),5)</f>
        <v>560</v>
      </c>
      <c r="X23" s="6"/>
      <c r="Y23" s="9">
        <f>ROUND(Y22+W23,5)</f>
        <v>560</v>
      </c>
    </row>
    <row r="24" spans="1:25" outlineLevel="1" x14ac:dyDescent="0.25">
      <c r="A24" s="6"/>
      <c r="B24" s="6"/>
      <c r="C24" s="6"/>
      <c r="D24" s="6"/>
      <c r="E24" s="6"/>
      <c r="F24" s="6"/>
      <c r="G24" s="6" t="s">
        <v>0</v>
      </c>
      <c r="H24" s="6"/>
      <c r="I24" s="7">
        <v>41386</v>
      </c>
      <c r="J24" s="6"/>
      <c r="K24" s="6" t="s">
        <v>559</v>
      </c>
      <c r="L24" s="6"/>
      <c r="M24" s="6" t="s">
        <v>562</v>
      </c>
      <c r="N24" s="6"/>
      <c r="O24" s="6" t="s">
        <v>561</v>
      </c>
      <c r="P24" s="6"/>
      <c r="Q24" s="6" t="s">
        <v>1</v>
      </c>
      <c r="R24" s="6"/>
      <c r="S24" s="8">
        <v>27</v>
      </c>
      <c r="T24" s="6"/>
      <c r="U24" s="9">
        <v>20</v>
      </c>
      <c r="V24" s="6"/>
      <c r="W24" s="9">
        <f>ROUND(IF(ISNUMBER(U24), S24*U24, S24),5)</f>
        <v>540</v>
      </c>
      <c r="X24" s="6"/>
      <c r="Y24" s="9">
        <f>ROUND(Y23+W24,5)</f>
        <v>1100</v>
      </c>
    </row>
    <row r="25" spans="1:25" outlineLevel="1" x14ac:dyDescent="0.25">
      <c r="A25" s="6"/>
      <c r="B25" s="6"/>
      <c r="C25" s="6"/>
      <c r="D25" s="6"/>
      <c r="E25" s="6"/>
      <c r="F25" s="6"/>
      <c r="G25" s="6" t="s">
        <v>0</v>
      </c>
      <c r="H25" s="6"/>
      <c r="I25" s="7">
        <v>41386</v>
      </c>
      <c r="J25" s="6"/>
      <c r="K25" s="6" t="s">
        <v>559</v>
      </c>
      <c r="L25" s="6"/>
      <c r="M25" s="6" t="s">
        <v>563</v>
      </c>
      <c r="N25" s="6"/>
      <c r="O25" s="6" t="s">
        <v>561</v>
      </c>
      <c r="P25" s="6"/>
      <c r="Q25" s="6" t="s">
        <v>1</v>
      </c>
      <c r="R25" s="6"/>
      <c r="S25" s="8">
        <v>78</v>
      </c>
      <c r="T25" s="6"/>
      <c r="U25" s="9">
        <v>16</v>
      </c>
      <c r="V25" s="6"/>
      <c r="W25" s="9">
        <f>ROUND(IF(ISNUMBER(U25), S25*U25, S25),5)</f>
        <v>1248</v>
      </c>
      <c r="X25" s="6"/>
      <c r="Y25" s="9">
        <f>ROUND(Y24+W25,5)</f>
        <v>2348</v>
      </c>
    </row>
    <row r="26" spans="1:25" ht="15.75" outlineLevel="1" thickBot="1" x14ac:dyDescent="0.3">
      <c r="A26" s="6"/>
      <c r="B26" s="6"/>
      <c r="C26" s="6"/>
      <c r="D26" s="6"/>
      <c r="E26" s="6"/>
      <c r="F26" s="6"/>
      <c r="G26" s="6" t="s">
        <v>0</v>
      </c>
      <c r="H26" s="6"/>
      <c r="I26" s="7">
        <v>41386</v>
      </c>
      <c r="J26" s="6"/>
      <c r="K26" s="6" t="s">
        <v>559</v>
      </c>
      <c r="L26" s="6"/>
      <c r="M26" s="6" t="s">
        <v>90</v>
      </c>
      <c r="N26" s="6"/>
      <c r="O26" s="6" t="s">
        <v>561</v>
      </c>
      <c r="P26" s="6"/>
      <c r="Q26" s="6" t="s">
        <v>1</v>
      </c>
      <c r="R26" s="6"/>
      <c r="S26" s="28">
        <v>1</v>
      </c>
      <c r="T26" s="6"/>
      <c r="U26" s="9">
        <v>199.58</v>
      </c>
      <c r="V26" s="6"/>
      <c r="W26" s="22">
        <f>ROUND(IF(ISNUMBER(U26), S26*U26, S26),5)</f>
        <v>199.58</v>
      </c>
      <c r="X26" s="6"/>
      <c r="Y26" s="22">
        <f>ROUND(Y25+W26,5)</f>
        <v>2547.58</v>
      </c>
    </row>
    <row r="27" spans="1:25" x14ac:dyDescent="0.25">
      <c r="A27" s="6"/>
      <c r="B27" s="6"/>
      <c r="C27" s="6" t="s">
        <v>564</v>
      </c>
      <c r="D27" s="6"/>
      <c r="E27" s="6"/>
      <c r="F27" s="6"/>
      <c r="G27" s="6"/>
      <c r="H27" s="6"/>
      <c r="I27" s="7"/>
      <c r="J27" s="6"/>
      <c r="K27" s="6"/>
      <c r="L27" s="6"/>
      <c r="M27" s="6"/>
      <c r="N27" s="6"/>
      <c r="O27" s="6"/>
      <c r="P27" s="6"/>
      <c r="Q27" s="6"/>
      <c r="R27" s="6"/>
      <c r="S27" s="8">
        <f>ROUND(SUM(S22:S26),5)</f>
        <v>162</v>
      </c>
      <c r="T27" s="6"/>
      <c r="U27" s="9"/>
      <c r="V27" s="6"/>
      <c r="W27" s="9">
        <f>ROUND(SUM(W22:W26),5)</f>
        <v>2547.58</v>
      </c>
      <c r="X27" s="6"/>
      <c r="Y27" s="9">
        <f>Y26</f>
        <v>2547.58</v>
      </c>
    </row>
    <row r="28" spans="1:25" ht="30" customHeight="1" x14ac:dyDescent="0.25">
      <c r="A28" s="2"/>
      <c r="B28" s="2"/>
      <c r="C28" s="2" t="s">
        <v>565</v>
      </c>
      <c r="D28" s="2"/>
      <c r="E28" s="2"/>
      <c r="F28" s="2"/>
      <c r="G28" s="2"/>
      <c r="H28" s="2"/>
      <c r="I28" s="3"/>
      <c r="J28" s="2"/>
      <c r="K28" s="2"/>
      <c r="L28" s="2"/>
      <c r="M28" s="2"/>
      <c r="N28" s="2"/>
      <c r="O28" s="2"/>
      <c r="P28" s="2"/>
      <c r="Q28" s="2"/>
      <c r="R28" s="2"/>
      <c r="S28" s="4"/>
      <c r="T28" s="2"/>
      <c r="U28" s="5"/>
      <c r="V28" s="2"/>
      <c r="W28" s="5"/>
      <c r="X28" s="2"/>
      <c r="Y28" s="5"/>
    </row>
    <row r="29" spans="1:25" x14ac:dyDescent="0.25">
      <c r="A29" s="6"/>
      <c r="B29" s="6"/>
      <c r="C29" s="6"/>
      <c r="D29" s="6"/>
      <c r="E29" s="6"/>
      <c r="F29" s="6"/>
      <c r="G29" s="6" t="s">
        <v>0</v>
      </c>
      <c r="H29" s="6"/>
      <c r="I29" s="7">
        <v>41393</v>
      </c>
      <c r="J29" s="6"/>
      <c r="K29" s="6" t="s">
        <v>566</v>
      </c>
      <c r="L29" s="6"/>
      <c r="M29" s="6" t="s">
        <v>92</v>
      </c>
      <c r="N29" s="6"/>
      <c r="O29" s="6" t="s">
        <v>567</v>
      </c>
      <c r="P29" s="6"/>
      <c r="Q29" s="6" t="s">
        <v>1</v>
      </c>
      <c r="R29" s="6"/>
      <c r="S29" s="8">
        <v>14</v>
      </c>
      <c r="T29" s="6"/>
      <c r="U29" s="9">
        <v>35</v>
      </c>
      <c r="V29" s="6"/>
      <c r="W29" s="9">
        <f>ROUND(IF(ISNUMBER(U29), S29*U29, S29),5)</f>
        <v>490</v>
      </c>
      <c r="X29" s="6"/>
      <c r="Y29" s="9">
        <f>ROUND(Y28+W29,5)</f>
        <v>490</v>
      </c>
    </row>
    <row r="30" spans="1:25" x14ac:dyDescent="0.25">
      <c r="A30" s="6"/>
      <c r="B30" s="6"/>
      <c r="C30" s="6"/>
      <c r="D30" s="6"/>
      <c r="E30" s="6"/>
      <c r="F30" s="6"/>
      <c r="G30" s="6" t="s">
        <v>0</v>
      </c>
      <c r="H30" s="6"/>
      <c r="I30" s="7">
        <v>41393</v>
      </c>
      <c r="J30" s="6"/>
      <c r="K30" s="6" t="s">
        <v>566</v>
      </c>
      <c r="L30" s="6"/>
      <c r="M30" s="6" t="s">
        <v>92</v>
      </c>
      <c r="N30" s="6"/>
      <c r="O30" s="6" t="s">
        <v>567</v>
      </c>
      <c r="P30" s="6"/>
      <c r="Q30" s="6" t="s">
        <v>1</v>
      </c>
      <c r="R30" s="6"/>
      <c r="S30" s="8">
        <v>11</v>
      </c>
      <c r="T30" s="6"/>
      <c r="U30" s="9">
        <v>38</v>
      </c>
      <c r="V30" s="6"/>
      <c r="W30" s="9">
        <f>ROUND(IF(ISNUMBER(U30), S30*U30, S30),5)</f>
        <v>418</v>
      </c>
      <c r="X30" s="6"/>
      <c r="Y30" s="9">
        <f>ROUND(Y29+W30,5)</f>
        <v>908</v>
      </c>
    </row>
    <row r="31" spans="1:25" ht="15.75" thickBot="1" x14ac:dyDescent="0.3">
      <c r="A31" s="6"/>
      <c r="B31" s="6"/>
      <c r="C31" s="6"/>
      <c r="D31" s="6"/>
      <c r="E31" s="6"/>
      <c r="F31" s="6"/>
      <c r="G31" s="6" t="s">
        <v>0</v>
      </c>
      <c r="H31" s="6"/>
      <c r="I31" s="7">
        <v>41393</v>
      </c>
      <c r="J31" s="6"/>
      <c r="K31" s="6" t="s">
        <v>566</v>
      </c>
      <c r="L31" s="6"/>
      <c r="M31" s="6" t="s">
        <v>90</v>
      </c>
      <c r="N31" s="6"/>
      <c r="O31" s="6" t="s">
        <v>567</v>
      </c>
      <c r="P31" s="6"/>
      <c r="Q31" s="6" t="s">
        <v>1</v>
      </c>
      <c r="R31" s="6"/>
      <c r="S31" s="27">
        <v>1</v>
      </c>
      <c r="T31" s="6"/>
      <c r="U31" s="9">
        <v>77.180000000000007</v>
      </c>
      <c r="V31" s="6"/>
      <c r="W31" s="10">
        <f>ROUND(IF(ISNUMBER(U31), S31*U31, S31),5)</f>
        <v>77.180000000000007</v>
      </c>
      <c r="X31" s="6"/>
      <c r="Y31" s="10">
        <f>ROUND(Y30+W31,5)</f>
        <v>985.18</v>
      </c>
    </row>
    <row r="32" spans="1:25" ht="15.75" thickBot="1" x14ac:dyDescent="0.3">
      <c r="A32" s="6"/>
      <c r="B32" s="6"/>
      <c r="C32" s="6" t="s">
        <v>568</v>
      </c>
      <c r="D32" s="6"/>
      <c r="E32" s="6"/>
      <c r="F32" s="6"/>
      <c r="G32" s="6"/>
      <c r="H32" s="6"/>
      <c r="I32" s="7"/>
      <c r="J32" s="6"/>
      <c r="K32" s="6"/>
      <c r="L32" s="6"/>
      <c r="M32" s="6"/>
      <c r="N32" s="6"/>
      <c r="O32" s="6"/>
      <c r="P32" s="6"/>
      <c r="Q32" s="6"/>
      <c r="R32" s="6"/>
      <c r="S32" s="26">
        <v>26</v>
      </c>
      <c r="T32" s="6"/>
      <c r="U32" s="9"/>
      <c r="V32" s="6"/>
      <c r="W32" s="11">
        <v>985.18</v>
      </c>
      <c r="X32" s="6"/>
      <c r="Y32" s="11">
        <v>985.18</v>
      </c>
    </row>
    <row r="33" spans="1:26" ht="30" customHeight="1" x14ac:dyDescent="0.25">
      <c r="A33" s="6"/>
      <c r="B33" s="6" t="s">
        <v>569</v>
      </c>
      <c r="C33" s="6"/>
      <c r="D33" s="6"/>
      <c r="E33" s="6"/>
      <c r="F33" s="6"/>
      <c r="G33" s="6"/>
      <c r="H33" s="6"/>
      <c r="I33" s="7"/>
      <c r="J33" s="6"/>
      <c r="K33" s="6"/>
      <c r="L33" s="6"/>
      <c r="M33" s="6"/>
      <c r="N33" s="6"/>
      <c r="O33" s="6"/>
      <c r="P33" s="6"/>
      <c r="Q33" s="6"/>
      <c r="R33" s="6"/>
      <c r="S33" s="8">
        <f>ROUND(S5+S9+S13+S17+S21+S27+S32,5)</f>
        <v>694</v>
      </c>
      <c r="T33" s="6"/>
      <c r="U33" s="9"/>
      <c r="V33" s="6"/>
      <c r="W33" s="9">
        <f>ROUND(W5+W9+W13+W17+W21+W27+W32,5)</f>
        <v>13092.7</v>
      </c>
      <c r="X33" s="6"/>
      <c r="Y33" s="9">
        <f>ROUND(Y5+Y9+Y13+Y17+Y21+Y27+Y32,5)</f>
        <v>13092.7</v>
      </c>
      <c r="Z33">
        <v>13092.7</v>
      </c>
    </row>
    <row r="34" spans="1:26" ht="30" customHeight="1" x14ac:dyDescent="0.25">
      <c r="A34" s="2"/>
      <c r="B34" s="2" t="s">
        <v>570</v>
      </c>
      <c r="C34" s="2"/>
      <c r="D34" s="2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4"/>
      <c r="T34" s="2"/>
      <c r="U34" s="5"/>
      <c r="V34" s="2"/>
      <c r="W34" s="5"/>
      <c r="X34" s="2"/>
      <c r="Y34" s="5"/>
    </row>
    <row r="35" spans="1:26" outlineLevel="1" x14ac:dyDescent="0.25">
      <c r="A35" s="2"/>
      <c r="B35" s="2"/>
      <c r="C35" s="2" t="s">
        <v>571</v>
      </c>
      <c r="D35" s="2"/>
      <c r="E35" s="2"/>
      <c r="F35" s="2"/>
      <c r="G35" s="2"/>
      <c r="H35" s="2"/>
      <c r="I35" s="3"/>
      <c r="J35" s="2"/>
      <c r="K35" s="2"/>
      <c r="L35" s="2"/>
      <c r="M35" s="2"/>
      <c r="N35" s="2"/>
      <c r="O35" s="2"/>
      <c r="P35" s="2"/>
      <c r="Q35" s="2"/>
      <c r="R35" s="2"/>
      <c r="S35" s="4"/>
      <c r="T35" s="2"/>
      <c r="U35" s="5"/>
      <c r="V35" s="2"/>
      <c r="W35" s="5"/>
      <c r="X35" s="2"/>
      <c r="Y35" s="5"/>
    </row>
    <row r="36" spans="1:26" ht="15.75" outlineLevel="1" thickBot="1" x14ac:dyDescent="0.3">
      <c r="A36" s="1"/>
      <c r="B36" s="1"/>
      <c r="C36" s="1"/>
      <c r="D36" s="1"/>
      <c r="E36" s="6"/>
      <c r="F36" s="6"/>
      <c r="G36" s="6" t="s">
        <v>0</v>
      </c>
      <c r="H36" s="6"/>
      <c r="I36" s="7">
        <v>41372</v>
      </c>
      <c r="J36" s="6"/>
      <c r="K36" s="6" t="s">
        <v>572</v>
      </c>
      <c r="L36" s="6"/>
      <c r="M36" s="6" t="s">
        <v>573</v>
      </c>
      <c r="N36" s="6"/>
      <c r="O36" s="6" t="s">
        <v>574</v>
      </c>
      <c r="P36" s="6"/>
      <c r="Q36" s="6" t="s">
        <v>1</v>
      </c>
      <c r="R36" s="6"/>
      <c r="S36" s="27">
        <v>40</v>
      </c>
      <c r="T36" s="6"/>
      <c r="U36" s="9">
        <v>15.19</v>
      </c>
      <c r="V36" s="6"/>
      <c r="W36" s="10">
        <f>ROUND(IF(ISNUMBER(U36), S36*U36, S36),5)</f>
        <v>607.6</v>
      </c>
      <c r="X36" s="6"/>
      <c r="Y36" s="10">
        <f>ROUND(Y35+W36,5)</f>
        <v>607.6</v>
      </c>
    </row>
    <row r="37" spans="1:26" ht="15.75" thickBot="1" x14ac:dyDescent="0.3">
      <c r="A37" s="6"/>
      <c r="B37" s="6"/>
      <c r="C37" s="6" t="s">
        <v>575</v>
      </c>
      <c r="D37" s="6"/>
      <c r="E37" s="6"/>
      <c r="F37" s="6"/>
      <c r="G37" s="6"/>
      <c r="H37" s="6"/>
      <c r="I37" s="7"/>
      <c r="J37" s="6"/>
      <c r="K37" s="6"/>
      <c r="L37" s="6"/>
      <c r="M37" s="6"/>
      <c r="N37" s="6"/>
      <c r="O37" s="6"/>
      <c r="P37" s="6"/>
      <c r="Q37" s="6"/>
      <c r="R37" s="6"/>
      <c r="S37" s="26">
        <f>ROUND(SUM(S35:S36),5)</f>
        <v>40</v>
      </c>
      <c r="T37" s="6"/>
      <c r="U37" s="9"/>
      <c r="V37" s="6"/>
      <c r="W37" s="11">
        <f>ROUND(SUM(W35:W36),5)</f>
        <v>607.6</v>
      </c>
      <c r="X37" s="6"/>
      <c r="Y37" s="11">
        <f>Y36</f>
        <v>607.6</v>
      </c>
    </row>
    <row r="38" spans="1:26" ht="30" customHeight="1" x14ac:dyDescent="0.25">
      <c r="A38" s="6"/>
      <c r="B38" s="6" t="s">
        <v>576</v>
      </c>
      <c r="C38" s="6"/>
      <c r="D38" s="6"/>
      <c r="E38" s="6"/>
      <c r="F38" s="6"/>
      <c r="G38" s="6"/>
      <c r="H38" s="6"/>
      <c r="I38" s="7"/>
      <c r="J38" s="6"/>
      <c r="K38" s="6"/>
      <c r="L38" s="6"/>
      <c r="M38" s="6"/>
      <c r="N38" s="6"/>
      <c r="O38" s="6"/>
      <c r="P38" s="6"/>
      <c r="Q38" s="6"/>
      <c r="R38" s="6"/>
      <c r="S38" s="8">
        <f>S37</f>
        <v>40</v>
      </c>
      <c r="T38" s="6"/>
      <c r="U38" s="9"/>
      <c r="V38" s="6"/>
      <c r="W38" s="9">
        <f>W37</f>
        <v>607.6</v>
      </c>
      <c r="X38" s="6"/>
      <c r="Y38" s="9">
        <f>Y37</f>
        <v>607.6</v>
      </c>
      <c r="Z38">
        <v>607.6</v>
      </c>
    </row>
    <row r="39" spans="1:26" ht="30" customHeight="1" x14ac:dyDescent="0.25">
      <c r="A39" s="2"/>
      <c r="B39" s="2" t="s">
        <v>577</v>
      </c>
      <c r="C39" s="2"/>
      <c r="D39" s="2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4"/>
      <c r="T39" s="2"/>
      <c r="U39" s="5"/>
      <c r="V39" s="2"/>
      <c r="W39" s="5"/>
      <c r="X39" s="2"/>
      <c r="Y39" s="5"/>
    </row>
    <row r="40" spans="1:26" outlineLevel="1" x14ac:dyDescent="0.25">
      <c r="A40" s="2"/>
      <c r="B40" s="2"/>
      <c r="C40" s="2" t="s">
        <v>578</v>
      </c>
      <c r="D40" s="2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4"/>
      <c r="T40" s="2"/>
      <c r="U40" s="5"/>
      <c r="V40" s="2"/>
      <c r="W40" s="5"/>
      <c r="X40" s="2"/>
      <c r="Y40" s="5"/>
    </row>
    <row r="41" spans="1:26" ht="15.75" outlineLevel="1" thickBot="1" x14ac:dyDescent="0.3">
      <c r="A41" s="1"/>
      <c r="B41" s="1"/>
      <c r="C41" s="1"/>
      <c r="D41" s="1"/>
      <c r="E41" s="6"/>
      <c r="F41" s="6"/>
      <c r="G41" s="6" t="s">
        <v>0</v>
      </c>
      <c r="H41" s="6"/>
      <c r="I41" s="7">
        <v>41379</v>
      </c>
      <c r="J41" s="6"/>
      <c r="K41" s="6" t="s">
        <v>579</v>
      </c>
      <c r="L41" s="6"/>
      <c r="M41" s="6" t="s">
        <v>580</v>
      </c>
      <c r="N41" s="6"/>
      <c r="O41" s="6" t="s">
        <v>581</v>
      </c>
      <c r="P41" s="6"/>
      <c r="Q41" s="6" t="s">
        <v>1</v>
      </c>
      <c r="R41" s="6"/>
      <c r="S41" s="27">
        <v>33</v>
      </c>
      <c r="T41" s="6"/>
      <c r="U41" s="9">
        <v>17.36</v>
      </c>
      <c r="V41" s="6"/>
      <c r="W41" s="10">
        <f>ROUND(IF(ISNUMBER(U41), S41*U41, S41),5)</f>
        <v>572.88</v>
      </c>
      <c r="X41" s="6"/>
      <c r="Y41" s="10">
        <f>ROUND(Y40+W41,5)</f>
        <v>572.88</v>
      </c>
    </row>
    <row r="42" spans="1:26" ht="15.75" thickBot="1" x14ac:dyDescent="0.3">
      <c r="A42" s="6"/>
      <c r="B42" s="6"/>
      <c r="C42" s="6" t="s">
        <v>582</v>
      </c>
      <c r="D42" s="6"/>
      <c r="E42" s="6"/>
      <c r="F42" s="6"/>
      <c r="G42" s="6"/>
      <c r="H42" s="6"/>
      <c r="I42" s="7"/>
      <c r="J42" s="6"/>
      <c r="K42" s="6"/>
      <c r="L42" s="6"/>
      <c r="M42" s="6"/>
      <c r="N42" s="6"/>
      <c r="O42" s="6"/>
      <c r="P42" s="6"/>
      <c r="Q42" s="6"/>
      <c r="R42" s="6"/>
      <c r="S42" s="26">
        <f>ROUND(SUM(S40:S41),5)</f>
        <v>33</v>
      </c>
      <c r="T42" s="6"/>
      <c r="U42" s="9"/>
      <c r="V42" s="6"/>
      <c r="W42" s="11">
        <f>ROUND(SUM(W40:W41),5)</f>
        <v>572.88</v>
      </c>
      <c r="X42" s="6"/>
      <c r="Y42" s="11">
        <f>Y41</f>
        <v>572.88</v>
      </c>
    </row>
    <row r="43" spans="1:26" ht="30" customHeight="1" x14ac:dyDescent="0.25">
      <c r="A43" s="6"/>
      <c r="B43" s="6" t="s">
        <v>583</v>
      </c>
      <c r="C43" s="6"/>
      <c r="D43" s="6"/>
      <c r="E43" s="6"/>
      <c r="F43" s="6"/>
      <c r="G43" s="6"/>
      <c r="H43" s="6"/>
      <c r="I43" s="7"/>
      <c r="J43" s="6"/>
      <c r="K43" s="6"/>
      <c r="L43" s="6"/>
      <c r="M43" s="6"/>
      <c r="N43" s="6"/>
      <c r="O43" s="6"/>
      <c r="P43" s="6"/>
      <c r="Q43" s="6"/>
      <c r="R43" s="6"/>
      <c r="S43" s="8">
        <f>S42</f>
        <v>33</v>
      </c>
      <c r="T43" s="6"/>
      <c r="U43" s="9"/>
      <c r="V43" s="6"/>
      <c r="W43" s="9">
        <f>W42</f>
        <v>572.88</v>
      </c>
      <c r="X43" s="6"/>
      <c r="Y43" s="9">
        <f>Y42</f>
        <v>572.88</v>
      </c>
      <c r="Z43">
        <v>572.88</v>
      </c>
    </row>
    <row r="45" spans="1:26" x14ac:dyDescent="0.25">
      <c r="Z45">
        <f>SUM(Z1:Z44)</f>
        <v>14273.18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Z15" sqref="Z15"/>
    </sheetView>
  </sheetViews>
  <sheetFormatPr defaultColWidth="11.42578125" defaultRowHeight="15" outlineLevelRow="2" x14ac:dyDescent="0.25"/>
  <cols>
    <col min="4" max="7" width="0" hidden="1" customWidth="1"/>
    <col min="9" max="9" width="0" hidden="1" customWidth="1"/>
    <col min="11" max="23" width="0" hidden="1" customWidth="1"/>
    <col min="25" max="25" width="12.42578125" customWidth="1"/>
    <col min="26" max="26" width="13" customWidth="1"/>
  </cols>
  <sheetData>
    <row r="1" spans="1:26" x14ac:dyDescent="0.25">
      <c r="A1" s="2"/>
      <c r="B1" s="2" t="s">
        <v>584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6" outlineLevel="2" x14ac:dyDescent="0.25">
      <c r="A2" s="2"/>
      <c r="B2" s="2"/>
      <c r="C2" s="2" t="s">
        <v>585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6" ht="15.75" outlineLevel="2" thickBot="1" x14ac:dyDescent="0.3">
      <c r="A3" s="1"/>
      <c r="B3" s="1"/>
      <c r="C3" s="1"/>
      <c r="D3" s="1"/>
      <c r="E3" s="6"/>
      <c r="F3" s="6"/>
      <c r="G3" s="6" t="s">
        <v>0</v>
      </c>
      <c r="H3" s="6"/>
      <c r="I3" s="7">
        <v>41379</v>
      </c>
      <c r="J3" s="6"/>
      <c r="K3" s="6" t="s">
        <v>586</v>
      </c>
      <c r="L3" s="6"/>
      <c r="M3" s="6" t="s">
        <v>209</v>
      </c>
      <c r="N3" s="6"/>
      <c r="O3" s="6" t="s">
        <v>587</v>
      </c>
      <c r="P3" s="6"/>
      <c r="Q3" s="6" t="s">
        <v>1</v>
      </c>
      <c r="R3" s="6"/>
      <c r="S3" s="28">
        <v>68</v>
      </c>
      <c r="T3" s="6"/>
      <c r="U3" s="9">
        <v>21.7</v>
      </c>
      <c r="V3" s="6"/>
      <c r="W3" s="22">
        <f>ROUND(IF(ISNUMBER(U3), S3*U3, S3),5)</f>
        <v>1475.6</v>
      </c>
      <c r="X3" s="6"/>
      <c r="Y3" s="22">
        <f>ROUND(Y2+W3,5)</f>
        <v>1475.6</v>
      </c>
    </row>
    <row r="4" spans="1:26" outlineLevel="1" x14ac:dyDescent="0.25">
      <c r="A4" s="6"/>
      <c r="B4" s="6"/>
      <c r="C4" s="6" t="s">
        <v>588</v>
      </c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8">
        <f>ROUND(SUM(S2:S3),5)</f>
        <v>68</v>
      </c>
      <c r="T4" s="6"/>
      <c r="U4" s="9"/>
      <c r="V4" s="6"/>
      <c r="W4" s="9">
        <f>ROUND(SUM(W2:W3),5)</f>
        <v>1475.6</v>
      </c>
      <c r="X4" s="6"/>
      <c r="Y4" s="9">
        <f>Y3</f>
        <v>1475.6</v>
      </c>
    </row>
    <row r="5" spans="1:26" outlineLevel="2" x14ac:dyDescent="0.25">
      <c r="A5" s="2"/>
      <c r="B5" s="2"/>
      <c r="C5" s="2" t="s">
        <v>589</v>
      </c>
      <c r="D5" s="2"/>
      <c r="E5" s="2"/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4"/>
      <c r="T5" s="2"/>
      <c r="U5" s="5"/>
      <c r="V5" s="2"/>
      <c r="W5" s="5"/>
      <c r="X5" s="2"/>
      <c r="Y5" s="5"/>
    </row>
    <row r="6" spans="1:26" ht="15.75" outlineLevel="2" thickBot="1" x14ac:dyDescent="0.3">
      <c r="A6" s="1"/>
      <c r="B6" s="1"/>
      <c r="C6" s="1"/>
      <c r="D6" s="1"/>
      <c r="E6" s="6"/>
      <c r="F6" s="6"/>
      <c r="G6" s="6" t="s">
        <v>0</v>
      </c>
      <c r="H6" s="6"/>
      <c r="I6" s="7">
        <v>41379</v>
      </c>
      <c r="J6" s="6"/>
      <c r="K6" s="6" t="s">
        <v>590</v>
      </c>
      <c r="L6" s="6"/>
      <c r="M6" s="6" t="s">
        <v>591</v>
      </c>
      <c r="N6" s="6"/>
      <c r="O6" s="6" t="s">
        <v>592</v>
      </c>
      <c r="P6" s="6"/>
      <c r="Q6" s="6" t="s">
        <v>1</v>
      </c>
      <c r="R6" s="6"/>
      <c r="S6" s="28">
        <v>39</v>
      </c>
      <c r="T6" s="6"/>
      <c r="U6" s="9">
        <v>21.7</v>
      </c>
      <c r="V6" s="6"/>
      <c r="W6" s="22">
        <f>ROUND(IF(ISNUMBER(U6), S6*U6, S6),5)</f>
        <v>846.3</v>
      </c>
      <c r="X6" s="6"/>
      <c r="Y6" s="22">
        <f>ROUND(Y5+W6,5)</f>
        <v>846.3</v>
      </c>
    </row>
    <row r="7" spans="1:26" outlineLevel="1" x14ac:dyDescent="0.25">
      <c r="A7" s="6"/>
      <c r="B7" s="6"/>
      <c r="C7" s="6" t="s">
        <v>593</v>
      </c>
      <c r="D7" s="6"/>
      <c r="E7" s="6"/>
      <c r="F7" s="6"/>
      <c r="G7" s="6"/>
      <c r="H7" s="6"/>
      <c r="I7" s="7"/>
      <c r="J7" s="6"/>
      <c r="K7" s="6"/>
      <c r="L7" s="6"/>
      <c r="M7" s="6"/>
      <c r="N7" s="6"/>
      <c r="O7" s="6"/>
      <c r="P7" s="6"/>
      <c r="Q7" s="6"/>
      <c r="R7" s="6"/>
      <c r="S7" s="8">
        <f>ROUND(SUM(S5:S6),5)</f>
        <v>39</v>
      </c>
      <c r="T7" s="6"/>
      <c r="U7" s="9"/>
      <c r="V7" s="6"/>
      <c r="W7" s="9">
        <f>ROUND(SUM(W5:W6),5)</f>
        <v>846.3</v>
      </c>
      <c r="X7" s="6"/>
      <c r="Y7" s="9">
        <f>Y6</f>
        <v>846.3</v>
      </c>
    </row>
    <row r="8" spans="1:26" outlineLevel="2" x14ac:dyDescent="0.25">
      <c r="A8" s="2"/>
      <c r="B8" s="2"/>
      <c r="C8" s="2" t="s">
        <v>594</v>
      </c>
      <c r="D8" s="2"/>
      <c r="E8" s="2"/>
      <c r="F8" s="2"/>
      <c r="G8" s="2"/>
      <c r="H8" s="2"/>
      <c r="I8" s="3"/>
      <c r="J8" s="2"/>
      <c r="K8" s="2"/>
      <c r="L8" s="2"/>
      <c r="M8" s="2"/>
      <c r="N8" s="2"/>
      <c r="O8" s="2"/>
      <c r="P8" s="2"/>
      <c r="Q8" s="2"/>
      <c r="R8" s="2"/>
      <c r="S8" s="4"/>
      <c r="T8" s="2"/>
      <c r="U8" s="5"/>
      <c r="V8" s="2"/>
      <c r="W8" s="5"/>
      <c r="X8" s="2"/>
      <c r="Y8" s="5"/>
    </row>
    <row r="9" spans="1:26" outlineLevel="2" x14ac:dyDescent="0.25">
      <c r="A9" s="6"/>
      <c r="B9" s="6"/>
      <c r="C9" s="6"/>
      <c r="D9" s="6"/>
      <c r="E9" s="6"/>
      <c r="F9" s="6"/>
      <c r="G9" s="6" t="s">
        <v>0</v>
      </c>
      <c r="H9" s="6"/>
      <c r="I9" s="7">
        <v>41386</v>
      </c>
      <c r="J9" s="6"/>
      <c r="K9" s="6" t="s">
        <v>595</v>
      </c>
      <c r="L9" s="6"/>
      <c r="M9" s="6" t="s">
        <v>98</v>
      </c>
      <c r="N9" s="6"/>
      <c r="O9" s="6" t="s">
        <v>596</v>
      </c>
      <c r="P9" s="6"/>
      <c r="Q9" s="6" t="s">
        <v>1</v>
      </c>
      <c r="R9" s="6"/>
      <c r="S9" s="8">
        <v>302</v>
      </c>
      <c r="T9" s="6"/>
      <c r="U9" s="9">
        <v>18</v>
      </c>
      <c r="V9" s="6"/>
      <c r="W9" s="9">
        <f>ROUND(IF(ISNUMBER(U9), S9*U9, S9),5)</f>
        <v>5436</v>
      </c>
      <c r="X9" s="6"/>
      <c r="Y9" s="9">
        <f>ROUND(Y8+W9,5)</f>
        <v>5436</v>
      </c>
    </row>
    <row r="10" spans="1:26" ht="15.75" outlineLevel="2" thickBot="1" x14ac:dyDescent="0.3">
      <c r="A10" s="6"/>
      <c r="B10" s="6"/>
      <c r="C10" s="6"/>
      <c r="D10" s="6"/>
      <c r="E10" s="6"/>
      <c r="F10" s="6"/>
      <c r="G10" s="6" t="s">
        <v>0</v>
      </c>
      <c r="H10" s="6"/>
      <c r="I10" s="7">
        <v>41386</v>
      </c>
      <c r="J10" s="6"/>
      <c r="K10" s="6" t="s">
        <v>595</v>
      </c>
      <c r="L10" s="6"/>
      <c r="M10" s="6" t="s">
        <v>90</v>
      </c>
      <c r="N10" s="6"/>
      <c r="O10" s="6" t="s">
        <v>596</v>
      </c>
      <c r="P10" s="6"/>
      <c r="Q10" s="6" t="s">
        <v>1</v>
      </c>
      <c r="R10" s="6"/>
      <c r="S10" s="28">
        <v>1</v>
      </c>
      <c r="T10" s="6"/>
      <c r="U10" s="9">
        <v>462.06</v>
      </c>
      <c r="V10" s="6"/>
      <c r="W10" s="22">
        <f>ROUND(IF(ISNUMBER(U10), S10*U10, S10),5)</f>
        <v>462.06</v>
      </c>
      <c r="X10" s="6"/>
      <c r="Y10" s="22">
        <f>ROUND(Y9+W10,5)</f>
        <v>5898.06</v>
      </c>
    </row>
    <row r="11" spans="1:26" outlineLevel="1" x14ac:dyDescent="0.25">
      <c r="A11" s="6"/>
      <c r="B11" s="6"/>
      <c r="C11" s="6" t="s">
        <v>597</v>
      </c>
      <c r="D11" s="6"/>
      <c r="E11" s="6"/>
      <c r="F11" s="6"/>
      <c r="G11" s="6"/>
      <c r="H11" s="6"/>
      <c r="I11" s="7"/>
      <c r="J11" s="6"/>
      <c r="K11" s="6"/>
      <c r="L11" s="6"/>
      <c r="M11" s="6"/>
      <c r="N11" s="6"/>
      <c r="O11" s="6"/>
      <c r="P11" s="6"/>
      <c r="Q11" s="6"/>
      <c r="R11" s="6"/>
      <c r="S11" s="8">
        <f>ROUND(SUM(S8:S10),5)</f>
        <v>303</v>
      </c>
      <c r="T11" s="6"/>
      <c r="U11" s="9"/>
      <c r="V11" s="6"/>
      <c r="W11" s="9">
        <f>ROUND(SUM(W8:W10),5)</f>
        <v>5898.06</v>
      </c>
      <c r="X11" s="6"/>
      <c r="Y11" s="9">
        <f>Y10</f>
        <v>5898.06</v>
      </c>
    </row>
    <row r="12" spans="1:26" outlineLevel="2" x14ac:dyDescent="0.25">
      <c r="A12" s="2"/>
      <c r="B12" s="2"/>
      <c r="C12" s="2" t="s">
        <v>598</v>
      </c>
      <c r="D12" s="2"/>
      <c r="E12" s="2"/>
      <c r="F12" s="2"/>
      <c r="G12" s="2"/>
      <c r="H12" s="2"/>
      <c r="I12" s="3"/>
      <c r="J12" s="2"/>
      <c r="K12" s="2"/>
      <c r="L12" s="2"/>
      <c r="M12" s="2"/>
      <c r="N12" s="2"/>
      <c r="O12" s="2"/>
      <c r="P12" s="2"/>
      <c r="Q12" s="2"/>
      <c r="R12" s="2"/>
      <c r="S12" s="4"/>
      <c r="T12" s="2"/>
      <c r="U12" s="5"/>
      <c r="V12" s="2"/>
      <c r="W12" s="5"/>
      <c r="X12" s="2"/>
      <c r="Y12" s="5"/>
    </row>
    <row r="13" spans="1:26" ht="15.75" outlineLevel="2" thickBot="1" x14ac:dyDescent="0.3">
      <c r="A13" s="1"/>
      <c r="B13" s="1"/>
      <c r="C13" s="1"/>
      <c r="D13" s="1"/>
      <c r="E13" s="6"/>
      <c r="F13" s="6"/>
      <c r="G13" s="6" t="s">
        <v>0</v>
      </c>
      <c r="H13" s="6"/>
      <c r="I13" s="7">
        <v>41379</v>
      </c>
      <c r="J13" s="6"/>
      <c r="K13" s="6" t="s">
        <v>599</v>
      </c>
      <c r="L13" s="6"/>
      <c r="M13" s="6" t="s">
        <v>600</v>
      </c>
      <c r="N13" s="6"/>
      <c r="O13" s="6" t="s">
        <v>601</v>
      </c>
      <c r="P13" s="6"/>
      <c r="Q13" s="6" t="s">
        <v>1</v>
      </c>
      <c r="R13" s="6"/>
      <c r="S13" s="27">
        <v>220</v>
      </c>
      <c r="T13" s="6"/>
      <c r="U13" s="9">
        <v>19.53</v>
      </c>
      <c r="V13" s="6"/>
      <c r="W13" s="10">
        <f>ROUND(IF(ISNUMBER(U13), S13*U13, S13),5)</f>
        <v>4296.6000000000004</v>
      </c>
      <c r="X13" s="6"/>
      <c r="Y13" s="10">
        <f>ROUND(Y12+W13,5)</f>
        <v>4296.6000000000004</v>
      </c>
    </row>
    <row r="14" spans="1:26" ht="15.75" outlineLevel="1" thickBot="1" x14ac:dyDescent="0.3">
      <c r="A14" s="6"/>
      <c r="B14" s="6"/>
      <c r="C14" s="6" t="s">
        <v>602</v>
      </c>
      <c r="D14" s="6"/>
      <c r="E14" s="6"/>
      <c r="F14" s="6"/>
      <c r="G14" s="6"/>
      <c r="H14" s="6"/>
      <c r="I14" s="7"/>
      <c r="J14" s="6"/>
      <c r="K14" s="6"/>
      <c r="L14" s="6"/>
      <c r="M14" s="6"/>
      <c r="N14" s="6"/>
      <c r="O14" s="6"/>
      <c r="P14" s="6"/>
      <c r="Q14" s="6"/>
      <c r="R14" s="6"/>
      <c r="S14" s="26">
        <f>ROUND(SUM(S12:S13),5)</f>
        <v>220</v>
      </c>
      <c r="T14" s="6"/>
      <c r="U14" s="9"/>
      <c r="V14" s="6"/>
      <c r="W14" s="11">
        <f>ROUND(SUM(W12:W13),5)</f>
        <v>4296.6000000000004</v>
      </c>
      <c r="X14" s="6"/>
      <c r="Y14" s="11">
        <f>Y13</f>
        <v>4296.6000000000004</v>
      </c>
    </row>
    <row r="15" spans="1:26" x14ac:dyDescent="0.25">
      <c r="A15" s="6"/>
      <c r="B15" s="6" t="s">
        <v>603</v>
      </c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6"/>
      <c r="O15" s="6"/>
      <c r="P15" s="6"/>
      <c r="Q15" s="6"/>
      <c r="R15" s="6"/>
      <c r="S15" s="8">
        <f>ROUND(S4+S7+S11+S14,5)</f>
        <v>630</v>
      </c>
      <c r="T15" s="6"/>
      <c r="U15" s="9"/>
      <c r="V15" s="6"/>
      <c r="W15" s="9">
        <f>ROUND(W4+W7+W11+W14,5)</f>
        <v>12516.56</v>
      </c>
      <c r="X15" s="6"/>
      <c r="Y15" s="9">
        <f>ROUND(Y4+Y7+Y11+Y14,5)</f>
        <v>12516.56</v>
      </c>
      <c r="Z15">
        <v>12516.56</v>
      </c>
    </row>
    <row r="16" spans="1:26" x14ac:dyDescent="0.25">
      <c r="A16" s="2"/>
      <c r="B16" s="2" t="s">
        <v>604</v>
      </c>
      <c r="C16" s="2"/>
      <c r="D16" s="2"/>
      <c r="E16" s="2"/>
      <c r="F16" s="2"/>
      <c r="G16" s="2"/>
      <c r="H16" s="2"/>
      <c r="I16" s="3"/>
      <c r="J16" s="2"/>
      <c r="K16" s="2"/>
      <c r="L16" s="2"/>
      <c r="M16" s="2"/>
      <c r="N16" s="2"/>
      <c r="O16" s="2"/>
      <c r="P16" s="2"/>
      <c r="Q16" s="2"/>
      <c r="R16" s="2"/>
      <c r="S16" s="4"/>
      <c r="T16" s="2"/>
      <c r="U16" s="5"/>
      <c r="V16" s="2"/>
      <c r="W16" s="5"/>
      <c r="X16" s="2"/>
      <c r="Y16" s="5"/>
    </row>
    <row r="17" spans="1:26" outlineLevel="1" x14ac:dyDescent="0.25">
      <c r="A17" s="2"/>
      <c r="B17" s="2"/>
      <c r="C17" s="2" t="s">
        <v>605</v>
      </c>
      <c r="D17" s="2"/>
      <c r="E17" s="2"/>
      <c r="F17" s="2"/>
      <c r="G17" s="2"/>
      <c r="H17" s="2"/>
      <c r="I17" s="3"/>
      <c r="J17" s="2"/>
      <c r="K17" s="2"/>
      <c r="L17" s="2"/>
      <c r="M17" s="2"/>
      <c r="N17" s="2"/>
      <c r="O17" s="2"/>
      <c r="P17" s="2"/>
      <c r="Q17" s="2"/>
      <c r="R17" s="2"/>
      <c r="S17" s="4"/>
      <c r="T17" s="2"/>
      <c r="U17" s="5"/>
      <c r="V17" s="2"/>
      <c r="W17" s="5"/>
      <c r="X17" s="2"/>
      <c r="Y17" s="5"/>
    </row>
    <row r="18" spans="1:26" outlineLevel="1" x14ac:dyDescent="0.25">
      <c r="A18" s="6"/>
      <c r="B18" s="6"/>
      <c r="C18" s="6"/>
      <c r="D18" s="6"/>
      <c r="E18" s="6"/>
      <c r="F18" s="6"/>
      <c r="G18" s="6" t="s">
        <v>0</v>
      </c>
      <c r="H18" s="6"/>
      <c r="I18" s="7">
        <v>41378</v>
      </c>
      <c r="J18" s="6"/>
      <c r="K18" s="6" t="s">
        <v>606</v>
      </c>
      <c r="L18" s="6"/>
      <c r="M18" s="6" t="s">
        <v>607</v>
      </c>
      <c r="N18" s="6"/>
      <c r="O18" s="6" t="s">
        <v>608</v>
      </c>
      <c r="P18" s="6"/>
      <c r="Q18" s="6" t="s">
        <v>1</v>
      </c>
      <c r="R18" s="6"/>
      <c r="S18" s="8">
        <v>28</v>
      </c>
      <c r="T18" s="6"/>
      <c r="U18" s="9">
        <v>50</v>
      </c>
      <c r="V18" s="6"/>
      <c r="W18" s="9">
        <f>ROUND(IF(ISNUMBER(U18), S18*U18, S18),5)</f>
        <v>1400</v>
      </c>
      <c r="X18" s="6"/>
      <c r="Y18" s="9">
        <f>ROUND(Y17+W18,5)</f>
        <v>1400</v>
      </c>
    </row>
    <row r="19" spans="1:26" ht="15.75" outlineLevel="1" thickBot="1" x14ac:dyDescent="0.3">
      <c r="A19" s="6"/>
      <c r="B19" s="6"/>
      <c r="C19" s="6"/>
      <c r="D19" s="6"/>
      <c r="E19" s="6"/>
      <c r="F19" s="6"/>
      <c r="G19" s="6" t="s">
        <v>0</v>
      </c>
      <c r="H19" s="6"/>
      <c r="I19" s="7">
        <v>41378</v>
      </c>
      <c r="J19" s="6"/>
      <c r="K19" s="6" t="s">
        <v>606</v>
      </c>
      <c r="L19" s="6"/>
      <c r="M19" s="6" t="s">
        <v>90</v>
      </c>
      <c r="N19" s="6"/>
      <c r="O19" s="6" t="s">
        <v>608</v>
      </c>
      <c r="P19" s="6"/>
      <c r="Q19" s="6" t="s">
        <v>1</v>
      </c>
      <c r="R19" s="6"/>
      <c r="S19" s="27">
        <v>1</v>
      </c>
      <c r="T19" s="6"/>
      <c r="U19" s="9">
        <v>114.75</v>
      </c>
      <c r="V19" s="6"/>
      <c r="W19" s="10">
        <f>ROUND(IF(ISNUMBER(U19), S19*U19, S19),5)</f>
        <v>114.75</v>
      </c>
      <c r="X19" s="6"/>
      <c r="Y19" s="10">
        <f>ROUND(Y18+W19,5)</f>
        <v>1514.75</v>
      </c>
    </row>
    <row r="20" spans="1:26" ht="15.75" thickBot="1" x14ac:dyDescent="0.3">
      <c r="A20" s="6"/>
      <c r="B20" s="6"/>
      <c r="C20" s="6" t="s">
        <v>609</v>
      </c>
      <c r="D20" s="6"/>
      <c r="E20" s="6"/>
      <c r="F20" s="6"/>
      <c r="G20" s="6"/>
      <c r="H20" s="6"/>
      <c r="I20" s="7"/>
      <c r="J20" s="6"/>
      <c r="K20" s="6"/>
      <c r="L20" s="6"/>
      <c r="M20" s="6"/>
      <c r="N20" s="6"/>
      <c r="O20" s="6"/>
      <c r="P20" s="6"/>
      <c r="Q20" s="6"/>
      <c r="R20" s="6"/>
      <c r="S20" s="26">
        <f>ROUND(SUM(S17:S19),5)</f>
        <v>29</v>
      </c>
      <c r="T20" s="6"/>
      <c r="U20" s="9"/>
      <c r="V20" s="6"/>
      <c r="W20" s="11">
        <f>ROUND(SUM(W17:W19),5)</f>
        <v>1514.75</v>
      </c>
      <c r="X20" s="6"/>
      <c r="Y20" s="11">
        <f>Y19</f>
        <v>1514.75</v>
      </c>
    </row>
    <row r="21" spans="1:26" x14ac:dyDescent="0.25">
      <c r="A21" s="6"/>
      <c r="B21" s="6" t="s">
        <v>610</v>
      </c>
      <c r="C21" s="6"/>
      <c r="D21" s="6"/>
      <c r="E21" s="6"/>
      <c r="F21" s="6"/>
      <c r="G21" s="6"/>
      <c r="H21" s="6"/>
      <c r="I21" s="7"/>
      <c r="J21" s="6"/>
      <c r="K21" s="6"/>
      <c r="L21" s="6"/>
      <c r="M21" s="6"/>
      <c r="N21" s="6"/>
      <c r="O21" s="6"/>
      <c r="P21" s="6"/>
      <c r="Q21" s="6"/>
      <c r="R21" s="6"/>
      <c r="S21" s="8">
        <f>S20</f>
        <v>29</v>
      </c>
      <c r="T21" s="6"/>
      <c r="U21" s="9"/>
      <c r="V21" s="6"/>
      <c r="W21" s="9">
        <f>W20</f>
        <v>1514.75</v>
      </c>
      <c r="X21" s="6"/>
      <c r="Y21" s="9">
        <f>Y20</f>
        <v>1514.75</v>
      </c>
      <c r="Z21">
        <v>1514.75</v>
      </c>
    </row>
    <row r="22" spans="1:26" x14ac:dyDescent="0.25">
      <c r="A22" s="2"/>
      <c r="B22" s="2" t="s">
        <v>611</v>
      </c>
      <c r="C22" s="2"/>
      <c r="D22" s="2"/>
      <c r="E22" s="2"/>
      <c r="F22" s="2"/>
      <c r="G22" s="2"/>
      <c r="H22" s="2"/>
      <c r="I22" s="3"/>
      <c r="J22" s="2"/>
      <c r="K22" s="2"/>
      <c r="L22" s="2"/>
      <c r="M22" s="2"/>
      <c r="N22" s="2"/>
      <c r="O22" s="2"/>
      <c r="P22" s="2"/>
      <c r="Q22" s="2"/>
      <c r="R22" s="2"/>
      <c r="S22" s="4"/>
      <c r="T22" s="2"/>
      <c r="U22" s="5"/>
      <c r="V22" s="2"/>
      <c r="W22" s="5"/>
      <c r="X22" s="2"/>
      <c r="Y22" s="5"/>
    </row>
    <row r="23" spans="1:26" outlineLevel="1" x14ac:dyDescent="0.25">
      <c r="A23" s="2"/>
      <c r="B23" s="2"/>
      <c r="C23" s="2" t="s">
        <v>612</v>
      </c>
      <c r="D23" s="2"/>
      <c r="E23" s="2"/>
      <c r="F23" s="2"/>
      <c r="G23" s="2"/>
      <c r="H23" s="2"/>
      <c r="I23" s="3"/>
      <c r="J23" s="2"/>
      <c r="K23" s="2"/>
      <c r="L23" s="2"/>
      <c r="M23" s="2"/>
      <c r="N23" s="2"/>
      <c r="O23" s="2"/>
      <c r="P23" s="2"/>
      <c r="Q23" s="2"/>
      <c r="R23" s="2"/>
      <c r="S23" s="4"/>
      <c r="T23" s="2"/>
      <c r="U23" s="5"/>
      <c r="V23" s="2"/>
      <c r="W23" s="5"/>
      <c r="X23" s="2"/>
      <c r="Y23" s="5"/>
    </row>
    <row r="24" spans="1:26" ht="15.75" outlineLevel="1" thickBot="1" x14ac:dyDescent="0.3">
      <c r="A24" s="1"/>
      <c r="B24" s="1"/>
      <c r="C24" s="1"/>
      <c r="D24" s="1"/>
      <c r="E24" s="6"/>
      <c r="F24" s="6"/>
      <c r="G24" s="6" t="s">
        <v>0</v>
      </c>
      <c r="H24" s="6"/>
      <c r="I24" s="7">
        <v>41393</v>
      </c>
      <c r="J24" s="6"/>
      <c r="K24" s="6" t="s">
        <v>613</v>
      </c>
      <c r="L24" s="6"/>
      <c r="M24" s="6" t="s">
        <v>563</v>
      </c>
      <c r="N24" s="6"/>
      <c r="O24" s="6" t="s">
        <v>614</v>
      </c>
      <c r="P24" s="6"/>
      <c r="Q24" s="6" t="s">
        <v>1</v>
      </c>
      <c r="R24" s="6"/>
      <c r="S24" s="27">
        <v>44</v>
      </c>
      <c r="T24" s="6"/>
      <c r="U24" s="8">
        <v>14.679</v>
      </c>
      <c r="V24" s="6"/>
      <c r="W24" s="10">
        <f>ROUND(IF(ISNUMBER(U24), S24*U24, S24),5)</f>
        <v>645.87599999999998</v>
      </c>
      <c r="X24" s="6"/>
      <c r="Y24" s="10">
        <f>ROUND(Y23+W24,5)</f>
        <v>645.87599999999998</v>
      </c>
    </row>
    <row r="25" spans="1:26" ht="15.75" thickBot="1" x14ac:dyDescent="0.3">
      <c r="A25" s="6"/>
      <c r="B25" s="6"/>
      <c r="C25" s="6" t="s">
        <v>615</v>
      </c>
      <c r="D25" s="6"/>
      <c r="E25" s="6"/>
      <c r="F25" s="6"/>
      <c r="G25" s="6"/>
      <c r="H25" s="6"/>
      <c r="I25" s="7"/>
      <c r="J25" s="6"/>
      <c r="K25" s="6"/>
      <c r="L25" s="6"/>
      <c r="M25" s="6"/>
      <c r="N25" s="6"/>
      <c r="O25" s="6"/>
      <c r="P25" s="6"/>
      <c r="Q25" s="6"/>
      <c r="R25" s="6"/>
      <c r="S25" s="26">
        <f>ROUND(SUM(S23:S24),5)</f>
        <v>44</v>
      </c>
      <c r="T25" s="6"/>
      <c r="U25" s="9"/>
      <c r="V25" s="6"/>
      <c r="W25" s="11">
        <f>ROUND(SUM(W23:W24),5)</f>
        <v>645.87599999999998</v>
      </c>
      <c r="X25" s="6"/>
      <c r="Y25" s="11">
        <f>Y24</f>
        <v>645.87599999999998</v>
      </c>
    </row>
    <row r="26" spans="1:26" x14ac:dyDescent="0.25">
      <c r="A26" s="6"/>
      <c r="B26" s="6" t="s">
        <v>616</v>
      </c>
      <c r="C26" s="6"/>
      <c r="D26" s="6"/>
      <c r="E26" s="6"/>
      <c r="F26" s="6"/>
      <c r="G26" s="6"/>
      <c r="H26" s="6"/>
      <c r="I26" s="7"/>
      <c r="J26" s="6"/>
      <c r="K26" s="6"/>
      <c r="L26" s="6"/>
      <c r="M26" s="6"/>
      <c r="N26" s="6"/>
      <c r="O26" s="6"/>
      <c r="P26" s="6"/>
      <c r="Q26" s="6"/>
      <c r="R26" s="6"/>
      <c r="S26" s="8">
        <f>S25</f>
        <v>44</v>
      </c>
      <c r="T26" s="6"/>
      <c r="U26" s="9"/>
      <c r="V26" s="6"/>
      <c r="W26" s="9">
        <f>W25</f>
        <v>645.87599999999998</v>
      </c>
      <c r="X26" s="6"/>
      <c r="Y26" s="9">
        <f>Y25</f>
        <v>645.87599999999998</v>
      </c>
      <c r="Z26">
        <v>645.88</v>
      </c>
    </row>
    <row r="27" spans="1:26" x14ac:dyDescent="0.25">
      <c r="A27" s="2"/>
      <c r="B27" s="2" t="s">
        <v>617</v>
      </c>
      <c r="C27" s="2"/>
      <c r="D27" s="2"/>
      <c r="E27" s="2"/>
      <c r="F27" s="2"/>
      <c r="G27" s="2"/>
      <c r="H27" s="2"/>
      <c r="I27" s="3"/>
      <c r="J27" s="2"/>
      <c r="K27" s="2"/>
      <c r="L27" s="2"/>
      <c r="M27" s="2"/>
      <c r="N27" s="2"/>
      <c r="O27" s="2"/>
      <c r="P27" s="2"/>
      <c r="Q27" s="2"/>
      <c r="R27" s="2"/>
      <c r="S27" s="4"/>
      <c r="T27" s="2"/>
      <c r="U27" s="5"/>
      <c r="V27" s="2"/>
      <c r="W27" s="5"/>
      <c r="X27" s="2"/>
      <c r="Y27" s="5"/>
    </row>
    <row r="28" spans="1:26" outlineLevel="2" x14ac:dyDescent="0.25">
      <c r="A28" s="2"/>
      <c r="B28" s="2"/>
      <c r="C28" s="2" t="s">
        <v>618</v>
      </c>
      <c r="D28" s="2"/>
      <c r="E28" s="2"/>
      <c r="F28" s="2"/>
      <c r="G28" s="2"/>
      <c r="H28" s="2"/>
      <c r="I28" s="3"/>
      <c r="J28" s="2"/>
      <c r="K28" s="2"/>
      <c r="L28" s="2"/>
      <c r="M28" s="2"/>
      <c r="N28" s="2"/>
      <c r="O28" s="2"/>
      <c r="P28" s="2"/>
      <c r="Q28" s="2"/>
      <c r="R28" s="2"/>
      <c r="S28" s="4"/>
      <c r="T28" s="2"/>
      <c r="U28" s="5"/>
      <c r="V28" s="2"/>
      <c r="W28" s="5"/>
      <c r="X28" s="2"/>
      <c r="Y28" s="5"/>
    </row>
    <row r="29" spans="1:26" outlineLevel="2" x14ac:dyDescent="0.25">
      <c r="A29" s="6"/>
      <c r="B29" s="6"/>
      <c r="C29" s="6"/>
      <c r="D29" s="6"/>
      <c r="E29" s="6"/>
      <c r="F29" s="6"/>
      <c r="G29" s="6" t="s">
        <v>0</v>
      </c>
      <c r="H29" s="6"/>
      <c r="I29" s="7">
        <v>41379</v>
      </c>
      <c r="J29" s="6"/>
      <c r="K29" s="6" t="s">
        <v>619</v>
      </c>
      <c r="L29" s="6"/>
      <c r="M29" s="6" t="s">
        <v>620</v>
      </c>
      <c r="N29" s="6"/>
      <c r="O29" s="6" t="s">
        <v>621</v>
      </c>
      <c r="P29" s="6"/>
      <c r="Q29" s="6" t="s">
        <v>1</v>
      </c>
      <c r="R29" s="6"/>
      <c r="S29" s="8">
        <v>128</v>
      </c>
      <c r="T29" s="6"/>
      <c r="U29" s="9">
        <v>18</v>
      </c>
      <c r="V29" s="6"/>
      <c r="W29" s="9">
        <f>ROUND(IF(ISNUMBER(U29), S29*U29, S29),5)</f>
        <v>2304</v>
      </c>
      <c r="X29" s="6"/>
      <c r="Y29" s="9">
        <f>ROUND(Y28+W29,5)</f>
        <v>2304</v>
      </c>
    </row>
    <row r="30" spans="1:26" ht="15.75" outlineLevel="2" thickBot="1" x14ac:dyDescent="0.3">
      <c r="A30" s="6"/>
      <c r="B30" s="6"/>
      <c r="C30" s="6"/>
      <c r="D30" s="6"/>
      <c r="E30" s="6"/>
      <c r="F30" s="6"/>
      <c r="G30" s="6" t="s">
        <v>0</v>
      </c>
      <c r="H30" s="6"/>
      <c r="I30" s="7">
        <v>41379</v>
      </c>
      <c r="J30" s="6"/>
      <c r="K30" s="6" t="s">
        <v>619</v>
      </c>
      <c r="L30" s="6"/>
      <c r="M30" s="6" t="s">
        <v>90</v>
      </c>
      <c r="N30" s="6"/>
      <c r="O30" s="6" t="s">
        <v>621</v>
      </c>
      <c r="P30" s="6"/>
      <c r="Q30" s="6" t="s">
        <v>1</v>
      </c>
      <c r="R30" s="6"/>
      <c r="S30" s="28">
        <v>1</v>
      </c>
      <c r="T30" s="6"/>
      <c r="U30" s="9">
        <v>195.84</v>
      </c>
      <c r="V30" s="6"/>
      <c r="W30" s="22">
        <f>ROUND(IF(ISNUMBER(U30), S30*U30, S30),5)</f>
        <v>195.84</v>
      </c>
      <c r="X30" s="6"/>
      <c r="Y30" s="22">
        <f>ROUND(Y29+W30,5)</f>
        <v>2499.84</v>
      </c>
    </row>
    <row r="31" spans="1:26" outlineLevel="1" x14ac:dyDescent="0.25">
      <c r="A31" s="6"/>
      <c r="B31" s="6"/>
      <c r="C31" s="6" t="s">
        <v>622</v>
      </c>
      <c r="D31" s="6"/>
      <c r="E31" s="6"/>
      <c r="F31" s="6"/>
      <c r="G31" s="6"/>
      <c r="H31" s="6"/>
      <c r="I31" s="7"/>
      <c r="J31" s="6"/>
      <c r="K31" s="6"/>
      <c r="L31" s="6"/>
      <c r="M31" s="6"/>
      <c r="N31" s="6"/>
      <c r="O31" s="6"/>
      <c r="P31" s="6"/>
      <c r="Q31" s="6"/>
      <c r="R31" s="6"/>
      <c r="S31" s="8">
        <f>ROUND(SUM(S28:S30),5)</f>
        <v>129</v>
      </c>
      <c r="T31" s="6"/>
      <c r="U31" s="9"/>
      <c r="V31" s="6"/>
      <c r="W31" s="9">
        <f>ROUND(SUM(W28:W30),5)</f>
        <v>2499.84</v>
      </c>
      <c r="X31" s="6"/>
      <c r="Y31" s="9">
        <f>Y30</f>
        <v>2499.84</v>
      </c>
    </row>
    <row r="32" spans="1:26" outlineLevel="2" x14ac:dyDescent="0.25">
      <c r="A32" s="2"/>
      <c r="B32" s="2"/>
      <c r="C32" s="2" t="s">
        <v>623</v>
      </c>
      <c r="D32" s="2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  <c r="P32" s="2"/>
      <c r="Q32" s="2"/>
      <c r="R32" s="2"/>
      <c r="S32" s="4"/>
      <c r="T32" s="2"/>
      <c r="U32" s="5"/>
      <c r="V32" s="2"/>
      <c r="W32" s="5"/>
      <c r="X32" s="2"/>
      <c r="Y32" s="5"/>
    </row>
    <row r="33" spans="1:26" outlineLevel="2" x14ac:dyDescent="0.25">
      <c r="A33" s="6"/>
      <c r="B33" s="6"/>
      <c r="C33" s="6"/>
      <c r="D33" s="6"/>
      <c r="E33" s="6"/>
      <c r="F33" s="6"/>
      <c r="G33" s="6" t="s">
        <v>0</v>
      </c>
      <c r="H33" s="6"/>
      <c r="I33" s="7">
        <v>41365</v>
      </c>
      <c r="J33" s="6"/>
      <c r="K33" s="6" t="s">
        <v>624</v>
      </c>
      <c r="L33" s="6"/>
      <c r="M33" s="6" t="s">
        <v>625</v>
      </c>
      <c r="N33" s="6"/>
      <c r="O33" s="6" t="s">
        <v>626</v>
      </c>
      <c r="P33" s="6"/>
      <c r="Q33" s="6" t="s">
        <v>1</v>
      </c>
      <c r="R33" s="6"/>
      <c r="S33" s="8">
        <v>71</v>
      </c>
      <c r="T33" s="6"/>
      <c r="U33" s="9">
        <v>20</v>
      </c>
      <c r="V33" s="6"/>
      <c r="W33" s="9">
        <f>ROUND(IF(ISNUMBER(U33), S33*U33, S33),5)</f>
        <v>1420</v>
      </c>
      <c r="X33" s="6"/>
      <c r="Y33" s="9">
        <f>ROUND(Y32+W33,5)</f>
        <v>1420</v>
      </c>
    </row>
    <row r="34" spans="1:26" ht="15.75" outlineLevel="2" thickBot="1" x14ac:dyDescent="0.3">
      <c r="A34" s="6"/>
      <c r="B34" s="6"/>
      <c r="C34" s="6"/>
      <c r="D34" s="6"/>
      <c r="E34" s="6"/>
      <c r="F34" s="6"/>
      <c r="G34" s="6" t="s">
        <v>0</v>
      </c>
      <c r="H34" s="6"/>
      <c r="I34" s="7">
        <v>41365</v>
      </c>
      <c r="J34" s="6"/>
      <c r="K34" s="6" t="s">
        <v>624</v>
      </c>
      <c r="L34" s="6"/>
      <c r="M34" s="6" t="s">
        <v>90</v>
      </c>
      <c r="N34" s="6"/>
      <c r="O34" s="6" t="s">
        <v>626</v>
      </c>
      <c r="P34" s="6"/>
      <c r="Q34" s="6" t="s">
        <v>1</v>
      </c>
      <c r="R34" s="6"/>
      <c r="S34" s="27">
        <v>1</v>
      </c>
      <c r="T34" s="6"/>
      <c r="U34" s="9">
        <v>120.7</v>
      </c>
      <c r="V34" s="6"/>
      <c r="W34" s="10">
        <f>ROUND(IF(ISNUMBER(U34), S34*U34, S34),5)</f>
        <v>120.7</v>
      </c>
      <c r="X34" s="6"/>
      <c r="Y34" s="10">
        <f>ROUND(Y33+W34,5)</f>
        <v>1540.7</v>
      </c>
    </row>
    <row r="35" spans="1:26" ht="15.75" outlineLevel="1" thickBot="1" x14ac:dyDescent="0.3">
      <c r="A35" s="6"/>
      <c r="B35" s="6"/>
      <c r="C35" s="6" t="s">
        <v>627</v>
      </c>
      <c r="D35" s="6"/>
      <c r="E35" s="6"/>
      <c r="F35" s="6"/>
      <c r="G35" s="6"/>
      <c r="H35" s="6"/>
      <c r="I35" s="7"/>
      <c r="J35" s="6"/>
      <c r="K35" s="6"/>
      <c r="L35" s="6"/>
      <c r="M35" s="6"/>
      <c r="N35" s="6"/>
      <c r="O35" s="6"/>
      <c r="P35" s="6"/>
      <c r="Q35" s="6"/>
      <c r="R35" s="6"/>
      <c r="S35" s="26">
        <f>ROUND(SUM(S32:S34),5)</f>
        <v>72</v>
      </c>
      <c r="T35" s="6"/>
      <c r="U35" s="9"/>
      <c r="V35" s="6"/>
      <c r="W35" s="11">
        <f>ROUND(SUM(W32:W34),5)</f>
        <v>1540.7</v>
      </c>
      <c r="X35" s="6"/>
      <c r="Y35" s="11">
        <f>Y34</f>
        <v>1540.7</v>
      </c>
    </row>
    <row r="36" spans="1:26" x14ac:dyDescent="0.25">
      <c r="A36" s="6"/>
      <c r="B36" s="6" t="s">
        <v>628</v>
      </c>
      <c r="C36" s="6"/>
      <c r="D36" s="6"/>
      <c r="E36" s="6"/>
      <c r="F36" s="6"/>
      <c r="G36" s="6"/>
      <c r="H36" s="6"/>
      <c r="I36" s="7"/>
      <c r="J36" s="6"/>
      <c r="K36" s="6"/>
      <c r="L36" s="6"/>
      <c r="M36" s="6"/>
      <c r="N36" s="6"/>
      <c r="O36" s="6"/>
      <c r="P36" s="6"/>
      <c r="Q36" s="6"/>
      <c r="R36" s="6"/>
      <c r="S36" s="8">
        <f>ROUND(S31+S35,5)</f>
        <v>201</v>
      </c>
      <c r="T36" s="6"/>
      <c r="U36" s="9"/>
      <c r="V36" s="6"/>
      <c r="W36" s="9">
        <f>ROUND(W31+W35,5)</f>
        <v>4040.54</v>
      </c>
      <c r="X36" s="6"/>
      <c r="Y36" s="9">
        <f>ROUND(Y31+Y35,5)</f>
        <v>4040.54</v>
      </c>
      <c r="Z36">
        <v>4040.54</v>
      </c>
    </row>
    <row r="37" spans="1:26" outlineLevel="2" x14ac:dyDescent="0.25">
      <c r="A37" s="6"/>
      <c r="B37" s="6"/>
      <c r="C37" s="6"/>
      <c r="D37" s="6"/>
      <c r="E37" s="6"/>
      <c r="F37" s="6"/>
      <c r="G37" s="6"/>
      <c r="H37" s="7"/>
      <c r="I37" s="6"/>
      <c r="J37" s="6"/>
      <c r="K37" s="6"/>
      <c r="L37" s="6"/>
      <c r="M37" s="6"/>
      <c r="N37" s="6"/>
      <c r="O37" s="6"/>
      <c r="P37" s="6"/>
      <c r="Q37" s="6"/>
      <c r="R37" s="8"/>
      <c r="S37" s="6"/>
      <c r="T37" s="8"/>
      <c r="U37" s="6"/>
      <c r="V37" s="9"/>
      <c r="W37" s="6"/>
      <c r="X37" s="9"/>
      <c r="Z37">
        <f>SUM(Z1:Z36)</f>
        <v>18717.73</v>
      </c>
    </row>
    <row r="38" spans="1:26" outlineLevel="2" x14ac:dyDescent="0.25">
      <c r="A38" s="6"/>
      <c r="B38" s="6"/>
      <c r="C38" s="6"/>
      <c r="D38" s="6"/>
      <c r="E38" s="6"/>
      <c r="F38" s="6"/>
      <c r="G38" s="6"/>
      <c r="H38" s="7"/>
      <c r="I38" s="6"/>
      <c r="J38" s="6"/>
      <c r="K38" s="6"/>
      <c r="L38" s="6"/>
      <c r="M38" s="6"/>
      <c r="N38" s="6"/>
      <c r="O38" s="6"/>
      <c r="P38" s="6"/>
      <c r="Q38" s="6"/>
      <c r="R38" s="8"/>
      <c r="S38" s="6"/>
      <c r="T38" s="9"/>
      <c r="U38" s="6"/>
      <c r="V38" s="9"/>
      <c r="W38" s="6"/>
      <c r="X38" s="9"/>
    </row>
    <row r="39" spans="1:26" ht="15.75" outlineLevel="2" thickBot="1" x14ac:dyDescent="0.3">
      <c r="A39" s="6"/>
      <c r="B39" s="6"/>
      <c r="C39" s="6"/>
      <c r="D39" s="6"/>
      <c r="E39" s="6"/>
      <c r="F39" s="6"/>
      <c r="G39" s="6"/>
      <c r="H39" s="7"/>
      <c r="I39" s="6"/>
      <c r="J39" s="6"/>
      <c r="K39" s="6"/>
      <c r="L39" s="6"/>
      <c r="M39" s="6"/>
      <c r="N39" s="6"/>
      <c r="O39" s="6"/>
      <c r="P39" s="6"/>
      <c r="Q39" s="6"/>
      <c r="R39" s="8"/>
      <c r="S39" s="6"/>
      <c r="T39" s="9"/>
      <c r="U39" s="6"/>
      <c r="V39" s="22"/>
      <c r="W39" s="6"/>
      <c r="X39" s="22"/>
    </row>
    <row r="40" spans="1:26" outlineLevel="1" x14ac:dyDescent="0.25">
      <c r="A40" s="6"/>
      <c r="B40" s="6"/>
      <c r="C40" s="6"/>
      <c r="D40" s="6"/>
      <c r="E40" s="6"/>
      <c r="F40" s="6"/>
      <c r="G40" s="6"/>
      <c r="H40" s="7"/>
      <c r="I40" s="6"/>
      <c r="J40" s="6"/>
      <c r="K40" s="6"/>
      <c r="L40" s="6"/>
      <c r="M40" s="6"/>
      <c r="N40" s="6"/>
      <c r="O40" s="6"/>
      <c r="P40" s="6"/>
      <c r="Q40" s="6"/>
      <c r="R40" s="8"/>
      <c r="S40" s="6"/>
      <c r="T40" s="9"/>
      <c r="U40" s="6"/>
      <c r="V40" s="9"/>
      <c r="W40" s="6"/>
      <c r="X40" s="9"/>
    </row>
    <row r="41" spans="1:26" outlineLevel="2" x14ac:dyDescent="0.25">
      <c r="A41" s="2"/>
      <c r="B41" s="2"/>
      <c r="C41" s="2"/>
      <c r="D41" s="2"/>
      <c r="E41" s="2"/>
      <c r="F41" s="2"/>
      <c r="G41" s="2"/>
      <c r="H41" s="3"/>
      <c r="I41" s="2"/>
      <c r="J41" s="2"/>
      <c r="K41" s="2"/>
      <c r="L41" s="2"/>
      <c r="M41" s="2"/>
      <c r="N41" s="2"/>
      <c r="O41" s="2"/>
      <c r="P41" s="2"/>
      <c r="Q41" s="2"/>
      <c r="R41" s="4"/>
      <c r="S41" s="2"/>
      <c r="T41" s="5"/>
      <c r="U41" s="2"/>
      <c r="V41" s="5"/>
      <c r="W41" s="2"/>
      <c r="X41" s="5"/>
    </row>
    <row r="42" spans="1:26" ht="15.75" outlineLevel="2" thickBot="1" x14ac:dyDescent="0.3">
      <c r="A42" s="1"/>
      <c r="B42" s="1"/>
      <c r="C42" s="1"/>
      <c r="D42" s="6"/>
      <c r="E42" s="6"/>
      <c r="F42" s="6"/>
      <c r="G42" s="6"/>
      <c r="H42" s="7"/>
      <c r="I42" s="6"/>
      <c r="J42" s="6"/>
      <c r="K42" s="6"/>
      <c r="L42" s="6"/>
      <c r="M42" s="6"/>
      <c r="N42" s="6"/>
      <c r="O42" s="6"/>
      <c r="P42" s="6"/>
      <c r="Q42" s="6"/>
      <c r="R42" s="8"/>
      <c r="S42" s="6"/>
      <c r="T42" s="9"/>
      <c r="U42" s="6"/>
      <c r="V42" s="22"/>
      <c r="W42" s="6"/>
      <c r="X42" s="22"/>
    </row>
    <row r="43" spans="1:26" outlineLevel="1" x14ac:dyDescent="0.25">
      <c r="A43" s="6"/>
      <c r="B43" s="6"/>
      <c r="C43" s="6"/>
      <c r="D43" s="6"/>
      <c r="E43" s="6"/>
      <c r="F43" s="6"/>
      <c r="G43" s="6"/>
      <c r="H43" s="7"/>
      <c r="I43" s="6"/>
      <c r="J43" s="6"/>
      <c r="K43" s="6"/>
      <c r="L43" s="6"/>
      <c r="M43" s="6"/>
      <c r="N43" s="6"/>
      <c r="O43" s="6"/>
      <c r="P43" s="6"/>
      <c r="Q43" s="6"/>
      <c r="R43" s="8"/>
      <c r="S43" s="6"/>
      <c r="T43" s="9"/>
      <c r="U43" s="6"/>
      <c r="V43" s="9"/>
      <c r="W43" s="6"/>
      <c r="X43" s="9"/>
    </row>
    <row r="44" spans="1:26" outlineLevel="2" x14ac:dyDescent="0.25">
      <c r="A44" s="2"/>
      <c r="B44" s="2"/>
      <c r="C44" s="2"/>
      <c r="D44" s="2"/>
      <c r="E44" s="2"/>
      <c r="F44" s="2"/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4"/>
      <c r="S44" s="2"/>
      <c r="T44" s="5"/>
      <c r="U44" s="2"/>
      <c r="V44" s="5"/>
      <c r="W44" s="2"/>
      <c r="X44" s="5"/>
    </row>
    <row r="45" spans="1:26" ht="15.75" outlineLevel="2" thickBot="1" x14ac:dyDescent="0.3">
      <c r="A45" s="1"/>
      <c r="B45" s="1"/>
      <c r="C45" s="1"/>
      <c r="D45" s="6"/>
      <c r="E45" s="6"/>
      <c r="F45" s="6"/>
      <c r="G45" s="6"/>
      <c r="H45" s="7"/>
      <c r="I45" s="6"/>
      <c r="J45" s="6"/>
      <c r="K45" s="6"/>
      <c r="L45" s="6"/>
      <c r="M45" s="6"/>
      <c r="N45" s="6"/>
      <c r="O45" s="6"/>
      <c r="P45" s="6"/>
      <c r="Q45" s="6"/>
      <c r="R45" s="8"/>
      <c r="S45" s="6"/>
      <c r="T45" s="9"/>
      <c r="U45" s="6"/>
      <c r="V45" s="22"/>
      <c r="W45" s="6"/>
      <c r="X45" s="22"/>
    </row>
    <row r="46" spans="1:26" outlineLevel="1" x14ac:dyDescent="0.25">
      <c r="A46" s="6"/>
      <c r="B46" s="6"/>
      <c r="C46" s="6"/>
      <c r="D46" s="6"/>
      <c r="E46" s="6"/>
      <c r="F46" s="6"/>
      <c r="G46" s="6"/>
      <c r="H46" s="7"/>
      <c r="I46" s="6"/>
      <c r="J46" s="6"/>
      <c r="K46" s="6"/>
      <c r="L46" s="6"/>
      <c r="M46" s="6"/>
      <c r="N46" s="6"/>
      <c r="O46" s="6"/>
      <c r="P46" s="6"/>
      <c r="Q46" s="6"/>
      <c r="R46" s="8"/>
      <c r="S46" s="6"/>
      <c r="T46" s="9"/>
      <c r="U46" s="6"/>
      <c r="V46" s="9"/>
      <c r="W46" s="6"/>
      <c r="X46" s="9"/>
    </row>
    <row r="47" spans="1:26" outlineLevel="2" x14ac:dyDescent="0.25">
      <c r="A47" s="2"/>
      <c r="B47" s="2"/>
      <c r="C47" s="2"/>
      <c r="D47" s="2"/>
      <c r="E47" s="2"/>
      <c r="F47" s="2"/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4"/>
      <c r="S47" s="2"/>
      <c r="T47" s="5"/>
      <c r="U47" s="2"/>
      <c r="V47" s="5"/>
      <c r="W47" s="2"/>
      <c r="X47" s="5"/>
    </row>
    <row r="48" spans="1:26" ht="15.75" outlineLevel="2" thickBot="1" x14ac:dyDescent="0.3">
      <c r="A48" s="1"/>
      <c r="B48" s="1"/>
      <c r="C48" s="1"/>
      <c r="D48" s="6"/>
      <c r="E48" s="6"/>
      <c r="F48" s="6"/>
      <c r="G48" s="6"/>
      <c r="H48" s="7"/>
      <c r="I48" s="6"/>
      <c r="J48" s="6"/>
      <c r="K48" s="6"/>
      <c r="L48" s="6"/>
      <c r="M48" s="6"/>
      <c r="N48" s="6"/>
      <c r="O48" s="6"/>
      <c r="P48" s="6"/>
      <c r="Q48" s="6"/>
      <c r="R48" s="8"/>
      <c r="S48" s="6"/>
      <c r="T48" s="8"/>
      <c r="U48" s="6"/>
      <c r="V48" s="10"/>
      <c r="W48" s="6"/>
      <c r="X48" s="10"/>
    </row>
    <row r="49" spans="1:24" ht="15.75" outlineLevel="1" thickBot="1" x14ac:dyDescent="0.3">
      <c r="A49" s="6"/>
      <c r="B49" s="6"/>
      <c r="C49" s="6"/>
      <c r="D49" s="6"/>
      <c r="E49" s="6"/>
      <c r="F49" s="6"/>
      <c r="G49" s="6"/>
      <c r="H49" s="7"/>
      <c r="I49" s="6"/>
      <c r="J49" s="6"/>
      <c r="K49" s="6"/>
      <c r="L49" s="6"/>
      <c r="M49" s="6"/>
      <c r="N49" s="6"/>
      <c r="O49" s="6"/>
      <c r="P49" s="6"/>
      <c r="Q49" s="6"/>
      <c r="R49" s="8"/>
      <c r="S49" s="6"/>
      <c r="T49" s="9"/>
      <c r="U49" s="6"/>
      <c r="V49" s="11"/>
      <c r="W49" s="6"/>
      <c r="X49" s="11"/>
    </row>
    <row r="50" spans="1:24" x14ac:dyDescent="0.25">
      <c r="A50" s="6"/>
      <c r="B50" s="6"/>
      <c r="C50" s="6"/>
      <c r="D50" s="6"/>
      <c r="E50" s="6"/>
      <c r="F50" s="6"/>
      <c r="G50" s="6"/>
      <c r="H50" s="7"/>
      <c r="I50" s="6"/>
      <c r="J50" s="6"/>
      <c r="K50" s="6"/>
      <c r="L50" s="6"/>
      <c r="M50" s="6"/>
      <c r="N50" s="6"/>
      <c r="O50" s="6"/>
      <c r="P50" s="6"/>
      <c r="Q50" s="6"/>
      <c r="R50" s="8"/>
      <c r="S50" s="6"/>
      <c r="T50" s="9"/>
      <c r="U50" s="6"/>
      <c r="V50" s="9"/>
      <c r="W50" s="6"/>
      <c r="X50" s="9"/>
    </row>
    <row r="51" spans="1:24" x14ac:dyDescent="0.25">
      <c r="A51" s="2"/>
      <c r="B51" s="2"/>
      <c r="C51" s="2"/>
      <c r="D51" s="2"/>
      <c r="E51" s="2"/>
      <c r="F51" s="2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4"/>
      <c r="S51" s="2"/>
      <c r="T51" s="5"/>
      <c r="U51" s="2"/>
      <c r="V51" s="5"/>
      <c r="W51" s="2"/>
      <c r="X51" s="5"/>
    </row>
    <row r="52" spans="1:24" outlineLevel="1" x14ac:dyDescent="0.25">
      <c r="A52" s="2"/>
      <c r="B52" s="2"/>
      <c r="C52" s="2"/>
      <c r="D52" s="2"/>
      <c r="E52" s="2"/>
      <c r="F52" s="2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4"/>
      <c r="S52" s="2"/>
      <c r="T52" s="5"/>
      <c r="U52" s="2"/>
      <c r="V52" s="5"/>
      <c r="W52" s="2"/>
      <c r="X52" s="5"/>
    </row>
    <row r="53" spans="1:24" outlineLevel="1" x14ac:dyDescent="0.25">
      <c r="A53" s="6"/>
      <c r="B53" s="6"/>
      <c r="C53" s="6"/>
      <c r="D53" s="6"/>
      <c r="E53" s="6"/>
      <c r="F53" s="6"/>
      <c r="G53" s="6"/>
      <c r="H53" s="7"/>
      <c r="I53" s="6"/>
      <c r="J53" s="6"/>
      <c r="K53" s="6"/>
      <c r="L53" s="6"/>
      <c r="M53" s="6"/>
      <c r="N53" s="6"/>
      <c r="O53" s="6"/>
      <c r="P53" s="6"/>
      <c r="Q53" s="6"/>
      <c r="R53" s="8"/>
      <c r="S53" s="6"/>
      <c r="T53" s="9"/>
      <c r="U53" s="6"/>
      <c r="V53" s="9"/>
      <c r="W53" s="6"/>
      <c r="X53" s="9"/>
    </row>
    <row r="54" spans="1:24" ht="15.75" outlineLevel="1" thickBot="1" x14ac:dyDescent="0.3">
      <c r="A54" s="6"/>
      <c r="B54" s="6"/>
      <c r="C54" s="6"/>
      <c r="D54" s="6"/>
      <c r="E54" s="6"/>
      <c r="F54" s="6"/>
      <c r="G54" s="6"/>
      <c r="H54" s="7"/>
      <c r="I54" s="6"/>
      <c r="J54" s="6"/>
      <c r="K54" s="6"/>
      <c r="L54" s="6"/>
      <c r="M54" s="6"/>
      <c r="N54" s="6"/>
      <c r="O54" s="6"/>
      <c r="P54" s="6"/>
      <c r="Q54" s="6"/>
      <c r="R54" s="8"/>
      <c r="S54" s="6"/>
      <c r="T54" s="9"/>
      <c r="U54" s="6"/>
      <c r="V54" s="10"/>
      <c r="W54" s="6"/>
      <c r="X54" s="10"/>
    </row>
    <row r="55" spans="1:24" ht="15.75" thickBot="1" x14ac:dyDescent="0.3">
      <c r="A55" s="6"/>
      <c r="B55" s="6"/>
      <c r="C55" s="6"/>
      <c r="D55" s="6"/>
      <c r="E55" s="6"/>
      <c r="F55" s="6"/>
      <c r="G55" s="6"/>
      <c r="H55" s="7"/>
      <c r="I55" s="6"/>
      <c r="J55" s="6"/>
      <c r="K55" s="6"/>
      <c r="L55" s="6"/>
      <c r="M55" s="6"/>
      <c r="N55" s="6"/>
      <c r="O55" s="6"/>
      <c r="P55" s="6"/>
      <c r="Q55" s="6"/>
      <c r="R55" s="8"/>
      <c r="S55" s="6"/>
      <c r="T55" s="9"/>
      <c r="U55" s="6"/>
      <c r="V55" s="11"/>
      <c r="W55" s="6"/>
      <c r="X55" s="11"/>
    </row>
    <row r="56" spans="1:24" x14ac:dyDescent="0.25">
      <c r="A56" s="6"/>
      <c r="B56" s="6"/>
      <c r="C56" s="6"/>
      <c r="D56" s="6"/>
      <c r="E56" s="6"/>
      <c r="F56" s="6"/>
      <c r="G56" s="6"/>
      <c r="H56" s="7"/>
      <c r="I56" s="6"/>
      <c r="J56" s="6"/>
      <c r="K56" s="6"/>
      <c r="L56" s="6"/>
      <c r="M56" s="6"/>
      <c r="N56" s="6"/>
      <c r="O56" s="6"/>
      <c r="P56" s="6"/>
      <c r="Q56" s="6"/>
      <c r="R56" s="8"/>
      <c r="S56" s="6"/>
      <c r="T56" s="9"/>
      <c r="U56" s="6"/>
      <c r="V56" s="9"/>
      <c r="W56" s="6"/>
      <c r="X56" s="9"/>
    </row>
    <row r="57" spans="1:24" x14ac:dyDescent="0.25">
      <c r="A57" s="2"/>
      <c r="B57" s="2"/>
      <c r="C57" s="2"/>
      <c r="D57" s="2"/>
      <c r="E57" s="2"/>
      <c r="F57" s="2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4"/>
      <c r="S57" s="2"/>
      <c r="T57" s="5"/>
      <c r="U57" s="2"/>
      <c r="V57" s="5"/>
      <c r="W57" s="2"/>
      <c r="X57" s="5"/>
    </row>
    <row r="58" spans="1:24" outlineLevel="1" x14ac:dyDescent="0.25">
      <c r="A58" s="2"/>
      <c r="B58" s="2"/>
      <c r="C58" s="2"/>
      <c r="D58" s="2"/>
      <c r="E58" s="2"/>
      <c r="F58" s="2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4"/>
      <c r="S58" s="2"/>
      <c r="T58" s="5"/>
      <c r="U58" s="2"/>
      <c r="V58" s="5"/>
      <c r="W58" s="2"/>
      <c r="X58" s="5"/>
    </row>
    <row r="59" spans="1:24" outlineLevel="1" x14ac:dyDescent="0.25">
      <c r="A59" s="6"/>
      <c r="B59" s="6"/>
      <c r="C59" s="6"/>
      <c r="D59" s="6"/>
      <c r="E59" s="6"/>
      <c r="F59" s="6"/>
      <c r="G59" s="6"/>
      <c r="H59" s="7"/>
      <c r="I59" s="6"/>
      <c r="J59" s="6"/>
      <c r="K59" s="6"/>
      <c r="L59" s="6"/>
      <c r="M59" s="6"/>
      <c r="N59" s="6"/>
      <c r="O59" s="6"/>
      <c r="P59" s="6"/>
      <c r="Q59" s="6"/>
      <c r="R59" s="8"/>
      <c r="S59" s="6"/>
      <c r="T59" s="9"/>
      <c r="U59" s="6"/>
      <c r="V59" s="9"/>
      <c r="W59" s="6"/>
      <c r="X59" s="9"/>
    </row>
    <row r="60" spans="1:24" outlineLevel="1" x14ac:dyDescent="0.25">
      <c r="A60" s="6"/>
      <c r="B60" s="6"/>
      <c r="C60" s="6"/>
      <c r="D60" s="6"/>
      <c r="E60" s="6"/>
      <c r="F60" s="6"/>
      <c r="G60" s="6"/>
      <c r="H60" s="7"/>
      <c r="I60" s="6"/>
      <c r="J60" s="6"/>
      <c r="K60" s="6"/>
      <c r="L60" s="6"/>
      <c r="M60" s="6"/>
      <c r="N60" s="6"/>
      <c r="O60" s="6"/>
      <c r="P60" s="6"/>
      <c r="Q60" s="6"/>
      <c r="R60" s="8"/>
      <c r="S60" s="6"/>
      <c r="T60" s="9"/>
      <c r="U60" s="6"/>
      <c r="V60" s="9"/>
      <c r="W60" s="6"/>
      <c r="X60" s="9"/>
    </row>
    <row r="61" spans="1:24" ht="15.75" outlineLevel="1" thickBot="1" x14ac:dyDescent="0.3">
      <c r="A61" s="6"/>
      <c r="B61" s="6"/>
      <c r="C61" s="6"/>
      <c r="D61" s="6"/>
      <c r="E61" s="6"/>
      <c r="F61" s="6"/>
      <c r="G61" s="6"/>
      <c r="H61" s="7"/>
      <c r="I61" s="6"/>
      <c r="J61" s="6"/>
      <c r="K61" s="6"/>
      <c r="L61" s="6"/>
      <c r="M61" s="6"/>
      <c r="N61" s="6"/>
      <c r="O61" s="6"/>
      <c r="P61" s="6"/>
      <c r="Q61" s="6"/>
      <c r="R61" s="8"/>
      <c r="S61" s="6"/>
      <c r="T61" s="9"/>
      <c r="U61" s="6"/>
      <c r="V61" s="10"/>
      <c r="W61" s="6"/>
      <c r="X61" s="10"/>
    </row>
    <row r="62" spans="1:24" ht="15.75" thickBot="1" x14ac:dyDescent="0.3">
      <c r="A62" s="6"/>
      <c r="B62" s="6"/>
      <c r="C62" s="6"/>
      <c r="D62" s="6"/>
      <c r="E62" s="6"/>
      <c r="F62" s="6"/>
      <c r="G62" s="6"/>
      <c r="H62" s="7"/>
      <c r="I62" s="6"/>
      <c r="J62" s="6"/>
      <c r="K62" s="6"/>
      <c r="L62" s="6"/>
      <c r="M62" s="6"/>
      <c r="N62" s="6"/>
      <c r="O62" s="6"/>
      <c r="P62" s="6"/>
      <c r="Q62" s="6"/>
      <c r="R62" s="8"/>
      <c r="S62" s="6"/>
      <c r="T62" s="9"/>
      <c r="U62" s="6"/>
      <c r="V62" s="11"/>
      <c r="W62" s="6"/>
      <c r="X62" s="11"/>
    </row>
    <row r="63" spans="1:24" x14ac:dyDescent="0.25">
      <c r="A63" s="6"/>
      <c r="B63" s="6"/>
      <c r="C63" s="6"/>
      <c r="D63" s="6"/>
      <c r="E63" s="6"/>
      <c r="F63" s="6"/>
      <c r="G63" s="6"/>
      <c r="H63" s="7"/>
      <c r="I63" s="6"/>
      <c r="J63" s="6"/>
      <c r="K63" s="6"/>
      <c r="L63" s="6"/>
      <c r="M63" s="6"/>
      <c r="N63" s="6"/>
      <c r="O63" s="6"/>
      <c r="P63" s="6"/>
      <c r="Q63" s="6"/>
      <c r="R63" s="8"/>
      <c r="S63" s="6"/>
      <c r="T63" s="9"/>
      <c r="U63" s="6"/>
      <c r="V63" s="9"/>
      <c r="W63" s="6"/>
      <c r="X63" s="9"/>
    </row>
    <row r="64" spans="1:24" x14ac:dyDescent="0.25">
      <c r="A64" s="2"/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4"/>
      <c r="S64" s="2"/>
      <c r="T64" s="5"/>
      <c r="U64" s="2"/>
      <c r="V64" s="5"/>
      <c r="W64" s="2"/>
      <c r="X64" s="5"/>
    </row>
    <row r="65" spans="1:24" outlineLevel="1" x14ac:dyDescent="0.25">
      <c r="A65" s="2"/>
      <c r="B65" s="2"/>
      <c r="C65" s="2"/>
      <c r="D65" s="2"/>
      <c r="E65" s="2"/>
      <c r="F65" s="2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4"/>
      <c r="S65" s="2"/>
      <c r="T65" s="5"/>
      <c r="U65" s="2"/>
      <c r="V65" s="5"/>
      <c r="W65" s="2"/>
      <c r="X65" s="5"/>
    </row>
    <row r="66" spans="1:24" outlineLevel="1" x14ac:dyDescent="0.25">
      <c r="A66" s="6"/>
      <c r="B66" s="6"/>
      <c r="C66" s="6"/>
      <c r="D66" s="6"/>
      <c r="E66" s="6"/>
      <c r="F66" s="6"/>
      <c r="G66" s="6"/>
      <c r="H66" s="7"/>
      <c r="I66" s="6"/>
      <c r="J66" s="6"/>
      <c r="K66" s="6"/>
      <c r="L66" s="6"/>
      <c r="M66" s="6"/>
      <c r="N66" s="6"/>
      <c r="O66" s="6"/>
      <c r="P66" s="6"/>
      <c r="Q66" s="6"/>
      <c r="R66" s="8"/>
      <c r="S66" s="6"/>
      <c r="T66" s="9"/>
      <c r="U66" s="6"/>
      <c r="V66" s="9"/>
      <c r="W66" s="6"/>
      <c r="X66" s="9"/>
    </row>
    <row r="67" spans="1:24" outlineLevel="1" x14ac:dyDescent="0.25">
      <c r="A67" s="6"/>
      <c r="B67" s="6"/>
      <c r="C67" s="6"/>
      <c r="D67" s="6"/>
      <c r="E67" s="6"/>
      <c r="F67" s="6"/>
      <c r="G67" s="6"/>
      <c r="H67" s="7"/>
      <c r="I67" s="6"/>
      <c r="J67" s="6"/>
      <c r="K67" s="6"/>
      <c r="L67" s="6"/>
      <c r="M67" s="6"/>
      <c r="N67" s="6"/>
      <c r="O67" s="6"/>
      <c r="P67" s="6"/>
      <c r="Q67" s="6"/>
      <c r="R67" s="8"/>
      <c r="S67" s="6"/>
      <c r="T67" s="9"/>
      <c r="U67" s="6"/>
      <c r="V67" s="9"/>
      <c r="W67" s="6"/>
      <c r="X67" s="9"/>
    </row>
    <row r="68" spans="1:24" ht="15.75" outlineLevel="1" thickBot="1" x14ac:dyDescent="0.3">
      <c r="A68" s="6"/>
      <c r="B68" s="6"/>
      <c r="C68" s="6"/>
      <c r="D68" s="6"/>
      <c r="E68" s="6"/>
      <c r="F68" s="6"/>
      <c r="G68" s="6"/>
      <c r="H68" s="7"/>
      <c r="I68" s="6"/>
      <c r="J68" s="6"/>
      <c r="K68" s="6"/>
      <c r="L68" s="6"/>
      <c r="M68" s="6"/>
      <c r="N68" s="6"/>
      <c r="O68" s="6"/>
      <c r="P68" s="6"/>
      <c r="Q68" s="6"/>
      <c r="R68" s="8"/>
      <c r="S68" s="6"/>
      <c r="T68" s="9"/>
      <c r="U68" s="6"/>
      <c r="V68" s="10"/>
      <c r="W68" s="6"/>
      <c r="X68" s="10"/>
    </row>
    <row r="69" spans="1:24" ht="15.75" thickBot="1" x14ac:dyDescent="0.3">
      <c r="A69" s="6"/>
      <c r="B69" s="6"/>
      <c r="C69" s="6"/>
      <c r="D69" s="6"/>
      <c r="E69" s="6"/>
      <c r="F69" s="6"/>
      <c r="G69" s="6"/>
      <c r="H69" s="7"/>
      <c r="I69" s="6"/>
      <c r="J69" s="6"/>
      <c r="K69" s="6"/>
      <c r="L69" s="6"/>
      <c r="M69" s="6"/>
      <c r="N69" s="6"/>
      <c r="O69" s="6"/>
      <c r="P69" s="6"/>
      <c r="Q69" s="6"/>
      <c r="R69" s="8"/>
      <c r="S69" s="6"/>
      <c r="T69" s="9"/>
      <c r="U69" s="6"/>
      <c r="V69" s="11"/>
      <c r="W69" s="6"/>
      <c r="X69" s="11"/>
    </row>
    <row r="70" spans="1:24" x14ac:dyDescent="0.25">
      <c r="A70" s="6"/>
      <c r="B70" s="6"/>
      <c r="C70" s="6"/>
      <c r="D70" s="6"/>
      <c r="E70" s="6"/>
      <c r="F70" s="6"/>
      <c r="G70" s="6"/>
      <c r="H70" s="7"/>
      <c r="I70" s="6"/>
      <c r="J70" s="6"/>
      <c r="K70" s="6"/>
      <c r="L70" s="6"/>
      <c r="M70" s="6"/>
      <c r="N70" s="6"/>
      <c r="O70" s="6"/>
      <c r="P70" s="6"/>
      <c r="Q70" s="6"/>
      <c r="R70" s="8"/>
      <c r="S70" s="6"/>
      <c r="T70" s="9"/>
      <c r="U70" s="6"/>
      <c r="V70" s="9"/>
      <c r="W70" s="6"/>
      <c r="X70" s="9"/>
    </row>
    <row r="71" spans="1:24" ht="30" customHeight="1" outlineLevel="1" x14ac:dyDescent="0.25">
      <c r="A71" s="2"/>
      <c r="B71" s="2"/>
      <c r="C71" s="2"/>
      <c r="D71" s="2"/>
      <c r="E71" s="2"/>
      <c r="F71" s="2"/>
      <c r="G71" s="2"/>
      <c r="H71" s="3"/>
      <c r="I71" s="2"/>
      <c r="J71" s="2"/>
      <c r="K71" s="2"/>
      <c r="L71" s="2"/>
      <c r="M71" s="2"/>
      <c r="N71" s="2"/>
      <c r="O71" s="2"/>
      <c r="P71" s="2"/>
      <c r="Q71" s="2"/>
      <c r="R71" s="4"/>
      <c r="S71" s="2"/>
      <c r="T71" s="5"/>
      <c r="U71" s="2"/>
      <c r="V71" s="5"/>
      <c r="W71" s="2"/>
      <c r="X71" s="5"/>
    </row>
    <row r="72" spans="1:24" outlineLevel="1" x14ac:dyDescent="0.25">
      <c r="A72" s="6"/>
      <c r="B72" s="6"/>
      <c r="C72" s="6"/>
      <c r="D72" s="6"/>
      <c r="E72" s="6"/>
      <c r="F72" s="6"/>
      <c r="G72" s="6"/>
      <c r="H72" s="7"/>
      <c r="I72" s="6"/>
      <c r="J72" s="6"/>
      <c r="K72" s="6"/>
      <c r="L72" s="6"/>
      <c r="M72" s="6"/>
      <c r="N72" s="6"/>
      <c r="O72" s="6"/>
      <c r="P72" s="6"/>
      <c r="Q72" s="6"/>
      <c r="R72" s="8"/>
      <c r="S72" s="6"/>
      <c r="T72" s="9"/>
      <c r="U72" s="6"/>
      <c r="V72" s="9"/>
      <c r="W72" s="6"/>
      <c r="X72" s="9"/>
    </row>
    <row r="73" spans="1:24" outlineLevel="1" x14ac:dyDescent="0.25">
      <c r="A73" s="6"/>
      <c r="B73" s="6"/>
      <c r="C73" s="6"/>
      <c r="D73" s="6"/>
      <c r="E73" s="6"/>
      <c r="F73" s="6"/>
      <c r="G73" s="6"/>
      <c r="H73" s="7"/>
      <c r="I73" s="6"/>
      <c r="J73" s="6"/>
      <c r="K73" s="6"/>
      <c r="L73" s="6"/>
      <c r="M73" s="6"/>
      <c r="N73" s="6"/>
      <c r="O73" s="6"/>
      <c r="P73" s="6"/>
      <c r="Q73" s="6"/>
      <c r="R73" s="8"/>
      <c r="S73" s="6"/>
      <c r="T73" s="9"/>
      <c r="U73" s="6"/>
      <c r="V73" s="9"/>
      <c r="W73" s="6"/>
      <c r="X73" s="9"/>
    </row>
    <row r="74" spans="1:24" ht="15.75" outlineLevel="1" thickBot="1" x14ac:dyDescent="0.3">
      <c r="A74" s="6"/>
      <c r="B74" s="6"/>
      <c r="C74" s="6"/>
      <c r="D74" s="6"/>
      <c r="E74" s="6"/>
      <c r="F74" s="6"/>
      <c r="G74" s="6"/>
      <c r="H74" s="7"/>
      <c r="I74" s="6"/>
      <c r="J74" s="6"/>
      <c r="K74" s="6"/>
      <c r="L74" s="6"/>
      <c r="M74" s="6"/>
      <c r="N74" s="6"/>
      <c r="O74" s="6"/>
      <c r="P74" s="6"/>
      <c r="Q74" s="6"/>
      <c r="R74" s="8"/>
      <c r="S74" s="6"/>
      <c r="T74" s="9"/>
      <c r="U74" s="6"/>
      <c r="V74" s="22"/>
      <c r="W74" s="6"/>
      <c r="X74" s="22"/>
    </row>
    <row r="75" spans="1:24" x14ac:dyDescent="0.25">
      <c r="A75" s="6"/>
      <c r="B75" s="6"/>
      <c r="C75" s="6"/>
      <c r="D75" s="6"/>
      <c r="E75" s="6"/>
      <c r="F75" s="6"/>
      <c r="G75" s="6"/>
      <c r="H75" s="7"/>
      <c r="I75" s="6"/>
      <c r="J75" s="6"/>
      <c r="K75" s="6"/>
      <c r="L75" s="6"/>
      <c r="M75" s="6"/>
      <c r="N75" s="6"/>
      <c r="O75" s="6"/>
      <c r="P75" s="6"/>
      <c r="Q75" s="6"/>
      <c r="R75" s="8"/>
      <c r="S75" s="6"/>
      <c r="T75" s="9"/>
      <c r="U75" s="6"/>
      <c r="V75" s="9"/>
      <c r="W75" s="6"/>
      <c r="X75" s="9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3" sqref="K33"/>
    </sheetView>
  </sheetViews>
  <sheetFormatPr defaultColWidth="8.85546875" defaultRowHeight="15" x14ac:dyDescent="0.25"/>
  <sheetData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opLeftCell="P1" workbookViewId="0">
      <selection activeCell="Y20" sqref="Y20"/>
    </sheetView>
  </sheetViews>
  <sheetFormatPr defaultColWidth="11.42578125" defaultRowHeight="15" outlineLevelRow="2" x14ac:dyDescent="0.25"/>
  <sheetData>
    <row r="1" spans="1:25" x14ac:dyDescent="0.25">
      <c r="A1" s="2"/>
      <c r="B1" s="2" t="s">
        <v>629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2" x14ac:dyDescent="0.25">
      <c r="A2" s="2"/>
      <c r="B2" s="2"/>
      <c r="C2" s="2" t="s">
        <v>630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outlineLevel="2" x14ac:dyDescent="0.25">
      <c r="A3" s="6"/>
      <c r="B3" s="6"/>
      <c r="C3" s="6"/>
      <c r="D3" s="6"/>
      <c r="E3" s="6"/>
      <c r="F3" s="6"/>
      <c r="G3" s="6" t="s">
        <v>0</v>
      </c>
      <c r="H3" s="6"/>
      <c r="I3" s="7">
        <v>41438</v>
      </c>
      <c r="J3" s="6"/>
      <c r="K3" s="6" t="s">
        <v>631</v>
      </c>
      <c r="L3" s="6"/>
      <c r="M3" s="6" t="s">
        <v>155</v>
      </c>
      <c r="N3" s="6"/>
      <c r="O3" s="6" t="s">
        <v>632</v>
      </c>
      <c r="P3" s="6"/>
      <c r="Q3" s="6" t="s">
        <v>1</v>
      </c>
      <c r="R3" s="6"/>
      <c r="S3" s="8">
        <v>10</v>
      </c>
      <c r="T3" s="6"/>
      <c r="U3" s="9">
        <v>30</v>
      </c>
      <c r="V3" s="6"/>
      <c r="W3" s="9">
        <f>ROUND(IF(ISNUMBER(U3), S3*U3, S3),5)</f>
        <v>300</v>
      </c>
      <c r="X3" s="6"/>
      <c r="Y3" s="9">
        <f>ROUND(Y2+W3,5)</f>
        <v>300</v>
      </c>
    </row>
    <row r="4" spans="1:25" ht="15.75" outlineLevel="2" thickBot="1" x14ac:dyDescent="0.3">
      <c r="A4" s="6"/>
      <c r="B4" s="6"/>
      <c r="C4" s="6"/>
      <c r="D4" s="6"/>
      <c r="E4" s="6"/>
      <c r="F4" s="6"/>
      <c r="G4" s="6" t="s">
        <v>0</v>
      </c>
      <c r="H4" s="6"/>
      <c r="I4" s="7">
        <v>41438</v>
      </c>
      <c r="J4" s="6"/>
      <c r="K4" s="6" t="s">
        <v>631</v>
      </c>
      <c r="L4" s="6"/>
      <c r="M4" s="6" t="s">
        <v>90</v>
      </c>
      <c r="N4" s="6"/>
      <c r="O4" s="6" t="s">
        <v>632</v>
      </c>
      <c r="P4" s="6"/>
      <c r="Q4" s="6" t="s">
        <v>1</v>
      </c>
      <c r="R4" s="6"/>
      <c r="S4" s="28">
        <v>1</v>
      </c>
      <c r="T4" s="6"/>
      <c r="U4" s="9">
        <v>25.5</v>
      </c>
      <c r="V4" s="6"/>
      <c r="W4" s="22">
        <f>ROUND(IF(ISNUMBER(U4), S4*U4, S4),5)</f>
        <v>25.5</v>
      </c>
      <c r="X4" s="6"/>
      <c r="Y4" s="22">
        <f>ROUND(Y3+W4,5)</f>
        <v>325.5</v>
      </c>
    </row>
    <row r="5" spans="1:25" outlineLevel="1" x14ac:dyDescent="0.25">
      <c r="A5" s="6"/>
      <c r="B5" s="6"/>
      <c r="C5" s="6" t="s">
        <v>633</v>
      </c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8">
        <f>ROUND(SUM(S2:S4),5)</f>
        <v>11</v>
      </c>
      <c r="T5" s="6"/>
      <c r="U5" s="9"/>
      <c r="V5" s="6"/>
      <c r="W5" s="9">
        <f>ROUND(SUM(W2:W4),5)</f>
        <v>325.5</v>
      </c>
      <c r="X5" s="6"/>
      <c r="Y5" s="9">
        <f>Y4</f>
        <v>325.5</v>
      </c>
    </row>
    <row r="6" spans="1:25" outlineLevel="2" x14ac:dyDescent="0.25">
      <c r="A6" s="2"/>
      <c r="B6" s="2"/>
      <c r="C6" s="2" t="s">
        <v>634</v>
      </c>
      <c r="D6" s="2"/>
      <c r="E6" s="2"/>
      <c r="F6" s="2"/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4"/>
      <c r="T6" s="2"/>
      <c r="U6" s="5"/>
      <c r="V6" s="2"/>
      <c r="W6" s="5"/>
      <c r="X6" s="2"/>
      <c r="Y6" s="5"/>
    </row>
    <row r="7" spans="1:25" outlineLevel="2" x14ac:dyDescent="0.25">
      <c r="A7" s="6"/>
      <c r="B7" s="6"/>
      <c r="C7" s="6"/>
      <c r="D7" s="6"/>
      <c r="E7" s="6"/>
      <c r="F7" s="6"/>
      <c r="G7" s="6" t="s">
        <v>0</v>
      </c>
      <c r="H7" s="6"/>
      <c r="I7" s="7">
        <v>41397</v>
      </c>
      <c r="J7" s="6"/>
      <c r="K7" s="6" t="s">
        <v>635</v>
      </c>
      <c r="L7" s="6"/>
      <c r="M7" s="6" t="s">
        <v>636</v>
      </c>
      <c r="N7" s="6"/>
      <c r="O7" s="6" t="s">
        <v>637</v>
      </c>
      <c r="P7" s="6"/>
      <c r="Q7" s="6" t="s">
        <v>1</v>
      </c>
      <c r="R7" s="6"/>
      <c r="S7" s="8">
        <v>53</v>
      </c>
      <c r="T7" s="6"/>
      <c r="U7" s="9">
        <v>15</v>
      </c>
      <c r="V7" s="6"/>
      <c r="W7" s="9">
        <f>ROUND(IF(ISNUMBER(U7), S7*U7, S7),5)</f>
        <v>795</v>
      </c>
      <c r="X7" s="6"/>
      <c r="Y7" s="9">
        <f>ROUND(Y6+W7,5)</f>
        <v>795</v>
      </c>
    </row>
    <row r="8" spans="1:25" outlineLevel="2" x14ac:dyDescent="0.25">
      <c r="A8" s="6"/>
      <c r="B8" s="6"/>
      <c r="C8" s="6"/>
      <c r="D8" s="6"/>
      <c r="E8" s="6"/>
      <c r="F8" s="6"/>
      <c r="G8" s="6" t="s">
        <v>0</v>
      </c>
      <c r="H8" s="6"/>
      <c r="I8" s="7">
        <v>41397</v>
      </c>
      <c r="J8" s="6"/>
      <c r="K8" s="6" t="s">
        <v>635</v>
      </c>
      <c r="L8" s="6"/>
      <c r="M8" s="6" t="s">
        <v>638</v>
      </c>
      <c r="N8" s="6"/>
      <c r="O8" s="6" t="s">
        <v>637</v>
      </c>
      <c r="P8" s="6"/>
      <c r="Q8" s="6" t="s">
        <v>1</v>
      </c>
      <c r="R8" s="6"/>
      <c r="S8" s="8">
        <v>53</v>
      </c>
      <c r="T8" s="6"/>
      <c r="U8" s="8">
        <v>1.2749999999999999</v>
      </c>
      <c r="V8" s="6"/>
      <c r="W8" s="9">
        <f>ROUND(IF(ISNUMBER(U8), S8*U8, S8),5)</f>
        <v>67.575000000000003</v>
      </c>
      <c r="X8" s="6"/>
      <c r="Y8" s="9">
        <f>ROUND(Y7+W8,5)</f>
        <v>862.57500000000005</v>
      </c>
    </row>
    <row r="9" spans="1:25" outlineLevel="2" x14ac:dyDescent="0.25">
      <c r="A9" s="6"/>
      <c r="B9" s="6"/>
      <c r="C9" s="6"/>
      <c r="D9" s="6"/>
      <c r="E9" s="6"/>
      <c r="F9" s="6"/>
      <c r="G9" s="6" t="s">
        <v>0</v>
      </c>
      <c r="H9" s="6"/>
      <c r="I9" s="7">
        <v>41397</v>
      </c>
      <c r="J9" s="6"/>
      <c r="K9" s="6" t="s">
        <v>635</v>
      </c>
      <c r="L9" s="6"/>
      <c r="M9" s="6" t="s">
        <v>639</v>
      </c>
      <c r="N9" s="6"/>
      <c r="O9" s="6" t="s">
        <v>637</v>
      </c>
      <c r="P9" s="6"/>
      <c r="Q9" s="6" t="s">
        <v>1</v>
      </c>
      <c r="R9" s="6"/>
      <c r="S9" s="8">
        <v>20</v>
      </c>
      <c r="T9" s="6"/>
      <c r="U9" s="9">
        <v>16</v>
      </c>
      <c r="V9" s="6"/>
      <c r="W9" s="9">
        <f>ROUND(IF(ISNUMBER(U9), S9*U9, S9),5)</f>
        <v>320</v>
      </c>
      <c r="X9" s="6"/>
      <c r="Y9" s="9">
        <f>ROUND(Y8+W9,5)</f>
        <v>1182.575</v>
      </c>
    </row>
    <row r="10" spans="1:25" ht="15.75" outlineLevel="2" thickBot="1" x14ac:dyDescent="0.3">
      <c r="A10" s="6"/>
      <c r="B10" s="6"/>
      <c r="C10" s="6"/>
      <c r="D10" s="6"/>
      <c r="E10" s="6"/>
      <c r="F10" s="6"/>
      <c r="G10" s="6" t="s">
        <v>0</v>
      </c>
      <c r="H10" s="6"/>
      <c r="I10" s="7">
        <v>41397</v>
      </c>
      <c r="J10" s="6"/>
      <c r="K10" s="6" t="s">
        <v>635</v>
      </c>
      <c r="L10" s="6"/>
      <c r="M10" s="6" t="s">
        <v>640</v>
      </c>
      <c r="N10" s="6"/>
      <c r="O10" s="6" t="s">
        <v>637</v>
      </c>
      <c r="P10" s="6"/>
      <c r="Q10" s="6" t="s">
        <v>1</v>
      </c>
      <c r="R10" s="6"/>
      <c r="S10" s="28">
        <v>20</v>
      </c>
      <c r="T10" s="6"/>
      <c r="U10" s="9">
        <v>1.36</v>
      </c>
      <c r="V10" s="6"/>
      <c r="W10" s="22">
        <f>ROUND(IF(ISNUMBER(U10), S10*U10, S10),5)</f>
        <v>27.2</v>
      </c>
      <c r="X10" s="6"/>
      <c r="Y10" s="22">
        <f>ROUND(Y9+W10,5)</f>
        <v>1209.7750000000001</v>
      </c>
    </row>
    <row r="11" spans="1:25" outlineLevel="1" x14ac:dyDescent="0.25">
      <c r="A11" s="6"/>
      <c r="B11" s="6"/>
      <c r="C11" s="6" t="s">
        <v>641</v>
      </c>
      <c r="D11" s="6"/>
      <c r="E11" s="6"/>
      <c r="F11" s="6"/>
      <c r="G11" s="6"/>
      <c r="H11" s="6"/>
      <c r="I11" s="7"/>
      <c r="J11" s="6"/>
      <c r="K11" s="6"/>
      <c r="L11" s="6"/>
      <c r="M11" s="6"/>
      <c r="N11" s="6"/>
      <c r="O11" s="6"/>
      <c r="P11" s="6"/>
      <c r="Q11" s="6"/>
      <c r="R11" s="6"/>
      <c r="S11" s="8">
        <f>ROUND(SUM(S6:S10),5)</f>
        <v>146</v>
      </c>
      <c r="T11" s="6"/>
      <c r="U11" s="9"/>
      <c r="V11" s="6"/>
      <c r="W11" s="9">
        <f>ROUND(SUM(W6:W10),5)</f>
        <v>1209.7750000000001</v>
      </c>
      <c r="X11" s="6"/>
      <c r="Y11" s="9">
        <f>Y10</f>
        <v>1209.7750000000001</v>
      </c>
    </row>
    <row r="12" spans="1:25" outlineLevel="2" x14ac:dyDescent="0.25">
      <c r="A12" s="2"/>
      <c r="B12" s="2"/>
      <c r="C12" s="2" t="s">
        <v>642</v>
      </c>
      <c r="D12" s="2"/>
      <c r="E12" s="2"/>
      <c r="F12" s="2"/>
      <c r="G12" s="2"/>
      <c r="H12" s="2"/>
      <c r="I12" s="3"/>
      <c r="J12" s="2"/>
      <c r="K12" s="2"/>
      <c r="L12" s="2"/>
      <c r="M12" s="2"/>
      <c r="N12" s="2"/>
      <c r="O12" s="2"/>
      <c r="P12" s="2"/>
      <c r="Q12" s="2"/>
      <c r="R12" s="2"/>
      <c r="S12" s="4"/>
      <c r="T12" s="2"/>
      <c r="U12" s="5"/>
      <c r="V12" s="2"/>
      <c r="W12" s="5"/>
      <c r="X12" s="2"/>
      <c r="Y12" s="5"/>
    </row>
    <row r="13" spans="1:25" outlineLevel="2" x14ac:dyDescent="0.25">
      <c r="A13" s="6"/>
      <c r="B13" s="6"/>
      <c r="C13" s="6"/>
      <c r="D13" s="6"/>
      <c r="E13" s="6"/>
      <c r="F13" s="6"/>
      <c r="G13" s="6" t="s">
        <v>0</v>
      </c>
      <c r="H13" s="6"/>
      <c r="I13" s="7">
        <v>41428</v>
      </c>
      <c r="J13" s="6"/>
      <c r="K13" s="6" t="s">
        <v>643</v>
      </c>
      <c r="L13" s="6"/>
      <c r="M13" s="6" t="s">
        <v>644</v>
      </c>
      <c r="N13" s="6"/>
      <c r="O13" s="6" t="s">
        <v>645</v>
      </c>
      <c r="P13" s="6"/>
      <c r="Q13" s="6" t="s">
        <v>1</v>
      </c>
      <c r="R13" s="6"/>
      <c r="S13" s="8">
        <v>6</v>
      </c>
      <c r="T13" s="6"/>
      <c r="U13" s="9">
        <v>15</v>
      </c>
      <c r="V13" s="6"/>
      <c r="W13" s="9">
        <f>ROUND(IF(ISNUMBER(U13), S13*U13, S13),5)</f>
        <v>90</v>
      </c>
      <c r="X13" s="6"/>
      <c r="Y13" s="9">
        <f>ROUND(Y12+W13,5)</f>
        <v>90</v>
      </c>
    </row>
    <row r="14" spans="1:25" ht="15.75" outlineLevel="2" thickBot="1" x14ac:dyDescent="0.3">
      <c r="A14" s="6"/>
      <c r="B14" s="6"/>
      <c r="C14" s="6"/>
      <c r="D14" s="6"/>
      <c r="E14" s="6"/>
      <c r="F14" s="6"/>
      <c r="G14" s="6" t="s">
        <v>0</v>
      </c>
      <c r="H14" s="6"/>
      <c r="I14" s="7">
        <v>41428</v>
      </c>
      <c r="J14" s="6"/>
      <c r="K14" s="6" t="s">
        <v>643</v>
      </c>
      <c r="L14" s="6"/>
      <c r="M14" s="6" t="s">
        <v>90</v>
      </c>
      <c r="N14" s="6"/>
      <c r="O14" s="6" t="s">
        <v>645</v>
      </c>
      <c r="P14" s="6"/>
      <c r="Q14" s="6" t="s">
        <v>1</v>
      </c>
      <c r="R14" s="6"/>
      <c r="S14" s="28">
        <v>1</v>
      </c>
      <c r="T14" s="6"/>
      <c r="U14" s="9">
        <v>7.65</v>
      </c>
      <c r="V14" s="6"/>
      <c r="W14" s="22">
        <f>ROUND(IF(ISNUMBER(U14), S14*U14, S14),5)</f>
        <v>7.65</v>
      </c>
      <c r="X14" s="6"/>
      <c r="Y14" s="22">
        <f>ROUND(Y13+W14,5)</f>
        <v>97.65</v>
      </c>
    </row>
    <row r="15" spans="1:25" outlineLevel="1" x14ac:dyDescent="0.25">
      <c r="A15" s="6"/>
      <c r="B15" s="6"/>
      <c r="C15" s="6" t="s">
        <v>646</v>
      </c>
      <c r="D15" s="6"/>
      <c r="E15" s="6"/>
      <c r="F15" s="6"/>
      <c r="G15" s="6"/>
      <c r="H15" s="6"/>
      <c r="I15" s="7"/>
      <c r="J15" s="6"/>
      <c r="K15" s="6"/>
      <c r="L15" s="6"/>
      <c r="M15" s="6"/>
      <c r="N15" s="6"/>
      <c r="O15" s="6"/>
      <c r="P15" s="6"/>
      <c r="Q15" s="6"/>
      <c r="R15" s="6"/>
      <c r="S15" s="8">
        <f>ROUND(SUM(S12:S14),5)</f>
        <v>7</v>
      </c>
      <c r="T15" s="6"/>
      <c r="U15" s="9"/>
      <c r="V15" s="6"/>
      <c r="W15" s="9">
        <f>ROUND(SUM(W12:W14),5)</f>
        <v>97.65</v>
      </c>
      <c r="X15" s="6"/>
      <c r="Y15" s="9">
        <f>Y14</f>
        <v>97.65</v>
      </c>
    </row>
    <row r="16" spans="1:25" outlineLevel="2" x14ac:dyDescent="0.25">
      <c r="A16" s="2"/>
      <c r="B16" s="2"/>
      <c r="C16" s="2" t="s">
        <v>647</v>
      </c>
      <c r="D16" s="2"/>
      <c r="E16" s="2"/>
      <c r="F16" s="2"/>
      <c r="G16" s="2"/>
      <c r="H16" s="2"/>
      <c r="I16" s="3"/>
      <c r="J16" s="2"/>
      <c r="K16" s="2"/>
      <c r="L16" s="2"/>
      <c r="M16" s="2"/>
      <c r="N16" s="2"/>
      <c r="O16" s="2"/>
      <c r="P16" s="2"/>
      <c r="Q16" s="2"/>
      <c r="R16" s="2"/>
      <c r="S16" s="4"/>
      <c r="T16" s="2"/>
      <c r="U16" s="5"/>
      <c r="V16" s="2"/>
      <c r="W16" s="5"/>
      <c r="X16" s="2"/>
      <c r="Y16" s="5"/>
    </row>
    <row r="17" spans="1:25" outlineLevel="2" x14ac:dyDescent="0.25">
      <c r="A17" s="6"/>
      <c r="B17" s="6"/>
      <c r="C17" s="6"/>
      <c r="D17" s="6"/>
      <c r="E17" s="6"/>
      <c r="F17" s="6"/>
      <c r="G17" s="6" t="s">
        <v>0</v>
      </c>
      <c r="H17" s="6"/>
      <c r="I17" s="7">
        <v>41393</v>
      </c>
      <c r="J17" s="6"/>
      <c r="K17" s="6" t="s">
        <v>648</v>
      </c>
      <c r="L17" s="6"/>
      <c r="M17" s="6" t="s">
        <v>155</v>
      </c>
      <c r="N17" s="6"/>
      <c r="O17" s="6" t="s">
        <v>629</v>
      </c>
      <c r="P17" s="6"/>
      <c r="Q17" s="6" t="s">
        <v>1</v>
      </c>
      <c r="R17" s="6"/>
      <c r="S17" s="8">
        <v>5</v>
      </c>
      <c r="T17" s="6"/>
      <c r="U17" s="9">
        <v>30</v>
      </c>
      <c r="V17" s="6"/>
      <c r="W17" s="9">
        <f>ROUND(IF(ISNUMBER(U17), S17*U17, S17),5)</f>
        <v>150</v>
      </c>
      <c r="X17" s="6"/>
      <c r="Y17" s="9">
        <f>ROUND(Y16+W17,5)</f>
        <v>150</v>
      </c>
    </row>
    <row r="18" spans="1:25" ht="15.75" outlineLevel="2" thickBot="1" x14ac:dyDescent="0.3">
      <c r="A18" s="6"/>
      <c r="B18" s="6"/>
      <c r="C18" s="6"/>
      <c r="D18" s="6"/>
      <c r="E18" s="6"/>
      <c r="F18" s="6"/>
      <c r="G18" s="6" t="s">
        <v>0</v>
      </c>
      <c r="H18" s="6"/>
      <c r="I18" s="7">
        <v>41393</v>
      </c>
      <c r="J18" s="6"/>
      <c r="K18" s="6" t="s">
        <v>648</v>
      </c>
      <c r="L18" s="6"/>
      <c r="M18" s="6" t="s">
        <v>90</v>
      </c>
      <c r="N18" s="6"/>
      <c r="O18" s="6" t="s">
        <v>629</v>
      </c>
      <c r="P18" s="6"/>
      <c r="Q18" s="6" t="s">
        <v>1</v>
      </c>
      <c r="R18" s="6"/>
      <c r="S18" s="27">
        <v>1</v>
      </c>
      <c r="T18" s="6"/>
      <c r="U18" s="9">
        <v>12.75</v>
      </c>
      <c r="V18" s="6"/>
      <c r="W18" s="10">
        <f>ROUND(IF(ISNUMBER(U18), S18*U18, S18),5)</f>
        <v>12.75</v>
      </c>
      <c r="X18" s="6"/>
      <c r="Y18" s="10">
        <f>ROUND(Y17+W18,5)</f>
        <v>162.75</v>
      </c>
    </row>
    <row r="19" spans="1:25" ht="15.75" outlineLevel="1" thickBot="1" x14ac:dyDescent="0.3">
      <c r="A19" s="6"/>
      <c r="B19" s="6"/>
      <c r="C19" s="6" t="s">
        <v>649</v>
      </c>
      <c r="D19" s="6"/>
      <c r="E19" s="6"/>
      <c r="F19" s="6"/>
      <c r="G19" s="6"/>
      <c r="H19" s="6"/>
      <c r="I19" s="7"/>
      <c r="J19" s="6"/>
      <c r="K19" s="6"/>
      <c r="L19" s="6"/>
      <c r="M19" s="6"/>
      <c r="N19" s="6"/>
      <c r="O19" s="6"/>
      <c r="P19" s="6"/>
      <c r="Q19" s="6"/>
      <c r="R19" s="6"/>
      <c r="S19" s="26">
        <f>ROUND(SUM(S16:S18),5)</f>
        <v>6</v>
      </c>
      <c r="T19" s="6"/>
      <c r="U19" s="9"/>
      <c r="V19" s="6"/>
      <c r="W19" s="11">
        <f>ROUND(SUM(W16:W18),5)</f>
        <v>162.75</v>
      </c>
      <c r="X19" s="6"/>
      <c r="Y19" s="11">
        <f>Y18</f>
        <v>162.75</v>
      </c>
    </row>
    <row r="20" spans="1:25" x14ac:dyDescent="0.25">
      <c r="A20" s="6"/>
      <c r="B20" s="6" t="s">
        <v>650</v>
      </c>
      <c r="C20" s="6"/>
      <c r="D20" s="6"/>
      <c r="E20" s="6"/>
      <c r="F20" s="6"/>
      <c r="G20" s="6"/>
      <c r="H20" s="6"/>
      <c r="I20" s="7"/>
      <c r="J20" s="6"/>
      <c r="K20" s="6"/>
      <c r="L20" s="6"/>
      <c r="M20" s="6"/>
      <c r="N20" s="6"/>
      <c r="O20" s="6"/>
      <c r="P20" s="6"/>
      <c r="Q20" s="6"/>
      <c r="R20" s="6"/>
      <c r="S20" s="8">
        <f>ROUND(S5+S11+S15+S19,5)</f>
        <v>170</v>
      </c>
      <c r="T20" s="6"/>
      <c r="U20" s="9"/>
      <c r="V20" s="6"/>
      <c r="W20" s="9">
        <f>ROUND(W5+W11+W15+W19,5)</f>
        <v>1795.675</v>
      </c>
      <c r="X20" s="6"/>
      <c r="Y20" s="9">
        <f>ROUND(Y5+Y11+Y15+Y19,5)</f>
        <v>1795.675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opLeftCell="B1" workbookViewId="0">
      <selection activeCell="Y8" sqref="Y8"/>
    </sheetView>
  </sheetViews>
  <sheetFormatPr defaultColWidth="11.42578125" defaultRowHeight="15" outlineLevelRow="2" x14ac:dyDescent="0.25"/>
  <cols>
    <col min="1" max="1" width="0" hidden="1" customWidth="1"/>
    <col min="5" max="7" width="0" hidden="1" customWidth="1"/>
    <col min="9" max="9" width="0" hidden="1" customWidth="1"/>
    <col min="11" max="23" width="0" hidden="1" customWidth="1"/>
  </cols>
  <sheetData>
    <row r="1" spans="1:25" x14ac:dyDescent="0.25">
      <c r="A1" s="2"/>
      <c r="B1" s="2" t="s">
        <v>651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2" x14ac:dyDescent="0.25">
      <c r="A2" s="2"/>
      <c r="B2" s="2"/>
      <c r="C2" s="2" t="s">
        <v>652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ht="15.75" outlineLevel="2" thickBot="1" x14ac:dyDescent="0.3">
      <c r="A3" s="1"/>
      <c r="B3" s="1"/>
      <c r="C3" s="1"/>
      <c r="D3" s="1"/>
      <c r="E3" s="6"/>
      <c r="F3" s="6"/>
      <c r="G3" s="6" t="s">
        <v>0</v>
      </c>
      <c r="H3" s="6"/>
      <c r="I3" s="7">
        <v>41365</v>
      </c>
      <c r="J3" s="6"/>
      <c r="K3" s="6" t="s">
        <v>653</v>
      </c>
      <c r="L3" s="6"/>
      <c r="M3" s="6" t="s">
        <v>654</v>
      </c>
      <c r="N3" s="6"/>
      <c r="O3" s="6" t="s">
        <v>655</v>
      </c>
      <c r="P3" s="6"/>
      <c r="Q3" s="6" t="s">
        <v>1</v>
      </c>
      <c r="R3" s="6"/>
      <c r="S3" s="28">
        <v>134</v>
      </c>
      <c r="T3" s="6"/>
      <c r="U3" s="9">
        <v>19.53</v>
      </c>
      <c r="V3" s="6"/>
      <c r="W3" s="22">
        <f>ROUND(IF(ISNUMBER(U3), S3*U3, S3),5)</f>
        <v>2617.02</v>
      </c>
      <c r="X3" s="6"/>
      <c r="Y3" s="22">
        <f>ROUND(Y2+W3,5)</f>
        <v>2617.02</v>
      </c>
    </row>
    <row r="4" spans="1:25" outlineLevel="1" x14ac:dyDescent="0.25">
      <c r="A4" s="6"/>
      <c r="B4" s="6"/>
      <c r="C4" s="6" t="s">
        <v>656</v>
      </c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8">
        <f>ROUND(SUM(S2:S3),5)</f>
        <v>134</v>
      </c>
      <c r="T4" s="6"/>
      <c r="U4" s="9"/>
      <c r="V4" s="6"/>
      <c r="W4" s="9">
        <f>ROUND(SUM(W2:W3),5)</f>
        <v>2617.02</v>
      </c>
      <c r="X4" s="6"/>
      <c r="Y4" s="9">
        <f>Y3</f>
        <v>2617.02</v>
      </c>
    </row>
    <row r="5" spans="1:25" outlineLevel="2" x14ac:dyDescent="0.25">
      <c r="A5" s="2"/>
      <c r="B5" s="2"/>
      <c r="C5" s="2" t="s">
        <v>657</v>
      </c>
      <c r="D5" s="2"/>
      <c r="E5" s="2"/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4"/>
      <c r="T5" s="2"/>
      <c r="U5" s="5"/>
      <c r="V5" s="2"/>
      <c r="W5" s="5"/>
      <c r="X5" s="2"/>
      <c r="Y5" s="5"/>
    </row>
    <row r="6" spans="1:25" ht="15.75" outlineLevel="2" thickBot="1" x14ac:dyDescent="0.3">
      <c r="A6" s="1"/>
      <c r="B6" s="1"/>
      <c r="C6" s="1"/>
      <c r="D6" s="1"/>
      <c r="E6" s="6"/>
      <c r="F6" s="6"/>
      <c r="G6" s="6" t="s">
        <v>0</v>
      </c>
      <c r="H6" s="6"/>
      <c r="I6" s="7">
        <v>41393</v>
      </c>
      <c r="J6" s="6"/>
      <c r="K6" s="6" t="s">
        <v>658</v>
      </c>
      <c r="L6" s="6"/>
      <c r="M6" s="6" t="s">
        <v>659</v>
      </c>
      <c r="N6" s="6"/>
      <c r="O6" s="6" t="s">
        <v>660</v>
      </c>
      <c r="P6" s="6"/>
      <c r="Q6" s="6" t="s">
        <v>1</v>
      </c>
      <c r="R6" s="6"/>
      <c r="S6" s="27">
        <v>15</v>
      </c>
      <c r="T6" s="6"/>
      <c r="U6" s="9">
        <v>19.53</v>
      </c>
      <c r="V6" s="6"/>
      <c r="W6" s="10">
        <f>ROUND(IF(ISNUMBER(U6), S6*U6, S6),5)</f>
        <v>292.95</v>
      </c>
      <c r="X6" s="6"/>
      <c r="Y6" s="10">
        <f>ROUND(Y5+W6,5)</f>
        <v>292.95</v>
      </c>
    </row>
    <row r="7" spans="1:25" ht="15.75" outlineLevel="1" thickBot="1" x14ac:dyDescent="0.3">
      <c r="A7" s="6"/>
      <c r="B7" s="6"/>
      <c r="C7" s="6" t="s">
        <v>661</v>
      </c>
      <c r="D7" s="6"/>
      <c r="E7" s="6"/>
      <c r="F7" s="6"/>
      <c r="G7" s="6"/>
      <c r="H7" s="6"/>
      <c r="I7" s="7"/>
      <c r="J7" s="6"/>
      <c r="K7" s="6"/>
      <c r="L7" s="6"/>
      <c r="M7" s="6"/>
      <c r="N7" s="6"/>
      <c r="O7" s="6"/>
      <c r="P7" s="6"/>
      <c r="Q7" s="6"/>
      <c r="R7" s="6"/>
      <c r="S7" s="26">
        <f>ROUND(SUM(S5:S6),5)</f>
        <v>15</v>
      </c>
      <c r="T7" s="6"/>
      <c r="U7" s="9"/>
      <c r="V7" s="6"/>
      <c r="W7" s="11">
        <f>ROUND(SUM(W5:W6),5)</f>
        <v>292.95</v>
      </c>
      <c r="X7" s="6"/>
      <c r="Y7" s="11">
        <f>Y6</f>
        <v>292.95</v>
      </c>
    </row>
    <row r="8" spans="1:25" x14ac:dyDescent="0.25">
      <c r="A8" s="6"/>
      <c r="B8" s="6" t="s">
        <v>662</v>
      </c>
      <c r="C8" s="6"/>
      <c r="D8" s="6"/>
      <c r="E8" s="6"/>
      <c r="F8" s="6"/>
      <c r="G8" s="6"/>
      <c r="H8" s="6"/>
      <c r="I8" s="7"/>
      <c r="J8" s="6"/>
      <c r="K8" s="6"/>
      <c r="L8" s="6"/>
      <c r="M8" s="6"/>
      <c r="N8" s="6"/>
      <c r="O8" s="6"/>
      <c r="P8" s="6"/>
      <c r="Q8" s="6"/>
      <c r="R8" s="6"/>
      <c r="S8" s="8">
        <f>ROUND(S4+S7,5)</f>
        <v>149</v>
      </c>
      <c r="T8" s="6"/>
      <c r="U8" s="9"/>
      <c r="V8" s="6"/>
      <c r="W8" s="9">
        <f>ROUND(W4+W7,5)</f>
        <v>2909.97</v>
      </c>
      <c r="X8" s="6"/>
      <c r="Y8" s="9">
        <f>ROUND(Y4+Y7,5)</f>
        <v>2909.97</v>
      </c>
    </row>
    <row r="9" spans="1:25" outlineLevel="2" x14ac:dyDescent="0.25">
      <c r="A9" s="6"/>
      <c r="B9" s="6"/>
      <c r="C9" s="6"/>
      <c r="D9" s="6"/>
      <c r="E9" s="6"/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8"/>
      <c r="S9" s="6"/>
      <c r="T9" s="8"/>
      <c r="U9" s="6"/>
      <c r="V9" s="9"/>
      <c r="W9" s="6"/>
      <c r="X9" s="9"/>
    </row>
    <row r="10" spans="1:25" outlineLevel="2" x14ac:dyDescent="0.25">
      <c r="A10" s="6"/>
      <c r="B10" s="6"/>
      <c r="C10" s="6"/>
      <c r="D10" s="6"/>
      <c r="E10" s="6"/>
      <c r="F10" s="6"/>
      <c r="G10" s="6"/>
      <c r="H10" s="7"/>
      <c r="I10" s="6"/>
      <c r="J10" s="6"/>
      <c r="K10" s="6"/>
      <c r="L10" s="6"/>
      <c r="M10" s="6"/>
      <c r="N10" s="6"/>
      <c r="O10" s="6"/>
      <c r="P10" s="6"/>
      <c r="Q10" s="6"/>
      <c r="R10" s="8"/>
      <c r="S10" s="6"/>
      <c r="T10" s="8"/>
      <c r="U10" s="6"/>
      <c r="V10" s="9"/>
      <c r="W10" s="6"/>
      <c r="X10" s="9"/>
    </row>
    <row r="11" spans="1:25" ht="15.75" outlineLevel="2" thickBot="1" x14ac:dyDescent="0.3">
      <c r="A11" s="6"/>
      <c r="B11" s="6"/>
      <c r="C11" s="6"/>
      <c r="D11" s="6"/>
      <c r="E11" s="6"/>
      <c r="F11" s="6"/>
      <c r="G11" s="6"/>
      <c r="H11" s="7"/>
      <c r="I11" s="6"/>
      <c r="J11" s="6"/>
      <c r="K11" s="6"/>
      <c r="L11" s="6"/>
      <c r="M11" s="6"/>
      <c r="N11" s="6"/>
      <c r="O11" s="6"/>
      <c r="P11" s="6"/>
      <c r="Q11" s="6"/>
      <c r="R11" s="8"/>
      <c r="S11" s="6"/>
      <c r="T11" s="8"/>
      <c r="U11" s="6"/>
      <c r="V11" s="10"/>
      <c r="W11" s="6"/>
      <c r="X11" s="10"/>
    </row>
    <row r="12" spans="1:25" ht="15.75" outlineLevel="1" thickBot="1" x14ac:dyDescent="0.3">
      <c r="A12" s="6"/>
      <c r="B12" s="6"/>
      <c r="C12" s="6"/>
      <c r="D12" s="6"/>
      <c r="E12" s="6"/>
      <c r="F12" s="6"/>
      <c r="G12" s="6"/>
      <c r="H12" s="7"/>
      <c r="I12" s="6"/>
      <c r="J12" s="6"/>
      <c r="K12" s="6"/>
      <c r="L12" s="6"/>
      <c r="M12" s="6"/>
      <c r="N12" s="6"/>
      <c r="O12" s="6"/>
      <c r="P12" s="6"/>
      <c r="Q12" s="6"/>
      <c r="R12" s="8"/>
      <c r="S12" s="6"/>
      <c r="T12" s="9"/>
      <c r="U12" s="6"/>
      <c r="V12" s="11"/>
      <c r="W12" s="6"/>
      <c r="X12" s="11"/>
    </row>
    <row r="13" spans="1:25" x14ac:dyDescent="0.25">
      <c r="A13" s="6"/>
      <c r="B13" s="6"/>
      <c r="C13" s="6"/>
      <c r="D13" s="6"/>
      <c r="E13" s="6"/>
      <c r="F13" s="6"/>
      <c r="G13" s="6"/>
      <c r="H13" s="7"/>
      <c r="I13" s="6"/>
      <c r="J13" s="6"/>
      <c r="K13" s="6"/>
      <c r="L13" s="6"/>
      <c r="M13" s="6"/>
      <c r="N13" s="6"/>
      <c r="O13" s="6"/>
      <c r="P13" s="6"/>
      <c r="Q13" s="6"/>
      <c r="R13" s="8"/>
      <c r="S13" s="6"/>
      <c r="T13" s="9"/>
      <c r="U13" s="6"/>
      <c r="V13" s="9"/>
      <c r="W13" s="6"/>
      <c r="X13" s="9"/>
    </row>
    <row r="14" spans="1:25" x14ac:dyDescent="0.25">
      <c r="A14" s="2"/>
      <c r="B14" s="2"/>
      <c r="C14" s="2"/>
      <c r="D14" s="2"/>
      <c r="E14" s="2"/>
      <c r="F14" s="2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4"/>
      <c r="S14" s="2"/>
      <c r="T14" s="5"/>
      <c r="U14" s="2"/>
      <c r="V14" s="5"/>
      <c r="W14" s="2"/>
      <c r="X14" s="5"/>
    </row>
    <row r="15" spans="1:25" outlineLevel="1" x14ac:dyDescent="0.25">
      <c r="A15" s="2"/>
      <c r="B15" s="2"/>
      <c r="C15" s="2"/>
      <c r="D15" s="2"/>
      <c r="E15" s="2"/>
      <c r="F15" s="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4"/>
      <c r="S15" s="2"/>
      <c r="T15" s="5"/>
      <c r="U15" s="2"/>
      <c r="V15" s="5"/>
      <c r="W15" s="2"/>
      <c r="X15" s="5"/>
    </row>
    <row r="16" spans="1:25" outlineLevel="1" x14ac:dyDescent="0.25">
      <c r="A16" s="6"/>
      <c r="B16" s="6"/>
      <c r="C16" s="6"/>
      <c r="D16" s="6"/>
      <c r="E16" s="6"/>
      <c r="F16" s="6"/>
      <c r="G16" s="6"/>
      <c r="H16" s="7"/>
      <c r="I16" s="6"/>
      <c r="J16" s="6"/>
      <c r="K16" s="6"/>
      <c r="L16" s="6"/>
      <c r="M16" s="6"/>
      <c r="N16" s="6"/>
      <c r="O16" s="6"/>
      <c r="P16" s="6"/>
      <c r="Q16" s="6"/>
      <c r="R16" s="8"/>
      <c r="S16" s="6"/>
      <c r="T16" s="9"/>
      <c r="U16" s="6"/>
      <c r="V16" s="9"/>
      <c r="W16" s="6"/>
      <c r="X16" s="9"/>
    </row>
    <row r="17" spans="1:24" ht="15.75" outlineLevel="1" thickBot="1" x14ac:dyDescent="0.3">
      <c r="A17" s="6"/>
      <c r="B17" s="6"/>
      <c r="C17" s="6"/>
      <c r="D17" s="6"/>
      <c r="E17" s="6"/>
      <c r="F17" s="6"/>
      <c r="G17" s="6"/>
      <c r="H17" s="7"/>
      <c r="I17" s="6"/>
      <c r="J17" s="6"/>
      <c r="K17" s="6"/>
      <c r="L17" s="6"/>
      <c r="M17" s="6"/>
      <c r="N17" s="6"/>
      <c r="O17" s="6"/>
      <c r="P17" s="6"/>
      <c r="Q17" s="6"/>
      <c r="R17" s="8"/>
      <c r="S17" s="6"/>
      <c r="T17" s="9"/>
      <c r="U17" s="6"/>
      <c r="V17" s="10"/>
      <c r="W17" s="6"/>
      <c r="X17" s="10"/>
    </row>
    <row r="18" spans="1:24" ht="15.75" thickBot="1" x14ac:dyDescent="0.3">
      <c r="A18" s="6"/>
      <c r="B18" s="6"/>
      <c r="C18" s="6"/>
      <c r="D18" s="6"/>
      <c r="E18" s="6"/>
      <c r="F18" s="6"/>
      <c r="G18" s="6"/>
      <c r="H18" s="7"/>
      <c r="I18" s="6"/>
      <c r="J18" s="6"/>
      <c r="K18" s="6"/>
      <c r="L18" s="6"/>
      <c r="M18" s="6"/>
      <c r="N18" s="6"/>
      <c r="O18" s="6"/>
      <c r="P18" s="6"/>
      <c r="Q18" s="6"/>
      <c r="R18" s="8"/>
      <c r="S18" s="6"/>
      <c r="T18" s="9"/>
      <c r="U18" s="6"/>
      <c r="V18" s="11"/>
      <c r="W18" s="6"/>
      <c r="X18" s="11"/>
    </row>
    <row r="19" spans="1:24" x14ac:dyDescent="0.25">
      <c r="A19" s="6"/>
      <c r="B19" s="6"/>
      <c r="C19" s="6"/>
      <c r="D19" s="6"/>
      <c r="E19" s="6"/>
      <c r="F19" s="6"/>
      <c r="G19" s="6"/>
      <c r="H19" s="7"/>
      <c r="I19" s="6"/>
      <c r="J19" s="6"/>
      <c r="K19" s="6"/>
      <c r="L19" s="6"/>
      <c r="M19" s="6"/>
      <c r="N19" s="6"/>
      <c r="O19" s="6"/>
      <c r="P19" s="6"/>
      <c r="Q19" s="6"/>
      <c r="R19" s="8"/>
      <c r="S19" s="6"/>
      <c r="T19" s="9"/>
      <c r="U19" s="6"/>
      <c r="V19" s="9"/>
      <c r="W19" s="6"/>
      <c r="X19" s="9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opLeftCell="B1" workbookViewId="0">
      <selection activeCell="Z45" sqref="Z45"/>
    </sheetView>
  </sheetViews>
  <sheetFormatPr defaultColWidth="11.42578125" defaultRowHeight="15" outlineLevelRow="2" x14ac:dyDescent="0.25"/>
  <cols>
    <col min="1" max="1" width="0" hidden="1" customWidth="1"/>
    <col min="4" max="7" width="0" hidden="1" customWidth="1"/>
    <col min="9" max="9" width="0" hidden="1" customWidth="1"/>
    <col min="11" max="23" width="0" hidden="1" customWidth="1"/>
    <col min="25" max="25" width="12.140625" customWidth="1"/>
    <col min="26" max="26" width="12.7109375" customWidth="1"/>
  </cols>
  <sheetData>
    <row r="1" spans="1:26" x14ac:dyDescent="0.25">
      <c r="A1" s="2"/>
      <c r="B1" s="2" t="s">
        <v>663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6" ht="12.95" customHeight="1" outlineLevel="2" x14ac:dyDescent="0.25">
      <c r="A2" s="2"/>
      <c r="B2" s="2"/>
      <c r="C2" s="2" t="s">
        <v>664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6" outlineLevel="2" x14ac:dyDescent="0.25">
      <c r="A3" s="6"/>
      <c r="B3" s="6"/>
      <c r="C3" s="6"/>
      <c r="D3" s="6"/>
      <c r="E3" s="6"/>
      <c r="F3" s="6"/>
      <c r="G3" s="6" t="s">
        <v>0</v>
      </c>
      <c r="H3" s="6"/>
      <c r="I3" s="7">
        <v>41442</v>
      </c>
      <c r="J3" s="6"/>
      <c r="K3" s="6" t="s">
        <v>665</v>
      </c>
      <c r="L3" s="6"/>
      <c r="M3" s="6" t="s">
        <v>98</v>
      </c>
      <c r="N3" s="6"/>
      <c r="O3" s="6" t="s">
        <v>666</v>
      </c>
      <c r="P3" s="6"/>
      <c r="Q3" s="6" t="s">
        <v>1</v>
      </c>
      <c r="R3" s="6"/>
      <c r="S3" s="8">
        <v>296</v>
      </c>
      <c r="T3" s="6"/>
      <c r="U3" s="9">
        <v>23.87</v>
      </c>
      <c r="V3" s="6"/>
      <c r="W3" s="9">
        <f>ROUND(IF(ISNUMBER(U3), S3*U3, S3),5)</f>
        <v>7065.52</v>
      </c>
      <c r="X3" s="6"/>
      <c r="Y3" s="9">
        <f>ROUND(Y2+W3,5)</f>
        <v>7065.52</v>
      </c>
    </row>
    <row r="4" spans="1:26" outlineLevel="2" x14ac:dyDescent="0.25">
      <c r="A4" s="6"/>
      <c r="B4" s="6"/>
      <c r="C4" s="6"/>
      <c r="D4" s="6"/>
      <c r="E4" s="6"/>
      <c r="F4" s="6"/>
      <c r="G4" s="6" t="s">
        <v>0</v>
      </c>
      <c r="H4" s="6"/>
      <c r="I4" s="7">
        <v>41442</v>
      </c>
      <c r="J4" s="6"/>
      <c r="K4" s="6" t="s">
        <v>665</v>
      </c>
      <c r="L4" s="6"/>
      <c r="M4" s="6" t="s">
        <v>171</v>
      </c>
      <c r="N4" s="6"/>
      <c r="O4" s="6" t="s">
        <v>666</v>
      </c>
      <c r="P4" s="6"/>
      <c r="Q4" s="6" t="s">
        <v>1</v>
      </c>
      <c r="R4" s="6"/>
      <c r="S4" s="8">
        <v>95</v>
      </c>
      <c r="T4" s="6"/>
      <c r="U4" s="8">
        <v>3.7974999999999999</v>
      </c>
      <c r="V4" s="6"/>
      <c r="W4" s="9">
        <f>ROUND(IF(ISNUMBER(U4), S4*U4, S4),5)</f>
        <v>360.76249999999999</v>
      </c>
      <c r="X4" s="6"/>
      <c r="Y4" s="9">
        <f>ROUND(Y3+W4,5)</f>
        <v>7426.2825000000003</v>
      </c>
    </row>
    <row r="5" spans="1:26" ht="15.75" outlineLevel="2" thickBot="1" x14ac:dyDescent="0.3">
      <c r="A5" s="6"/>
      <c r="B5" s="6"/>
      <c r="C5" s="6"/>
      <c r="D5" s="6"/>
      <c r="E5" s="6"/>
      <c r="F5" s="6"/>
      <c r="G5" s="6" t="s">
        <v>0</v>
      </c>
      <c r="H5" s="6"/>
      <c r="I5" s="7">
        <v>41442</v>
      </c>
      <c r="J5" s="6"/>
      <c r="K5" s="6" t="s">
        <v>665</v>
      </c>
      <c r="L5" s="6"/>
      <c r="M5" s="6" t="s">
        <v>155</v>
      </c>
      <c r="N5" s="6"/>
      <c r="O5" s="6" t="s">
        <v>666</v>
      </c>
      <c r="P5" s="6"/>
      <c r="Q5" s="6" t="s">
        <v>1</v>
      </c>
      <c r="R5" s="6"/>
      <c r="S5" s="28">
        <v>95</v>
      </c>
      <c r="T5" s="6"/>
      <c r="U5" s="9">
        <v>41.23</v>
      </c>
      <c r="V5" s="6"/>
      <c r="W5" s="22">
        <f>ROUND(IF(ISNUMBER(U5), S5*U5, S5),5)</f>
        <v>3916.85</v>
      </c>
      <c r="X5" s="6"/>
      <c r="Y5" s="22">
        <f>ROUND(Y4+W5,5)</f>
        <v>11343.1325</v>
      </c>
    </row>
    <row r="6" spans="1:26" outlineLevel="1" x14ac:dyDescent="0.25">
      <c r="A6" s="6"/>
      <c r="B6" s="6"/>
      <c r="C6" s="6" t="s">
        <v>667</v>
      </c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6"/>
      <c r="P6" s="6"/>
      <c r="Q6" s="6"/>
      <c r="R6" s="6"/>
      <c r="S6" s="8">
        <f>ROUND(SUM(S2:S5),5)</f>
        <v>486</v>
      </c>
      <c r="T6" s="6"/>
      <c r="U6" s="9"/>
      <c r="V6" s="6"/>
      <c r="W6" s="9">
        <f>ROUND(SUM(W2:W5),5)</f>
        <v>11343.1325</v>
      </c>
      <c r="X6" s="6"/>
      <c r="Y6" s="9">
        <f>Y5</f>
        <v>11343.1325</v>
      </c>
    </row>
    <row r="7" spans="1:26" outlineLevel="2" x14ac:dyDescent="0.25">
      <c r="A7" s="2"/>
      <c r="B7" s="2"/>
      <c r="C7" s="2" t="s">
        <v>668</v>
      </c>
      <c r="D7" s="2"/>
      <c r="E7" s="2"/>
      <c r="F7" s="2"/>
      <c r="G7" s="2"/>
      <c r="H7" s="2"/>
      <c r="I7" s="3"/>
      <c r="J7" s="2"/>
      <c r="K7" s="2"/>
      <c r="L7" s="2"/>
      <c r="M7" s="2"/>
      <c r="N7" s="2"/>
      <c r="O7" s="2"/>
      <c r="P7" s="2"/>
      <c r="Q7" s="2"/>
      <c r="R7" s="2"/>
      <c r="S7" s="4"/>
      <c r="T7" s="2"/>
      <c r="U7" s="5"/>
      <c r="V7" s="2"/>
      <c r="W7" s="5"/>
      <c r="X7" s="2"/>
      <c r="Y7" s="5"/>
    </row>
    <row r="8" spans="1:26" ht="15.75" outlineLevel="2" thickBot="1" x14ac:dyDescent="0.3">
      <c r="A8" s="1"/>
      <c r="B8" s="1"/>
      <c r="C8" s="1"/>
      <c r="D8" s="1"/>
      <c r="E8" s="6"/>
      <c r="F8" s="6"/>
      <c r="G8" s="6" t="s">
        <v>0</v>
      </c>
      <c r="H8" s="6"/>
      <c r="I8" s="7">
        <v>41386</v>
      </c>
      <c r="J8" s="6"/>
      <c r="K8" s="6" t="s">
        <v>669</v>
      </c>
      <c r="L8" s="6"/>
      <c r="M8" s="6" t="s">
        <v>464</v>
      </c>
      <c r="N8" s="6"/>
      <c r="O8" s="6" t="s">
        <v>670</v>
      </c>
      <c r="P8" s="6"/>
      <c r="Q8" s="6" t="s">
        <v>1</v>
      </c>
      <c r="R8" s="6"/>
      <c r="S8" s="27">
        <v>37</v>
      </c>
      <c r="T8" s="6"/>
      <c r="U8" s="9">
        <v>17.36</v>
      </c>
      <c r="V8" s="6"/>
      <c r="W8" s="10">
        <f>ROUND(IF(ISNUMBER(U8), S8*U8, S8),5)</f>
        <v>642.32000000000005</v>
      </c>
      <c r="X8" s="6"/>
      <c r="Y8" s="10">
        <f>ROUND(Y7+W8,5)</f>
        <v>642.32000000000005</v>
      </c>
    </row>
    <row r="9" spans="1:26" ht="15.75" outlineLevel="1" thickBot="1" x14ac:dyDescent="0.3">
      <c r="A9" s="6"/>
      <c r="B9" s="6"/>
      <c r="C9" s="6" t="s">
        <v>671</v>
      </c>
      <c r="D9" s="6"/>
      <c r="E9" s="6"/>
      <c r="F9" s="6"/>
      <c r="G9" s="6"/>
      <c r="H9" s="6"/>
      <c r="I9" s="7"/>
      <c r="J9" s="6"/>
      <c r="K9" s="6"/>
      <c r="L9" s="6"/>
      <c r="M9" s="6"/>
      <c r="N9" s="6"/>
      <c r="O9" s="6"/>
      <c r="P9" s="6"/>
      <c r="Q9" s="6"/>
      <c r="R9" s="6"/>
      <c r="S9" s="26">
        <f>ROUND(SUM(S7:S8),5)</f>
        <v>37</v>
      </c>
      <c r="T9" s="6"/>
      <c r="U9" s="9"/>
      <c r="V9" s="6"/>
      <c r="W9" s="11">
        <f>ROUND(SUM(W7:W8),5)</f>
        <v>642.32000000000005</v>
      </c>
      <c r="X9" s="6"/>
      <c r="Y9" s="11">
        <f>Y8</f>
        <v>642.32000000000005</v>
      </c>
    </row>
    <row r="10" spans="1:26" x14ac:dyDescent="0.25">
      <c r="A10" s="6"/>
      <c r="B10" s="6" t="s">
        <v>672</v>
      </c>
      <c r="C10" s="6"/>
      <c r="D10" s="6"/>
      <c r="E10" s="6"/>
      <c r="F10" s="6"/>
      <c r="G10" s="6"/>
      <c r="H10" s="6"/>
      <c r="I10" s="7"/>
      <c r="J10" s="6"/>
      <c r="K10" s="6"/>
      <c r="L10" s="6"/>
      <c r="M10" s="6"/>
      <c r="N10" s="6"/>
      <c r="O10" s="6"/>
      <c r="P10" s="6"/>
      <c r="Q10" s="6"/>
      <c r="R10" s="6"/>
      <c r="S10" s="8">
        <f>ROUND(S6+S9,5)</f>
        <v>523</v>
      </c>
      <c r="T10" s="6"/>
      <c r="U10" s="9"/>
      <c r="V10" s="6"/>
      <c r="W10" s="9">
        <f>ROUND(W6+W9,5)</f>
        <v>11985.452499999999</v>
      </c>
      <c r="X10" s="6"/>
      <c r="Y10" s="9">
        <f>ROUND(Y6+Y9,5)</f>
        <v>11985.452499999999</v>
      </c>
      <c r="Z10">
        <v>11985.45</v>
      </c>
    </row>
    <row r="11" spans="1:26" x14ac:dyDescent="0.25">
      <c r="A11" s="2"/>
      <c r="B11" s="2" t="s">
        <v>673</v>
      </c>
      <c r="C11" s="2"/>
      <c r="D11" s="2"/>
      <c r="E11" s="2"/>
      <c r="F11" s="2"/>
      <c r="G11" s="2"/>
      <c r="H11" s="2"/>
      <c r="I11" s="3"/>
      <c r="J11" s="2"/>
      <c r="K11" s="2"/>
      <c r="L11" s="2"/>
      <c r="M11" s="2"/>
      <c r="N11" s="2"/>
      <c r="O11" s="2"/>
      <c r="P11" s="2"/>
      <c r="Q11" s="2"/>
      <c r="R11" s="2"/>
      <c r="S11" s="4"/>
      <c r="T11" s="2"/>
      <c r="U11" s="5"/>
      <c r="V11" s="2"/>
      <c r="W11" s="5"/>
      <c r="X11" s="2"/>
      <c r="Y11" s="5"/>
    </row>
    <row r="12" spans="1:26" outlineLevel="2" x14ac:dyDescent="0.25">
      <c r="A12" s="2"/>
      <c r="B12" s="2"/>
      <c r="C12" s="2" t="s">
        <v>674</v>
      </c>
      <c r="D12" s="2"/>
      <c r="E12" s="2"/>
      <c r="F12" s="2"/>
      <c r="G12" s="2"/>
      <c r="H12" s="2"/>
      <c r="I12" s="3"/>
      <c r="J12" s="2"/>
      <c r="K12" s="2"/>
      <c r="L12" s="2"/>
      <c r="M12" s="2"/>
      <c r="N12" s="2"/>
      <c r="O12" s="2"/>
      <c r="P12" s="2"/>
      <c r="Q12" s="2"/>
      <c r="R12" s="2"/>
      <c r="S12" s="4"/>
      <c r="T12" s="2"/>
      <c r="U12" s="5"/>
      <c r="V12" s="2"/>
      <c r="W12" s="5"/>
      <c r="X12" s="2"/>
      <c r="Y12" s="5"/>
    </row>
    <row r="13" spans="1:26" ht="15.75" outlineLevel="2" thickBot="1" x14ac:dyDescent="0.3">
      <c r="A13" s="1"/>
      <c r="B13" s="1"/>
      <c r="C13" s="1"/>
      <c r="D13" s="1"/>
      <c r="E13" s="6"/>
      <c r="F13" s="6"/>
      <c r="G13" s="6" t="s">
        <v>0</v>
      </c>
      <c r="H13" s="6"/>
      <c r="I13" s="7">
        <v>41409</v>
      </c>
      <c r="J13" s="6"/>
      <c r="K13" s="6" t="s">
        <v>675</v>
      </c>
      <c r="L13" s="6"/>
      <c r="M13" s="6" t="s">
        <v>676</v>
      </c>
      <c r="N13" s="6"/>
      <c r="O13" s="6" t="s">
        <v>677</v>
      </c>
      <c r="P13" s="6"/>
      <c r="Q13" s="6" t="s">
        <v>1</v>
      </c>
      <c r="R13" s="6"/>
      <c r="S13" s="28">
        <v>286</v>
      </c>
      <c r="T13" s="6"/>
      <c r="U13" s="9">
        <v>17.36</v>
      </c>
      <c r="V13" s="6"/>
      <c r="W13" s="22">
        <f>ROUND(IF(ISNUMBER(U13), S13*U13, S13),5)</f>
        <v>4964.96</v>
      </c>
      <c r="X13" s="6"/>
      <c r="Y13" s="22">
        <f>ROUND(Y12+W13,5)</f>
        <v>4964.96</v>
      </c>
    </row>
    <row r="14" spans="1:26" outlineLevel="1" x14ac:dyDescent="0.25">
      <c r="A14" s="6"/>
      <c r="B14" s="6"/>
      <c r="C14" s="6" t="s">
        <v>678</v>
      </c>
      <c r="D14" s="6"/>
      <c r="E14" s="6"/>
      <c r="F14" s="6"/>
      <c r="G14" s="6"/>
      <c r="H14" s="6"/>
      <c r="I14" s="7"/>
      <c r="J14" s="6"/>
      <c r="K14" s="6"/>
      <c r="L14" s="6"/>
      <c r="M14" s="6"/>
      <c r="N14" s="6"/>
      <c r="O14" s="6"/>
      <c r="P14" s="6"/>
      <c r="Q14" s="6"/>
      <c r="R14" s="6"/>
      <c r="S14" s="8">
        <f>ROUND(SUM(S12:S13),5)</f>
        <v>286</v>
      </c>
      <c r="T14" s="6"/>
      <c r="U14" s="9"/>
      <c r="V14" s="6"/>
      <c r="W14" s="9">
        <f>ROUND(SUM(W12:W13),5)</f>
        <v>4964.96</v>
      </c>
      <c r="X14" s="6"/>
      <c r="Y14" s="9">
        <f>Y13</f>
        <v>4964.96</v>
      </c>
    </row>
    <row r="15" spans="1:26" outlineLevel="2" x14ac:dyDescent="0.25">
      <c r="A15" s="2"/>
      <c r="B15" s="2"/>
      <c r="C15" s="2" t="s">
        <v>679</v>
      </c>
      <c r="D15" s="2"/>
      <c r="E15" s="2"/>
      <c r="F15" s="2"/>
      <c r="G15" s="2"/>
      <c r="H15" s="2"/>
      <c r="I15" s="3"/>
      <c r="J15" s="2"/>
      <c r="K15" s="2"/>
      <c r="L15" s="2"/>
      <c r="M15" s="2"/>
      <c r="N15" s="2"/>
      <c r="O15" s="2"/>
      <c r="P15" s="2"/>
      <c r="Q15" s="2"/>
      <c r="R15" s="2"/>
      <c r="S15" s="4"/>
      <c r="T15" s="2"/>
      <c r="U15" s="5"/>
      <c r="V15" s="2"/>
      <c r="W15" s="5"/>
      <c r="X15" s="2"/>
      <c r="Y15" s="5"/>
    </row>
    <row r="16" spans="1:26" ht="15.75" outlineLevel="2" thickBot="1" x14ac:dyDescent="0.3">
      <c r="A16" s="1"/>
      <c r="B16" s="1"/>
      <c r="C16" s="1"/>
      <c r="D16" s="1"/>
      <c r="E16" s="6"/>
      <c r="F16" s="6"/>
      <c r="G16" s="6" t="s">
        <v>0</v>
      </c>
      <c r="H16" s="6"/>
      <c r="I16" s="7">
        <v>41386</v>
      </c>
      <c r="J16" s="6"/>
      <c r="K16" s="6" t="s">
        <v>680</v>
      </c>
      <c r="L16" s="6"/>
      <c r="M16" s="6" t="s">
        <v>239</v>
      </c>
      <c r="N16" s="6"/>
      <c r="O16" s="6" t="s">
        <v>681</v>
      </c>
      <c r="P16" s="6"/>
      <c r="Q16" s="6" t="s">
        <v>1</v>
      </c>
      <c r="R16" s="6"/>
      <c r="S16" s="28">
        <v>96</v>
      </c>
      <c r="T16" s="6"/>
      <c r="U16" s="9">
        <v>43.4</v>
      </c>
      <c r="V16" s="6"/>
      <c r="W16" s="22">
        <f>ROUND(IF(ISNUMBER(U16), S16*U16, S16),5)</f>
        <v>4166.3999999999996</v>
      </c>
      <c r="X16" s="6"/>
      <c r="Y16" s="22">
        <f>ROUND(Y15+W16,5)</f>
        <v>4166.3999999999996</v>
      </c>
    </row>
    <row r="17" spans="1:25" outlineLevel="1" x14ac:dyDescent="0.25">
      <c r="A17" s="6"/>
      <c r="B17" s="6"/>
      <c r="C17" s="6" t="s">
        <v>682</v>
      </c>
      <c r="D17" s="6"/>
      <c r="E17" s="6"/>
      <c r="F17" s="6"/>
      <c r="G17" s="6"/>
      <c r="H17" s="6"/>
      <c r="I17" s="7"/>
      <c r="J17" s="6"/>
      <c r="K17" s="6"/>
      <c r="L17" s="6"/>
      <c r="M17" s="6"/>
      <c r="N17" s="6"/>
      <c r="O17" s="6"/>
      <c r="P17" s="6"/>
      <c r="Q17" s="6"/>
      <c r="R17" s="6"/>
      <c r="S17" s="8">
        <f>ROUND(SUM(S15:S16),5)</f>
        <v>96</v>
      </c>
      <c r="T17" s="6"/>
      <c r="U17" s="9"/>
      <c r="V17" s="6"/>
      <c r="W17" s="9">
        <f>ROUND(SUM(W15:W16),5)</f>
        <v>4166.3999999999996</v>
      </c>
      <c r="X17" s="6"/>
      <c r="Y17" s="9">
        <f>Y16</f>
        <v>4166.3999999999996</v>
      </c>
    </row>
    <row r="18" spans="1:25" outlineLevel="2" x14ac:dyDescent="0.25">
      <c r="A18" s="2"/>
      <c r="B18" s="2"/>
      <c r="C18" s="2" t="s">
        <v>683</v>
      </c>
      <c r="D18" s="2"/>
      <c r="E18" s="2"/>
      <c r="F18" s="2"/>
      <c r="G18" s="2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4"/>
      <c r="T18" s="2"/>
      <c r="U18" s="5"/>
      <c r="V18" s="2"/>
      <c r="W18" s="5"/>
      <c r="X18" s="2"/>
      <c r="Y18" s="5"/>
    </row>
    <row r="19" spans="1:25" ht="15.75" outlineLevel="2" thickBot="1" x14ac:dyDescent="0.3">
      <c r="A19" s="1"/>
      <c r="B19" s="1"/>
      <c r="C19" s="1"/>
      <c r="D19" s="1"/>
      <c r="E19" s="6"/>
      <c r="F19" s="6"/>
      <c r="G19" s="6" t="s">
        <v>0</v>
      </c>
      <c r="H19" s="6"/>
      <c r="I19" s="7">
        <v>41365</v>
      </c>
      <c r="J19" s="6"/>
      <c r="K19" s="6" t="s">
        <v>684</v>
      </c>
      <c r="L19" s="6"/>
      <c r="M19" s="6" t="s">
        <v>685</v>
      </c>
      <c r="N19" s="6"/>
      <c r="O19" s="6" t="s">
        <v>686</v>
      </c>
      <c r="P19" s="6"/>
      <c r="Q19" s="6" t="s">
        <v>1</v>
      </c>
      <c r="R19" s="6"/>
      <c r="S19" s="28">
        <v>75</v>
      </c>
      <c r="T19" s="6"/>
      <c r="U19" s="8">
        <v>18.445</v>
      </c>
      <c r="V19" s="6"/>
      <c r="W19" s="22">
        <f>ROUND(IF(ISNUMBER(U19), S19*U19, S19),5)</f>
        <v>1383.375</v>
      </c>
      <c r="X19" s="6"/>
      <c r="Y19" s="22">
        <f>ROUND(Y18+W19,5)</f>
        <v>1383.375</v>
      </c>
    </row>
    <row r="20" spans="1:25" outlineLevel="1" x14ac:dyDescent="0.25">
      <c r="A20" s="6"/>
      <c r="B20" s="6"/>
      <c r="C20" s="6" t="s">
        <v>687</v>
      </c>
      <c r="D20" s="6"/>
      <c r="E20" s="6"/>
      <c r="F20" s="6"/>
      <c r="G20" s="6"/>
      <c r="H20" s="6"/>
      <c r="I20" s="7"/>
      <c r="J20" s="6"/>
      <c r="K20" s="6"/>
      <c r="L20" s="6"/>
      <c r="M20" s="6"/>
      <c r="N20" s="6"/>
      <c r="O20" s="6"/>
      <c r="P20" s="6"/>
      <c r="Q20" s="6"/>
      <c r="R20" s="6"/>
      <c r="S20" s="8">
        <f>ROUND(SUM(S18:S19),5)</f>
        <v>75</v>
      </c>
      <c r="T20" s="6"/>
      <c r="U20" s="9"/>
      <c r="V20" s="6"/>
      <c r="W20" s="9">
        <f>ROUND(SUM(W18:W19),5)</f>
        <v>1383.375</v>
      </c>
      <c r="X20" s="6"/>
      <c r="Y20" s="9">
        <f>Y19</f>
        <v>1383.375</v>
      </c>
    </row>
    <row r="21" spans="1:25" outlineLevel="2" x14ac:dyDescent="0.25">
      <c r="A21" s="2"/>
      <c r="B21" s="2"/>
      <c r="C21" s="2" t="s">
        <v>688</v>
      </c>
      <c r="D21" s="2"/>
      <c r="E21" s="2"/>
      <c r="F21" s="2"/>
      <c r="G21" s="2"/>
      <c r="H21" s="2"/>
      <c r="I21" s="3"/>
      <c r="J21" s="2"/>
      <c r="K21" s="2"/>
      <c r="L21" s="2"/>
      <c r="M21" s="2"/>
      <c r="N21" s="2"/>
      <c r="O21" s="2"/>
      <c r="P21" s="2"/>
      <c r="Q21" s="2"/>
      <c r="R21" s="2"/>
      <c r="S21" s="4"/>
      <c r="T21" s="2"/>
      <c r="U21" s="5"/>
      <c r="V21" s="2"/>
      <c r="W21" s="5"/>
      <c r="X21" s="2"/>
      <c r="Y21" s="5"/>
    </row>
    <row r="22" spans="1:25" ht="15.75" outlineLevel="2" thickBot="1" x14ac:dyDescent="0.3">
      <c r="A22" s="1"/>
      <c r="B22" s="1"/>
      <c r="C22" s="1"/>
      <c r="D22" s="1"/>
      <c r="E22" s="6"/>
      <c r="F22" s="6"/>
      <c r="G22" s="6" t="s">
        <v>0</v>
      </c>
      <c r="H22" s="6"/>
      <c r="I22" s="7">
        <v>41397</v>
      </c>
      <c r="J22" s="6"/>
      <c r="K22" s="6" t="s">
        <v>689</v>
      </c>
      <c r="L22" s="6"/>
      <c r="M22" s="6" t="s">
        <v>690</v>
      </c>
      <c r="N22" s="6"/>
      <c r="O22" s="6" t="s">
        <v>691</v>
      </c>
      <c r="P22" s="6"/>
      <c r="Q22" s="6" t="s">
        <v>1</v>
      </c>
      <c r="R22" s="6"/>
      <c r="S22" s="28">
        <v>22</v>
      </c>
      <c r="T22" s="6"/>
      <c r="U22" s="8">
        <v>70.525000000000006</v>
      </c>
      <c r="V22" s="6"/>
      <c r="W22" s="22">
        <f>ROUND(IF(ISNUMBER(U22), S22*U22, S22),5)</f>
        <v>1551.55</v>
      </c>
      <c r="X22" s="6"/>
      <c r="Y22" s="22">
        <f>ROUND(Y21+W22,5)</f>
        <v>1551.55</v>
      </c>
    </row>
    <row r="23" spans="1:25" outlineLevel="1" x14ac:dyDescent="0.25">
      <c r="A23" s="6"/>
      <c r="B23" s="6"/>
      <c r="C23" s="6" t="s">
        <v>692</v>
      </c>
      <c r="D23" s="6"/>
      <c r="E23" s="6"/>
      <c r="F23" s="6"/>
      <c r="G23" s="6"/>
      <c r="H23" s="6"/>
      <c r="I23" s="7"/>
      <c r="J23" s="6"/>
      <c r="K23" s="6"/>
      <c r="L23" s="6"/>
      <c r="M23" s="6"/>
      <c r="N23" s="6"/>
      <c r="O23" s="6"/>
      <c r="P23" s="6"/>
      <c r="Q23" s="6"/>
      <c r="R23" s="6"/>
      <c r="S23" s="8">
        <f>ROUND(SUM(S21:S22),5)</f>
        <v>22</v>
      </c>
      <c r="T23" s="6"/>
      <c r="U23" s="9"/>
      <c r="V23" s="6"/>
      <c r="W23" s="9">
        <f>ROUND(SUM(W21:W22),5)</f>
        <v>1551.55</v>
      </c>
      <c r="X23" s="6"/>
      <c r="Y23" s="9">
        <f>Y22</f>
        <v>1551.55</v>
      </c>
    </row>
    <row r="24" spans="1:25" outlineLevel="2" x14ac:dyDescent="0.25">
      <c r="A24" s="2"/>
      <c r="B24" s="2"/>
      <c r="C24" s="2" t="s">
        <v>693</v>
      </c>
      <c r="D24" s="2"/>
      <c r="E24" s="2"/>
      <c r="F24" s="2"/>
      <c r="G24" s="2"/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4"/>
      <c r="T24" s="2"/>
      <c r="U24" s="5"/>
      <c r="V24" s="2"/>
      <c r="W24" s="5"/>
      <c r="X24" s="2"/>
      <c r="Y24" s="5"/>
    </row>
    <row r="25" spans="1:25" ht="15.75" outlineLevel="2" thickBot="1" x14ac:dyDescent="0.3">
      <c r="A25" s="1"/>
      <c r="B25" s="1"/>
      <c r="C25" s="1"/>
      <c r="D25" s="1"/>
      <c r="E25" s="6"/>
      <c r="F25" s="6"/>
      <c r="G25" s="6" t="s">
        <v>0</v>
      </c>
      <c r="H25" s="6"/>
      <c r="I25" s="7">
        <v>41386</v>
      </c>
      <c r="J25" s="6"/>
      <c r="K25" s="6" t="s">
        <v>694</v>
      </c>
      <c r="L25" s="6"/>
      <c r="M25" s="6" t="s">
        <v>695</v>
      </c>
      <c r="N25" s="6"/>
      <c r="O25" s="6" t="s">
        <v>696</v>
      </c>
      <c r="P25" s="6"/>
      <c r="Q25" s="6" t="s">
        <v>1</v>
      </c>
      <c r="R25" s="6"/>
      <c r="S25" s="28">
        <v>166</v>
      </c>
      <c r="T25" s="6"/>
      <c r="U25" s="8">
        <v>16.274999999999999</v>
      </c>
      <c r="V25" s="6"/>
      <c r="W25" s="22">
        <f>ROUND(IF(ISNUMBER(U25), S25*U25, S25),5)</f>
        <v>2701.65</v>
      </c>
      <c r="X25" s="6"/>
      <c r="Y25" s="22">
        <f>ROUND(Y24+W25,5)</f>
        <v>2701.65</v>
      </c>
    </row>
    <row r="26" spans="1:25" outlineLevel="1" x14ac:dyDescent="0.25">
      <c r="A26" s="6"/>
      <c r="B26" s="6"/>
      <c r="C26" s="6" t="s">
        <v>697</v>
      </c>
      <c r="D26" s="6"/>
      <c r="E26" s="6"/>
      <c r="F26" s="6"/>
      <c r="G26" s="6"/>
      <c r="H26" s="6"/>
      <c r="I26" s="7"/>
      <c r="J26" s="6"/>
      <c r="K26" s="6"/>
      <c r="L26" s="6"/>
      <c r="M26" s="6"/>
      <c r="N26" s="6"/>
      <c r="O26" s="6"/>
      <c r="P26" s="6"/>
      <c r="Q26" s="6"/>
      <c r="R26" s="6"/>
      <c r="S26" s="8">
        <f>ROUND(SUM(S24:S25),5)</f>
        <v>166</v>
      </c>
      <c r="T26" s="6"/>
      <c r="U26" s="9"/>
      <c r="V26" s="6"/>
      <c r="W26" s="9">
        <f>ROUND(SUM(W24:W25),5)</f>
        <v>2701.65</v>
      </c>
      <c r="X26" s="6"/>
      <c r="Y26" s="9">
        <f>Y25</f>
        <v>2701.65</v>
      </c>
    </row>
    <row r="27" spans="1:25" outlineLevel="2" x14ac:dyDescent="0.25">
      <c r="A27" s="2"/>
      <c r="B27" s="2"/>
      <c r="C27" s="2" t="s">
        <v>698</v>
      </c>
      <c r="D27" s="2"/>
      <c r="E27" s="2"/>
      <c r="F27" s="2"/>
      <c r="G27" s="2"/>
      <c r="H27" s="2"/>
      <c r="I27" s="3"/>
      <c r="J27" s="2"/>
      <c r="K27" s="2"/>
      <c r="L27" s="2"/>
      <c r="M27" s="2"/>
      <c r="N27" s="2"/>
      <c r="O27" s="2"/>
      <c r="P27" s="2"/>
      <c r="Q27" s="2"/>
      <c r="R27" s="2"/>
      <c r="S27" s="4"/>
      <c r="T27" s="2"/>
      <c r="U27" s="5"/>
      <c r="V27" s="2"/>
      <c r="W27" s="5"/>
      <c r="X27" s="2"/>
      <c r="Y27" s="5"/>
    </row>
    <row r="28" spans="1:25" outlineLevel="2" x14ac:dyDescent="0.25">
      <c r="A28" s="6"/>
      <c r="B28" s="6"/>
      <c r="C28" s="6"/>
      <c r="D28" s="6"/>
      <c r="E28" s="6"/>
      <c r="F28" s="6"/>
      <c r="G28" s="6" t="s">
        <v>0</v>
      </c>
      <c r="H28" s="6"/>
      <c r="I28" s="7">
        <v>41407</v>
      </c>
      <c r="J28" s="6"/>
      <c r="K28" s="6" t="s">
        <v>699</v>
      </c>
      <c r="L28" s="6"/>
      <c r="M28" s="6" t="s">
        <v>700</v>
      </c>
      <c r="N28" s="6"/>
      <c r="O28" s="6" t="s">
        <v>701</v>
      </c>
      <c r="P28" s="6"/>
      <c r="Q28" s="6" t="s">
        <v>1</v>
      </c>
      <c r="R28" s="6"/>
      <c r="S28" s="8">
        <v>19</v>
      </c>
      <c r="T28" s="6"/>
      <c r="U28" s="9">
        <v>23</v>
      </c>
      <c r="V28" s="6"/>
      <c r="W28" s="9">
        <f>ROUND(IF(ISNUMBER(U28), S28*U28, S28),5)</f>
        <v>437</v>
      </c>
      <c r="X28" s="6"/>
      <c r="Y28" s="9">
        <f>ROUND(Y27+W28,5)</f>
        <v>437</v>
      </c>
    </row>
    <row r="29" spans="1:25" outlineLevel="2" x14ac:dyDescent="0.25">
      <c r="A29" s="6"/>
      <c r="B29" s="6"/>
      <c r="C29" s="6"/>
      <c r="D29" s="6"/>
      <c r="E29" s="6"/>
      <c r="F29" s="6"/>
      <c r="G29" s="6" t="s">
        <v>0</v>
      </c>
      <c r="H29" s="6"/>
      <c r="I29" s="7">
        <v>41407</v>
      </c>
      <c r="J29" s="6"/>
      <c r="K29" s="6" t="s">
        <v>699</v>
      </c>
      <c r="L29" s="6"/>
      <c r="M29" s="6" t="s">
        <v>702</v>
      </c>
      <c r="N29" s="6"/>
      <c r="O29" s="6" t="s">
        <v>701</v>
      </c>
      <c r="P29" s="6"/>
      <c r="Q29" s="6" t="s">
        <v>1</v>
      </c>
      <c r="R29" s="6"/>
      <c r="S29" s="8">
        <v>361</v>
      </c>
      <c r="T29" s="6"/>
      <c r="U29" s="9">
        <v>16</v>
      </c>
      <c r="V29" s="6"/>
      <c r="W29" s="9">
        <f>ROUND(IF(ISNUMBER(U29), S29*U29, S29),5)</f>
        <v>5776</v>
      </c>
      <c r="X29" s="6"/>
      <c r="Y29" s="9">
        <f>ROUND(Y28+W29,5)</f>
        <v>6213</v>
      </c>
    </row>
    <row r="30" spans="1:25" outlineLevel="2" x14ac:dyDescent="0.25">
      <c r="A30" s="6"/>
      <c r="B30" s="6"/>
      <c r="C30" s="6"/>
      <c r="D30" s="6"/>
      <c r="E30" s="6"/>
      <c r="F30" s="6"/>
      <c r="G30" s="6" t="s">
        <v>0</v>
      </c>
      <c r="H30" s="6"/>
      <c r="I30" s="7">
        <v>41407</v>
      </c>
      <c r="J30" s="6"/>
      <c r="K30" s="6" t="s">
        <v>699</v>
      </c>
      <c r="L30" s="6"/>
      <c r="M30" s="6" t="s">
        <v>472</v>
      </c>
      <c r="N30" s="6"/>
      <c r="O30" s="6" t="s">
        <v>701</v>
      </c>
      <c r="P30" s="6"/>
      <c r="Q30" s="6" t="s">
        <v>1</v>
      </c>
      <c r="R30" s="6"/>
      <c r="S30" s="8">
        <v>44</v>
      </c>
      <c r="T30" s="6"/>
      <c r="U30" s="9">
        <v>15</v>
      </c>
      <c r="V30" s="6"/>
      <c r="W30" s="9">
        <f>ROUND(IF(ISNUMBER(U30), S30*U30, S30),5)</f>
        <v>660</v>
      </c>
      <c r="X30" s="6"/>
      <c r="Y30" s="9">
        <f>ROUND(Y29+W30,5)</f>
        <v>6873</v>
      </c>
    </row>
    <row r="31" spans="1:25" ht="15.75" outlineLevel="2" thickBot="1" x14ac:dyDescent="0.3">
      <c r="A31" s="6"/>
      <c r="B31" s="6"/>
      <c r="C31" s="6"/>
      <c r="D31" s="6"/>
      <c r="E31" s="6"/>
      <c r="F31" s="6"/>
      <c r="G31" s="6" t="s">
        <v>0</v>
      </c>
      <c r="H31" s="6"/>
      <c r="I31" s="7">
        <v>41407</v>
      </c>
      <c r="J31" s="6"/>
      <c r="K31" s="6" t="s">
        <v>699</v>
      </c>
      <c r="L31" s="6"/>
      <c r="M31" s="6" t="s">
        <v>90</v>
      </c>
      <c r="N31" s="6"/>
      <c r="O31" s="6" t="s">
        <v>701</v>
      </c>
      <c r="P31" s="6"/>
      <c r="Q31" s="6" t="s">
        <v>1</v>
      </c>
      <c r="R31" s="6"/>
      <c r="S31" s="27">
        <v>1</v>
      </c>
      <c r="T31" s="6"/>
      <c r="U31" s="9">
        <v>584.21</v>
      </c>
      <c r="V31" s="6"/>
      <c r="W31" s="10">
        <f>ROUND(IF(ISNUMBER(U31), S31*U31, S31),5)</f>
        <v>584.21</v>
      </c>
      <c r="X31" s="6"/>
      <c r="Y31" s="10">
        <f>ROUND(Y30+W31,5)</f>
        <v>7457.21</v>
      </c>
    </row>
    <row r="32" spans="1:25" ht="15.75" outlineLevel="1" thickBot="1" x14ac:dyDescent="0.3">
      <c r="A32" s="6"/>
      <c r="B32" s="6"/>
      <c r="C32" s="6" t="s">
        <v>703</v>
      </c>
      <c r="D32" s="6"/>
      <c r="E32" s="6"/>
      <c r="F32" s="6"/>
      <c r="G32" s="6"/>
      <c r="H32" s="6"/>
      <c r="I32" s="7"/>
      <c r="J32" s="6"/>
      <c r="K32" s="6"/>
      <c r="L32" s="6"/>
      <c r="M32" s="6"/>
      <c r="N32" s="6"/>
      <c r="O32" s="6"/>
      <c r="P32" s="6"/>
      <c r="Q32" s="6"/>
      <c r="R32" s="6"/>
      <c r="S32" s="26">
        <f>ROUND(SUM(S27:S31),5)</f>
        <v>425</v>
      </c>
      <c r="T32" s="6"/>
      <c r="U32" s="9"/>
      <c r="V32" s="6"/>
      <c r="W32" s="11">
        <f>ROUND(SUM(W27:W31),5)</f>
        <v>7457.21</v>
      </c>
      <c r="X32" s="6"/>
      <c r="Y32" s="11">
        <f>Y31</f>
        <v>7457.21</v>
      </c>
    </row>
    <row r="33" spans="1:26" x14ac:dyDescent="0.25">
      <c r="A33" s="6"/>
      <c r="B33" s="6" t="s">
        <v>704</v>
      </c>
      <c r="C33" s="6"/>
      <c r="D33" s="6"/>
      <c r="E33" s="6"/>
      <c r="F33" s="6"/>
      <c r="G33" s="6"/>
      <c r="H33" s="6"/>
      <c r="I33" s="7"/>
      <c r="J33" s="6"/>
      <c r="K33" s="6"/>
      <c r="L33" s="6"/>
      <c r="M33" s="6"/>
      <c r="N33" s="6"/>
      <c r="O33" s="6"/>
      <c r="P33" s="6"/>
      <c r="Q33" s="6"/>
      <c r="R33" s="6"/>
      <c r="S33" s="8">
        <f>ROUND(S14+S17+S20+S23+S26+S32,5)</f>
        <v>1070</v>
      </c>
      <c r="T33" s="6"/>
      <c r="U33" s="9"/>
      <c r="V33" s="6"/>
      <c r="W33" s="9">
        <f>ROUND(W14+W17+W20+W23+W26+W32,5)</f>
        <v>22225.145</v>
      </c>
      <c r="X33" s="6"/>
      <c r="Y33" s="9">
        <f>ROUND(Y14+Y17+Y20+Y23+Y26+Y32,5)</f>
        <v>22225.145</v>
      </c>
      <c r="Z33">
        <v>22225.15</v>
      </c>
    </row>
    <row r="34" spans="1:26" x14ac:dyDescent="0.25">
      <c r="A34" s="2"/>
      <c r="B34" s="2" t="s">
        <v>705</v>
      </c>
      <c r="C34" s="2"/>
      <c r="D34" s="2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4"/>
      <c r="T34" s="2"/>
      <c r="U34" s="5"/>
      <c r="V34" s="2"/>
      <c r="W34" s="5"/>
      <c r="X34" s="2"/>
      <c r="Y34" s="5"/>
    </row>
    <row r="35" spans="1:26" outlineLevel="2" x14ac:dyDescent="0.25">
      <c r="A35" s="2"/>
      <c r="B35" s="2"/>
      <c r="C35" s="2" t="s">
        <v>706</v>
      </c>
      <c r="D35" s="2"/>
      <c r="E35" s="2"/>
      <c r="F35" s="2"/>
      <c r="G35" s="2"/>
      <c r="H35" s="2"/>
      <c r="I35" s="3"/>
      <c r="J35" s="2"/>
      <c r="K35" s="2"/>
      <c r="L35" s="2"/>
      <c r="M35" s="2"/>
      <c r="N35" s="2"/>
      <c r="O35" s="2"/>
      <c r="P35" s="2"/>
      <c r="Q35" s="2"/>
      <c r="R35" s="2"/>
      <c r="S35" s="4"/>
      <c r="T35" s="2"/>
      <c r="U35" s="5"/>
      <c r="V35" s="2"/>
      <c r="W35" s="5"/>
      <c r="X35" s="2"/>
      <c r="Y35" s="5"/>
    </row>
    <row r="36" spans="1:26" outlineLevel="2" x14ac:dyDescent="0.25">
      <c r="A36" s="6"/>
      <c r="B36" s="6"/>
      <c r="C36" s="6"/>
      <c r="D36" s="6"/>
      <c r="E36" s="6"/>
      <c r="F36" s="6"/>
      <c r="G36" s="6" t="s">
        <v>0</v>
      </c>
      <c r="H36" s="6"/>
      <c r="I36" s="7">
        <v>41365</v>
      </c>
      <c r="J36" s="6"/>
      <c r="K36" s="6" t="s">
        <v>707</v>
      </c>
      <c r="L36" s="6"/>
      <c r="M36" s="6" t="s">
        <v>98</v>
      </c>
      <c r="N36" s="6"/>
      <c r="O36" s="6" t="s">
        <v>708</v>
      </c>
      <c r="P36" s="6"/>
      <c r="Q36" s="6" t="s">
        <v>1</v>
      </c>
      <c r="R36" s="6"/>
      <c r="S36" s="8">
        <v>94</v>
      </c>
      <c r="T36" s="6"/>
      <c r="U36" s="9">
        <v>16</v>
      </c>
      <c r="V36" s="6"/>
      <c r="W36" s="9">
        <f>ROUND(IF(ISNUMBER(U36), S36*U36, S36),5)</f>
        <v>1504</v>
      </c>
      <c r="X36" s="6"/>
      <c r="Y36" s="9">
        <f>ROUND(Y35+W36,5)</f>
        <v>1504</v>
      </c>
    </row>
    <row r="37" spans="1:26" ht="15.75" outlineLevel="2" thickBot="1" x14ac:dyDescent="0.3">
      <c r="A37" s="6"/>
      <c r="B37" s="6"/>
      <c r="C37" s="6"/>
      <c r="D37" s="6"/>
      <c r="E37" s="6"/>
      <c r="F37" s="6"/>
      <c r="G37" s="6" t="s">
        <v>0</v>
      </c>
      <c r="H37" s="6"/>
      <c r="I37" s="7">
        <v>41365</v>
      </c>
      <c r="J37" s="6"/>
      <c r="K37" s="6" t="s">
        <v>707</v>
      </c>
      <c r="L37" s="6"/>
      <c r="M37" s="6" t="s">
        <v>90</v>
      </c>
      <c r="N37" s="6"/>
      <c r="O37" s="6" t="s">
        <v>708</v>
      </c>
      <c r="P37" s="6"/>
      <c r="Q37" s="6" t="s">
        <v>1</v>
      </c>
      <c r="R37" s="6"/>
      <c r="S37" s="28">
        <v>1</v>
      </c>
      <c r="T37" s="6"/>
      <c r="U37" s="9">
        <v>127.84</v>
      </c>
      <c r="V37" s="6"/>
      <c r="W37" s="22">
        <f>ROUND(IF(ISNUMBER(U37), S37*U37, S37),5)</f>
        <v>127.84</v>
      </c>
      <c r="X37" s="6"/>
      <c r="Y37" s="22">
        <f>ROUND(Y36+W37,5)</f>
        <v>1631.84</v>
      </c>
    </row>
    <row r="38" spans="1:26" outlineLevel="1" x14ac:dyDescent="0.25">
      <c r="A38" s="6"/>
      <c r="B38" s="6"/>
      <c r="C38" s="6" t="s">
        <v>709</v>
      </c>
      <c r="D38" s="6"/>
      <c r="E38" s="6"/>
      <c r="F38" s="6"/>
      <c r="G38" s="6"/>
      <c r="H38" s="6"/>
      <c r="I38" s="7"/>
      <c r="J38" s="6"/>
      <c r="K38" s="6"/>
      <c r="L38" s="6"/>
      <c r="M38" s="6"/>
      <c r="N38" s="6"/>
      <c r="O38" s="6"/>
      <c r="P38" s="6"/>
      <c r="Q38" s="6"/>
      <c r="R38" s="6"/>
      <c r="S38" s="8">
        <f>ROUND(SUM(S35:S37),5)</f>
        <v>95</v>
      </c>
      <c r="T38" s="6"/>
      <c r="U38" s="9"/>
      <c r="V38" s="6"/>
      <c r="W38" s="9">
        <f>ROUND(SUM(W35:W37),5)</f>
        <v>1631.84</v>
      </c>
      <c r="X38" s="6"/>
      <c r="Y38" s="9">
        <f>Y37</f>
        <v>1631.84</v>
      </c>
    </row>
    <row r="39" spans="1:26" outlineLevel="2" x14ac:dyDescent="0.25">
      <c r="A39" s="2"/>
      <c r="B39" s="2"/>
      <c r="C39" s="2" t="s">
        <v>710</v>
      </c>
      <c r="D39" s="2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4"/>
      <c r="T39" s="2"/>
      <c r="U39" s="5"/>
      <c r="V39" s="2"/>
      <c r="W39" s="5"/>
      <c r="X39" s="2"/>
      <c r="Y39" s="5"/>
    </row>
    <row r="40" spans="1:26" outlineLevel="2" x14ac:dyDescent="0.25">
      <c r="A40" s="6"/>
      <c r="B40" s="6"/>
      <c r="C40" s="6"/>
      <c r="D40" s="6"/>
      <c r="E40" s="6"/>
      <c r="F40" s="6"/>
      <c r="G40" s="6" t="s">
        <v>0</v>
      </c>
      <c r="H40" s="6"/>
      <c r="I40" s="7">
        <v>41420</v>
      </c>
      <c r="J40" s="6"/>
      <c r="K40" s="6" t="s">
        <v>711</v>
      </c>
      <c r="L40" s="6"/>
      <c r="M40" s="6" t="s">
        <v>712</v>
      </c>
      <c r="N40" s="6"/>
      <c r="O40" s="6" t="s">
        <v>713</v>
      </c>
      <c r="P40" s="6"/>
      <c r="Q40" s="6" t="s">
        <v>1</v>
      </c>
      <c r="R40" s="6"/>
      <c r="S40" s="8">
        <v>34</v>
      </c>
      <c r="T40" s="6"/>
      <c r="U40" s="9">
        <v>20</v>
      </c>
      <c r="V40" s="6"/>
      <c r="W40" s="9">
        <f>ROUND(IF(ISNUMBER(U40), S40*U40, S40),5)</f>
        <v>680</v>
      </c>
      <c r="X40" s="6"/>
      <c r="Y40" s="9">
        <f>ROUND(Y39+W40,5)</f>
        <v>680</v>
      </c>
    </row>
    <row r="41" spans="1:26" outlineLevel="2" x14ac:dyDescent="0.25">
      <c r="A41" s="6"/>
      <c r="B41" s="6"/>
      <c r="C41" s="6"/>
      <c r="D41" s="6"/>
      <c r="E41" s="6"/>
      <c r="F41" s="6"/>
      <c r="G41" s="6" t="s">
        <v>0</v>
      </c>
      <c r="H41" s="6"/>
      <c r="I41" s="7">
        <v>41420</v>
      </c>
      <c r="J41" s="6"/>
      <c r="K41" s="6" t="s">
        <v>711</v>
      </c>
      <c r="L41" s="6"/>
      <c r="M41" s="6" t="s">
        <v>714</v>
      </c>
      <c r="N41" s="6"/>
      <c r="O41" s="6" t="s">
        <v>713</v>
      </c>
      <c r="P41" s="6"/>
      <c r="Q41" s="6" t="s">
        <v>1</v>
      </c>
      <c r="R41" s="6"/>
      <c r="S41" s="8">
        <v>13</v>
      </c>
      <c r="T41" s="6"/>
      <c r="U41" s="9">
        <v>16</v>
      </c>
      <c r="V41" s="6"/>
      <c r="W41" s="9">
        <f>ROUND(IF(ISNUMBER(U41), S41*U41, S41),5)</f>
        <v>208</v>
      </c>
      <c r="X41" s="6"/>
      <c r="Y41" s="9">
        <f>ROUND(Y40+W41,5)</f>
        <v>888</v>
      </c>
    </row>
    <row r="42" spans="1:26" ht="15.75" outlineLevel="2" thickBot="1" x14ac:dyDescent="0.3">
      <c r="A42" s="6"/>
      <c r="B42" s="6"/>
      <c r="C42" s="6"/>
      <c r="D42" s="6"/>
      <c r="E42" s="6"/>
      <c r="F42" s="6"/>
      <c r="G42" s="6" t="s">
        <v>0</v>
      </c>
      <c r="H42" s="6"/>
      <c r="I42" s="7">
        <v>41420</v>
      </c>
      <c r="J42" s="6"/>
      <c r="K42" s="6" t="s">
        <v>711</v>
      </c>
      <c r="L42" s="6"/>
      <c r="M42" s="6" t="s">
        <v>90</v>
      </c>
      <c r="N42" s="6"/>
      <c r="O42" s="6" t="s">
        <v>713</v>
      </c>
      <c r="P42" s="6"/>
      <c r="Q42" s="6" t="s">
        <v>1</v>
      </c>
      <c r="R42" s="6"/>
      <c r="S42" s="27">
        <v>1</v>
      </c>
      <c r="T42" s="6"/>
      <c r="U42" s="9">
        <v>75.48</v>
      </c>
      <c r="V42" s="6"/>
      <c r="W42" s="10">
        <f>ROUND(IF(ISNUMBER(U42), S42*U42, S42),5)</f>
        <v>75.48</v>
      </c>
      <c r="X42" s="6"/>
      <c r="Y42" s="10">
        <f>ROUND(Y41+W42,5)</f>
        <v>963.48</v>
      </c>
    </row>
    <row r="43" spans="1:26" ht="15.75" outlineLevel="1" thickBot="1" x14ac:dyDescent="0.3">
      <c r="A43" s="6"/>
      <c r="B43" s="6"/>
      <c r="C43" s="6" t="s">
        <v>715</v>
      </c>
      <c r="D43" s="6"/>
      <c r="E43" s="6"/>
      <c r="F43" s="6"/>
      <c r="G43" s="6"/>
      <c r="H43" s="6"/>
      <c r="I43" s="7"/>
      <c r="J43" s="6"/>
      <c r="K43" s="6"/>
      <c r="L43" s="6"/>
      <c r="M43" s="6"/>
      <c r="N43" s="6"/>
      <c r="O43" s="6"/>
      <c r="P43" s="6"/>
      <c r="Q43" s="6"/>
      <c r="R43" s="6"/>
      <c r="S43" s="26">
        <f>ROUND(SUM(S39:S42),5)</f>
        <v>48</v>
      </c>
      <c r="T43" s="6"/>
      <c r="U43" s="9"/>
      <c r="V43" s="6"/>
      <c r="W43" s="11">
        <f>ROUND(SUM(W39:W42),5)</f>
        <v>963.48</v>
      </c>
      <c r="X43" s="6"/>
      <c r="Y43" s="11">
        <f>Y42</f>
        <v>963.48</v>
      </c>
    </row>
    <row r="44" spans="1:26" x14ac:dyDescent="0.25">
      <c r="A44" s="6"/>
      <c r="B44" s="6" t="s">
        <v>716</v>
      </c>
      <c r="C44" s="6"/>
      <c r="D44" s="6"/>
      <c r="E44" s="6"/>
      <c r="F44" s="6"/>
      <c r="G44" s="6"/>
      <c r="H44" s="6"/>
      <c r="I44" s="7"/>
      <c r="J44" s="6"/>
      <c r="K44" s="6"/>
      <c r="L44" s="6"/>
      <c r="M44" s="6"/>
      <c r="N44" s="6"/>
      <c r="O44" s="6"/>
      <c r="P44" s="6"/>
      <c r="Q44" s="6"/>
      <c r="R44" s="6"/>
      <c r="S44" s="8">
        <f>ROUND(S38+S43,5)</f>
        <v>143</v>
      </c>
      <c r="T44" s="6"/>
      <c r="U44" s="9"/>
      <c r="V44" s="6"/>
      <c r="W44" s="9">
        <f>ROUND(W38+W43,5)</f>
        <v>2595.3200000000002</v>
      </c>
      <c r="X44" s="6"/>
      <c r="Y44" s="9">
        <f>ROUND(Y38+Y43,5)</f>
        <v>2595.3200000000002</v>
      </c>
      <c r="Z44">
        <v>2595.3200000000002</v>
      </c>
    </row>
    <row r="45" spans="1:26" x14ac:dyDescent="0.25">
      <c r="A45" s="6"/>
      <c r="B45" s="6"/>
      <c r="C45" s="6"/>
      <c r="D45" s="6"/>
      <c r="E45" s="6"/>
      <c r="F45" s="6"/>
      <c r="G45" s="6"/>
      <c r="H45" s="7"/>
      <c r="I45" s="6"/>
      <c r="J45" s="6"/>
      <c r="K45" s="6"/>
      <c r="L45" s="6"/>
      <c r="M45" s="6"/>
      <c r="N45" s="6"/>
      <c r="O45" s="6"/>
      <c r="P45" s="6"/>
      <c r="Q45" s="6"/>
      <c r="R45" s="8"/>
      <c r="S45" s="6"/>
      <c r="T45" s="9"/>
      <c r="U45" s="6"/>
      <c r="V45" s="9"/>
      <c r="W45" s="6"/>
      <c r="X45" s="9"/>
      <c r="Y45" s="9"/>
      <c r="Z45">
        <f>SUM(Z1:Z44)</f>
        <v>36805.920000000006</v>
      </c>
    </row>
    <row r="46" spans="1:26" x14ac:dyDescent="0.25">
      <c r="A46" s="2"/>
      <c r="B46" s="2"/>
      <c r="C46" s="2"/>
      <c r="D46" s="2"/>
      <c r="E46" s="2"/>
      <c r="F46" s="2"/>
      <c r="G46" s="2"/>
      <c r="H46" s="3"/>
      <c r="I46" s="2"/>
      <c r="J46" s="2"/>
      <c r="K46" s="2"/>
      <c r="L46" s="2"/>
      <c r="M46" s="2"/>
      <c r="N46" s="2"/>
      <c r="O46" s="2"/>
      <c r="P46" s="2"/>
      <c r="Q46" s="2"/>
      <c r="R46" s="4"/>
      <c r="S46" s="2"/>
      <c r="T46" s="5"/>
      <c r="U46" s="2"/>
      <c r="V46" s="5"/>
      <c r="W46" s="2"/>
      <c r="X46" s="5"/>
    </row>
    <row r="47" spans="1:26" outlineLevel="1" x14ac:dyDescent="0.25">
      <c r="A47" s="2"/>
      <c r="B47" s="2"/>
      <c r="C47" s="2"/>
      <c r="D47" s="2"/>
      <c r="E47" s="2"/>
      <c r="F47" s="2"/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4"/>
      <c r="S47" s="2"/>
      <c r="T47" s="5"/>
      <c r="U47" s="2"/>
      <c r="V47" s="5"/>
      <c r="W47" s="2"/>
      <c r="X47" s="5"/>
    </row>
    <row r="48" spans="1:26" outlineLevel="1" x14ac:dyDescent="0.25">
      <c r="A48" s="6"/>
      <c r="B48" s="6"/>
      <c r="C48" s="6"/>
      <c r="D48" s="6"/>
      <c r="E48" s="6"/>
      <c r="F48" s="6"/>
      <c r="G48" s="6"/>
      <c r="H48" s="7"/>
      <c r="I48" s="6"/>
      <c r="J48" s="6"/>
      <c r="K48" s="6"/>
      <c r="L48" s="6"/>
      <c r="M48" s="6"/>
      <c r="N48" s="6"/>
      <c r="O48" s="6"/>
      <c r="P48" s="6"/>
      <c r="Q48" s="6"/>
      <c r="R48" s="8"/>
      <c r="S48" s="6"/>
      <c r="T48" s="9"/>
      <c r="U48" s="6"/>
      <c r="V48" s="9"/>
      <c r="W48" s="6"/>
      <c r="X48" s="9"/>
    </row>
    <row r="49" spans="1:24" outlineLevel="1" x14ac:dyDescent="0.25">
      <c r="A49" s="6"/>
      <c r="B49" s="6"/>
      <c r="C49" s="6"/>
      <c r="D49" s="6"/>
      <c r="E49" s="6"/>
      <c r="F49" s="6"/>
      <c r="G49" s="6"/>
      <c r="H49" s="7"/>
      <c r="I49" s="6"/>
      <c r="J49" s="6"/>
      <c r="K49" s="6"/>
      <c r="L49" s="6"/>
      <c r="M49" s="6"/>
      <c r="N49" s="6"/>
      <c r="O49" s="6"/>
      <c r="P49" s="6"/>
      <c r="Q49" s="6"/>
      <c r="R49" s="8"/>
      <c r="S49" s="6"/>
      <c r="T49" s="9"/>
      <c r="U49" s="6"/>
      <c r="V49" s="9"/>
      <c r="W49" s="6"/>
      <c r="X49" s="9"/>
    </row>
    <row r="50" spans="1:24" ht="15.75" outlineLevel="1" thickBot="1" x14ac:dyDescent="0.3">
      <c r="A50" s="6"/>
      <c r="B50" s="6"/>
      <c r="C50" s="6"/>
      <c r="D50" s="6"/>
      <c r="E50" s="6"/>
      <c r="F50" s="6"/>
      <c r="G50" s="6"/>
      <c r="H50" s="7"/>
      <c r="I50" s="6"/>
      <c r="J50" s="6"/>
      <c r="K50" s="6"/>
      <c r="L50" s="6"/>
      <c r="M50" s="6"/>
      <c r="N50" s="6"/>
      <c r="O50" s="6"/>
      <c r="P50" s="6"/>
      <c r="Q50" s="6"/>
      <c r="R50" s="8"/>
      <c r="S50" s="6"/>
      <c r="T50" s="9"/>
      <c r="U50" s="6"/>
      <c r="V50" s="10"/>
      <c r="W50" s="6"/>
      <c r="X50" s="10"/>
    </row>
    <row r="51" spans="1:24" ht="15.75" thickBot="1" x14ac:dyDescent="0.3">
      <c r="A51" s="6"/>
      <c r="B51" s="6"/>
      <c r="C51" s="6"/>
      <c r="D51" s="6"/>
      <c r="E51" s="6"/>
      <c r="F51" s="6"/>
      <c r="G51" s="6"/>
      <c r="H51" s="7"/>
      <c r="I51" s="6"/>
      <c r="J51" s="6"/>
      <c r="K51" s="6"/>
      <c r="L51" s="6"/>
      <c r="M51" s="6"/>
      <c r="N51" s="6"/>
      <c r="O51" s="6"/>
      <c r="P51" s="6"/>
      <c r="Q51" s="6"/>
      <c r="R51" s="8"/>
      <c r="S51" s="6"/>
      <c r="T51" s="9"/>
      <c r="U51" s="6"/>
      <c r="V51" s="11"/>
      <c r="W51" s="6"/>
      <c r="X51" s="11"/>
    </row>
    <row r="52" spans="1:24" x14ac:dyDescent="0.25">
      <c r="A52" s="6"/>
      <c r="B52" s="6"/>
      <c r="C52" s="6"/>
      <c r="D52" s="6"/>
      <c r="E52" s="6"/>
      <c r="F52" s="6"/>
      <c r="G52" s="6"/>
      <c r="H52" s="7"/>
      <c r="I52" s="6"/>
      <c r="J52" s="6"/>
      <c r="K52" s="6"/>
      <c r="L52" s="6"/>
      <c r="M52" s="6"/>
      <c r="N52" s="6"/>
      <c r="O52" s="6"/>
      <c r="P52" s="6"/>
      <c r="Q52" s="6"/>
      <c r="R52" s="8"/>
      <c r="S52" s="6"/>
      <c r="T52" s="9"/>
      <c r="U52" s="6"/>
      <c r="V52" s="9"/>
      <c r="W52" s="6"/>
      <c r="X52" s="9"/>
    </row>
    <row r="53" spans="1:24" x14ac:dyDescent="0.25">
      <c r="A53" s="2"/>
      <c r="B53" s="2"/>
      <c r="C53" s="2"/>
      <c r="D53" s="2"/>
      <c r="E53" s="2"/>
      <c r="F53" s="2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4"/>
      <c r="S53" s="2"/>
      <c r="T53" s="5"/>
      <c r="U53" s="2"/>
      <c r="V53" s="5"/>
      <c r="W53" s="2"/>
      <c r="X53" s="5"/>
    </row>
    <row r="54" spans="1:24" outlineLevel="1" x14ac:dyDescent="0.25">
      <c r="A54" s="2"/>
      <c r="B54" s="2"/>
      <c r="C54" s="2"/>
      <c r="D54" s="2"/>
      <c r="E54" s="2"/>
      <c r="F54" s="2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4"/>
      <c r="S54" s="2"/>
      <c r="T54" s="5"/>
      <c r="U54" s="2"/>
      <c r="V54" s="5"/>
      <c r="W54" s="2"/>
      <c r="X54" s="5"/>
    </row>
    <row r="55" spans="1:24" outlineLevel="1" x14ac:dyDescent="0.25">
      <c r="A55" s="6"/>
      <c r="B55" s="6"/>
      <c r="C55" s="6"/>
      <c r="D55" s="6"/>
      <c r="E55" s="6"/>
      <c r="F55" s="6"/>
      <c r="G55" s="6"/>
      <c r="H55" s="7"/>
      <c r="I55" s="6"/>
      <c r="J55" s="6"/>
      <c r="K55" s="6"/>
      <c r="L55" s="6"/>
      <c r="M55" s="6"/>
      <c r="N55" s="6"/>
      <c r="O55" s="6"/>
      <c r="P55" s="6"/>
      <c r="Q55" s="6"/>
      <c r="R55" s="8"/>
      <c r="S55" s="6"/>
      <c r="T55" s="9"/>
      <c r="U55" s="6"/>
      <c r="V55" s="9"/>
      <c r="W55" s="6"/>
      <c r="X55" s="9"/>
    </row>
    <row r="56" spans="1:24" ht="15.75" outlineLevel="1" thickBot="1" x14ac:dyDescent="0.3">
      <c r="A56" s="6"/>
      <c r="B56" s="6"/>
      <c r="C56" s="6"/>
      <c r="D56" s="6"/>
      <c r="E56" s="6"/>
      <c r="F56" s="6"/>
      <c r="G56" s="6"/>
      <c r="H56" s="7"/>
      <c r="I56" s="6"/>
      <c r="J56" s="6"/>
      <c r="K56" s="6"/>
      <c r="L56" s="6"/>
      <c r="M56" s="6"/>
      <c r="N56" s="6"/>
      <c r="O56" s="6"/>
      <c r="P56" s="6"/>
      <c r="Q56" s="6"/>
      <c r="R56" s="8"/>
      <c r="S56" s="6"/>
      <c r="T56" s="9"/>
      <c r="U56" s="6"/>
      <c r="V56" s="10"/>
      <c r="W56" s="6"/>
      <c r="X56" s="10"/>
    </row>
    <row r="57" spans="1:24" ht="15.75" thickBot="1" x14ac:dyDescent="0.3">
      <c r="A57" s="6"/>
      <c r="B57" s="6"/>
      <c r="C57" s="6"/>
      <c r="D57" s="6"/>
      <c r="E57" s="6"/>
      <c r="F57" s="6"/>
      <c r="G57" s="6"/>
      <c r="H57" s="7"/>
      <c r="I57" s="6"/>
      <c r="J57" s="6"/>
      <c r="K57" s="6"/>
      <c r="L57" s="6"/>
      <c r="M57" s="6"/>
      <c r="N57" s="6"/>
      <c r="O57" s="6"/>
      <c r="P57" s="6"/>
      <c r="Q57" s="6"/>
      <c r="R57" s="8"/>
      <c r="S57" s="6"/>
      <c r="T57" s="9"/>
      <c r="U57" s="6"/>
      <c r="V57" s="11"/>
      <c r="W57" s="6"/>
      <c r="X57" s="11"/>
    </row>
    <row r="58" spans="1:24" x14ac:dyDescent="0.25">
      <c r="A58" s="6"/>
      <c r="B58" s="6"/>
      <c r="C58" s="6"/>
      <c r="D58" s="6"/>
      <c r="E58" s="6"/>
      <c r="F58" s="6"/>
      <c r="G58" s="6"/>
      <c r="H58" s="7"/>
      <c r="I58" s="6"/>
      <c r="J58" s="6"/>
      <c r="K58" s="6"/>
      <c r="L58" s="6"/>
      <c r="M58" s="6"/>
      <c r="N58" s="6"/>
      <c r="O58" s="6"/>
      <c r="P58" s="6"/>
      <c r="Q58" s="6"/>
      <c r="R58" s="8"/>
      <c r="S58" s="6"/>
      <c r="T58" s="9"/>
      <c r="U58" s="6"/>
      <c r="V58" s="9"/>
      <c r="W58" s="6"/>
      <c r="X58" s="9"/>
    </row>
    <row r="59" spans="1:24" x14ac:dyDescent="0.25">
      <c r="A59" s="2"/>
      <c r="B59" s="2"/>
      <c r="C59" s="2"/>
      <c r="D59" s="2"/>
      <c r="E59" s="2"/>
      <c r="F59" s="2"/>
      <c r="G59" s="2"/>
      <c r="H59" s="3"/>
      <c r="I59" s="2"/>
      <c r="J59" s="2"/>
      <c r="K59" s="2"/>
      <c r="L59" s="2"/>
      <c r="M59" s="2"/>
      <c r="N59" s="2"/>
      <c r="O59" s="2"/>
      <c r="P59" s="2"/>
      <c r="Q59" s="2"/>
      <c r="R59" s="4"/>
      <c r="S59" s="2"/>
      <c r="T59" s="5"/>
      <c r="U59" s="2"/>
      <c r="V59" s="5"/>
      <c r="W59" s="2"/>
      <c r="X59" s="5"/>
    </row>
    <row r="60" spans="1:24" outlineLevel="1" x14ac:dyDescent="0.25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4"/>
      <c r="S60" s="2"/>
      <c r="T60" s="5"/>
      <c r="U60" s="2"/>
      <c r="V60" s="5"/>
      <c r="W60" s="2"/>
      <c r="X60" s="5"/>
    </row>
    <row r="61" spans="1:24" ht="15.75" outlineLevel="1" thickBot="1" x14ac:dyDescent="0.3">
      <c r="A61" s="1"/>
      <c r="B61" s="1"/>
      <c r="C61" s="1"/>
      <c r="D61" s="6"/>
      <c r="E61" s="6"/>
      <c r="F61" s="6"/>
      <c r="G61" s="6"/>
      <c r="H61" s="7"/>
      <c r="I61" s="6"/>
      <c r="J61" s="6"/>
      <c r="K61" s="6"/>
      <c r="L61" s="6"/>
      <c r="M61" s="6"/>
      <c r="N61" s="6"/>
      <c r="O61" s="6"/>
      <c r="P61" s="6"/>
      <c r="Q61" s="6"/>
      <c r="R61" s="8"/>
      <c r="S61" s="6"/>
      <c r="T61" s="8"/>
      <c r="U61" s="6"/>
      <c r="V61" s="10"/>
      <c r="W61" s="6"/>
      <c r="X61" s="10"/>
    </row>
    <row r="62" spans="1:24" ht="15.75" thickBot="1" x14ac:dyDescent="0.3">
      <c r="A62" s="6"/>
      <c r="B62" s="6"/>
      <c r="C62" s="6"/>
      <c r="D62" s="6"/>
      <c r="E62" s="6"/>
      <c r="F62" s="6"/>
      <c r="G62" s="6"/>
      <c r="H62" s="7"/>
      <c r="I62" s="6"/>
      <c r="J62" s="6"/>
      <c r="K62" s="6"/>
      <c r="L62" s="6"/>
      <c r="M62" s="6"/>
      <c r="N62" s="6"/>
      <c r="O62" s="6"/>
      <c r="P62" s="6"/>
      <c r="Q62" s="6"/>
      <c r="R62" s="8"/>
      <c r="S62" s="6"/>
      <c r="T62" s="9"/>
      <c r="U62" s="6"/>
      <c r="V62" s="11"/>
      <c r="W62" s="6"/>
      <c r="X62" s="11"/>
    </row>
    <row r="63" spans="1:24" x14ac:dyDescent="0.25">
      <c r="A63" s="6"/>
      <c r="B63" s="6"/>
      <c r="C63" s="6"/>
      <c r="D63" s="6"/>
      <c r="E63" s="6"/>
      <c r="F63" s="6"/>
      <c r="G63" s="6"/>
      <c r="H63" s="7"/>
      <c r="I63" s="6"/>
      <c r="J63" s="6"/>
      <c r="K63" s="6"/>
      <c r="L63" s="6"/>
      <c r="M63" s="6"/>
      <c r="N63" s="6"/>
      <c r="O63" s="6"/>
      <c r="P63" s="6"/>
      <c r="Q63" s="6"/>
      <c r="R63" s="8"/>
      <c r="S63" s="6"/>
      <c r="T63" s="9"/>
      <c r="U63" s="6"/>
      <c r="V63" s="9"/>
      <c r="W63" s="6"/>
      <c r="X63" s="9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opLeftCell="O1" workbookViewId="0">
      <selection activeCell="Y5" sqref="Y5"/>
    </sheetView>
  </sheetViews>
  <sheetFormatPr defaultColWidth="8.85546875" defaultRowHeight="15" outlineLevelRow="1" x14ac:dyDescent="0.25"/>
  <sheetData>
    <row r="1" spans="1:25" ht="30" customHeight="1" x14ac:dyDescent="0.25">
      <c r="A1" s="2"/>
      <c r="B1" s="2" t="s">
        <v>717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1" x14ac:dyDescent="0.25">
      <c r="A2" s="2"/>
      <c r="B2" s="2"/>
      <c r="C2" s="2" t="s">
        <v>718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ht="15.75" outlineLevel="1" thickBot="1" x14ac:dyDescent="0.3">
      <c r="A3" s="1"/>
      <c r="B3" s="1"/>
      <c r="C3" s="1"/>
      <c r="D3" s="1"/>
      <c r="E3" s="6"/>
      <c r="F3" s="6"/>
      <c r="G3" s="6" t="s">
        <v>0</v>
      </c>
      <c r="H3" s="6"/>
      <c r="I3" s="7">
        <v>41382</v>
      </c>
      <c r="J3" s="6"/>
      <c r="K3" s="6" t="s">
        <v>719</v>
      </c>
      <c r="L3" s="6"/>
      <c r="M3" s="6" t="s">
        <v>209</v>
      </c>
      <c r="N3" s="6"/>
      <c r="O3" s="6" t="s">
        <v>720</v>
      </c>
      <c r="P3" s="6"/>
      <c r="Q3" s="6" t="s">
        <v>1</v>
      </c>
      <c r="R3" s="6"/>
      <c r="S3" s="27">
        <v>13</v>
      </c>
      <c r="T3" s="6"/>
      <c r="U3" s="9">
        <v>15.19</v>
      </c>
      <c r="V3" s="6"/>
      <c r="W3" s="10">
        <f>ROUND(IF(ISNUMBER(U3), S3*U3, S3),5)</f>
        <v>197.47</v>
      </c>
      <c r="X3" s="6"/>
      <c r="Y3" s="10">
        <f>ROUND(Y2+W3,5)</f>
        <v>197.47</v>
      </c>
    </row>
    <row r="4" spans="1:25" ht="15.75" thickBot="1" x14ac:dyDescent="0.3">
      <c r="A4" s="6"/>
      <c r="B4" s="6"/>
      <c r="C4" s="6" t="s">
        <v>721</v>
      </c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26">
        <f>ROUND(SUM(S2:S3),5)</f>
        <v>13</v>
      </c>
      <c r="T4" s="6"/>
      <c r="U4" s="9"/>
      <c r="V4" s="6"/>
      <c r="W4" s="11">
        <f>ROUND(SUM(W2:W3),5)</f>
        <v>197.47</v>
      </c>
      <c r="X4" s="6"/>
      <c r="Y4" s="11">
        <f>Y3</f>
        <v>197.47</v>
      </c>
    </row>
    <row r="5" spans="1:25" ht="30" customHeight="1" x14ac:dyDescent="0.25">
      <c r="A5" s="6"/>
      <c r="B5" s="6" t="s">
        <v>722</v>
      </c>
      <c r="C5" s="6"/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8">
        <f>S4</f>
        <v>13</v>
      </c>
      <c r="T5" s="6"/>
      <c r="U5" s="9"/>
      <c r="V5" s="6"/>
      <c r="W5" s="9">
        <f>W4</f>
        <v>197.47</v>
      </c>
      <c r="X5" s="6"/>
      <c r="Y5" s="9">
        <f>Y4</f>
        <v>197.47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opLeftCell="G1" workbookViewId="0">
      <selection activeCell="Q30" sqref="Q30"/>
    </sheetView>
  </sheetViews>
  <sheetFormatPr defaultColWidth="8.85546875" defaultRowHeight="15" outlineLevelRow="2" x14ac:dyDescent="0.25"/>
  <sheetData>
    <row r="1" spans="1:24" x14ac:dyDescent="0.25">
      <c r="A1" s="2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4"/>
      <c r="S1" s="2"/>
      <c r="T1" s="5"/>
      <c r="U1" s="2"/>
      <c r="V1" s="5"/>
      <c r="W1" s="2"/>
      <c r="X1" s="5"/>
    </row>
    <row r="2" spans="1:24" outlineLevel="2" x14ac:dyDescent="0.25">
      <c r="A2" s="2"/>
      <c r="B2" s="2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4"/>
      <c r="S2" s="2"/>
      <c r="T2" s="5"/>
      <c r="U2" s="2"/>
      <c r="V2" s="5"/>
      <c r="W2" s="2"/>
      <c r="X2" s="5"/>
    </row>
    <row r="3" spans="1:24" outlineLevel="2" x14ac:dyDescent="0.25">
      <c r="A3" s="6"/>
      <c r="B3" s="6"/>
      <c r="C3" s="6"/>
      <c r="D3" s="6"/>
      <c r="E3" s="6"/>
      <c r="F3" s="6"/>
      <c r="G3" s="6"/>
      <c r="H3" s="7"/>
      <c r="I3" s="6"/>
      <c r="J3" s="6"/>
      <c r="K3" s="6"/>
      <c r="L3" s="6"/>
      <c r="M3" s="6"/>
      <c r="N3" s="6"/>
      <c r="O3" s="6"/>
      <c r="P3" s="6"/>
      <c r="Q3" s="6"/>
      <c r="R3" s="8"/>
      <c r="S3" s="6"/>
      <c r="T3" s="9"/>
      <c r="U3" s="6"/>
      <c r="V3" s="9"/>
      <c r="W3" s="6"/>
      <c r="X3" s="9"/>
    </row>
    <row r="4" spans="1:24" outlineLevel="2" x14ac:dyDescent="0.25">
      <c r="A4" s="6"/>
      <c r="B4" s="6"/>
      <c r="C4" s="6"/>
      <c r="D4" s="6"/>
      <c r="E4" s="6"/>
      <c r="F4" s="6"/>
      <c r="G4" s="6"/>
      <c r="H4" s="7"/>
      <c r="I4" s="6"/>
      <c r="J4" s="6"/>
      <c r="K4" s="6"/>
      <c r="L4" s="6"/>
      <c r="M4" s="6"/>
      <c r="N4" s="6"/>
      <c r="O4" s="6"/>
      <c r="P4" s="6"/>
      <c r="Q4" s="6"/>
      <c r="R4" s="8"/>
      <c r="S4" s="6"/>
      <c r="T4" s="9"/>
      <c r="U4" s="6"/>
      <c r="V4" s="9"/>
      <c r="W4" s="6"/>
      <c r="X4" s="9"/>
    </row>
    <row r="5" spans="1:24" ht="15.75" outlineLevel="2" thickBot="1" x14ac:dyDescent="0.3">
      <c r="A5" s="6"/>
      <c r="B5" s="6"/>
      <c r="C5" s="6"/>
      <c r="D5" s="6"/>
      <c r="E5" s="6"/>
      <c r="F5" s="6"/>
      <c r="G5" s="6"/>
      <c r="H5" s="7"/>
      <c r="I5" s="6"/>
      <c r="J5" s="6"/>
      <c r="K5" s="6"/>
      <c r="L5" s="6"/>
      <c r="M5" s="6"/>
      <c r="N5" s="6"/>
      <c r="O5" s="6"/>
      <c r="P5" s="6"/>
      <c r="Q5" s="6"/>
      <c r="R5" s="8"/>
      <c r="S5" s="6"/>
      <c r="T5" s="9"/>
      <c r="U5" s="6"/>
      <c r="V5" s="22"/>
      <c r="W5" s="6"/>
      <c r="X5" s="22"/>
    </row>
    <row r="6" spans="1:24" outlineLevel="1" x14ac:dyDescent="0.25">
      <c r="A6" s="6"/>
      <c r="B6" s="6"/>
      <c r="C6" s="6"/>
      <c r="D6" s="6"/>
      <c r="E6" s="6"/>
      <c r="F6" s="6"/>
      <c r="G6" s="6"/>
      <c r="H6" s="7"/>
      <c r="I6" s="6"/>
      <c r="J6" s="6"/>
      <c r="K6" s="6"/>
      <c r="L6" s="6"/>
      <c r="M6" s="6"/>
      <c r="N6" s="6"/>
      <c r="O6" s="6"/>
      <c r="P6" s="6"/>
      <c r="Q6" s="6"/>
      <c r="R6" s="8"/>
      <c r="S6" s="6"/>
      <c r="T6" s="9"/>
      <c r="U6" s="6"/>
      <c r="V6" s="9"/>
      <c r="W6" s="6"/>
      <c r="X6" s="9"/>
    </row>
    <row r="7" spans="1:24" outlineLevel="2" x14ac:dyDescent="0.25">
      <c r="A7" s="2"/>
      <c r="B7" s="2"/>
      <c r="C7" s="2"/>
      <c r="D7" s="2"/>
      <c r="E7" s="2"/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4"/>
      <c r="S7" s="2"/>
      <c r="T7" s="5"/>
      <c r="U7" s="2"/>
      <c r="V7" s="5"/>
      <c r="W7" s="2"/>
      <c r="X7" s="5"/>
    </row>
    <row r="8" spans="1:24" ht="15.75" outlineLevel="2" thickBot="1" x14ac:dyDescent="0.3">
      <c r="A8" s="1"/>
      <c r="B8" s="1"/>
      <c r="C8" s="1"/>
      <c r="D8" s="6"/>
      <c r="E8" s="6"/>
      <c r="F8" s="6"/>
      <c r="G8" s="6"/>
      <c r="H8" s="7"/>
      <c r="I8" s="6"/>
      <c r="J8" s="6"/>
      <c r="K8" s="6"/>
      <c r="L8" s="6"/>
      <c r="M8" s="6"/>
      <c r="N8" s="6"/>
      <c r="O8" s="6"/>
      <c r="P8" s="6"/>
      <c r="Q8" s="6"/>
      <c r="R8" s="8"/>
      <c r="S8" s="6"/>
      <c r="T8" s="9"/>
      <c r="U8" s="6"/>
      <c r="V8" s="10"/>
      <c r="W8" s="6"/>
      <c r="X8" s="10"/>
    </row>
    <row r="9" spans="1:24" ht="15.75" outlineLevel="1" thickBot="1" x14ac:dyDescent="0.3">
      <c r="A9" s="6"/>
      <c r="B9" s="6"/>
      <c r="C9" s="6"/>
      <c r="D9" s="6"/>
      <c r="E9" s="6"/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8"/>
      <c r="S9" s="6"/>
      <c r="T9" s="9"/>
      <c r="U9" s="6"/>
      <c r="V9" s="11"/>
      <c r="W9" s="6"/>
      <c r="X9" s="11"/>
    </row>
    <row r="10" spans="1:24" x14ac:dyDescent="0.25">
      <c r="A10" s="6"/>
      <c r="B10" s="6"/>
      <c r="C10" s="6"/>
      <c r="D10" s="6"/>
      <c r="E10" s="6"/>
      <c r="F10" s="6"/>
      <c r="G10" s="6"/>
      <c r="H10" s="7"/>
      <c r="I10" s="6"/>
      <c r="J10" s="6"/>
      <c r="K10" s="6"/>
      <c r="L10" s="6"/>
      <c r="M10" s="6"/>
      <c r="N10" s="6"/>
      <c r="O10" s="6"/>
      <c r="P10" s="6"/>
      <c r="Q10" s="6"/>
      <c r="R10" s="8"/>
      <c r="S10" s="6"/>
      <c r="T10" s="9"/>
      <c r="U10" s="6"/>
      <c r="V10" s="9"/>
      <c r="W10" s="6"/>
      <c r="X10" s="9"/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workbookViewId="0">
      <selection activeCell="Z53" sqref="Z53"/>
    </sheetView>
  </sheetViews>
  <sheetFormatPr defaultColWidth="11.42578125" defaultRowHeight="15" outlineLevelRow="2" x14ac:dyDescent="0.25"/>
  <cols>
    <col min="4" max="7" width="0" hidden="1" customWidth="1"/>
    <col min="9" max="9" width="0" hidden="1" customWidth="1"/>
    <col min="11" max="23" width="0" hidden="1" customWidth="1"/>
    <col min="25" max="25" width="12.140625" customWidth="1"/>
    <col min="26" max="26" width="12.7109375" customWidth="1"/>
  </cols>
  <sheetData>
    <row r="1" spans="1:26" x14ac:dyDescent="0.25">
      <c r="A1" s="2"/>
      <c r="B1" s="2" t="s">
        <v>723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6" outlineLevel="2" x14ac:dyDescent="0.25">
      <c r="A2" s="2"/>
      <c r="B2" s="2"/>
      <c r="C2" s="2" t="s">
        <v>724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6" ht="15.75" outlineLevel="2" thickBot="1" x14ac:dyDescent="0.3">
      <c r="A3" s="1"/>
      <c r="B3" s="1"/>
      <c r="C3" s="1"/>
      <c r="D3" s="1"/>
      <c r="E3" s="6"/>
      <c r="F3" s="6"/>
      <c r="G3" s="6" t="s">
        <v>0</v>
      </c>
      <c r="H3" s="6"/>
      <c r="I3" s="7">
        <v>41386</v>
      </c>
      <c r="J3" s="6"/>
      <c r="K3" s="6" t="s">
        <v>725</v>
      </c>
      <c r="L3" s="6"/>
      <c r="M3" s="6" t="s">
        <v>239</v>
      </c>
      <c r="N3" s="6"/>
      <c r="O3" s="6" t="s">
        <v>726</v>
      </c>
      <c r="P3" s="6"/>
      <c r="Q3" s="6" t="s">
        <v>1</v>
      </c>
      <c r="R3" s="6"/>
      <c r="S3" s="28">
        <v>46</v>
      </c>
      <c r="T3" s="6"/>
      <c r="U3" s="9">
        <v>43.4</v>
      </c>
      <c r="V3" s="6"/>
      <c r="W3" s="22">
        <f>ROUND(IF(ISNUMBER(U3), S3*U3, S3),5)</f>
        <v>1996.4</v>
      </c>
      <c r="X3" s="6"/>
      <c r="Y3" s="22">
        <f>ROUND(Y2+W3,5)</f>
        <v>1996.4</v>
      </c>
    </row>
    <row r="4" spans="1:26" outlineLevel="1" x14ac:dyDescent="0.25">
      <c r="A4" s="6"/>
      <c r="B4" s="6"/>
      <c r="C4" s="6" t="s">
        <v>727</v>
      </c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8">
        <f>ROUND(SUM(S2:S3),5)</f>
        <v>46</v>
      </c>
      <c r="T4" s="6"/>
      <c r="U4" s="9"/>
      <c r="V4" s="6"/>
      <c r="W4" s="9">
        <f>ROUND(SUM(W2:W3),5)</f>
        <v>1996.4</v>
      </c>
      <c r="X4" s="6"/>
      <c r="Y4" s="9">
        <f>Y3</f>
        <v>1996.4</v>
      </c>
    </row>
    <row r="5" spans="1:26" outlineLevel="2" x14ac:dyDescent="0.25">
      <c r="A5" s="2"/>
      <c r="B5" s="2"/>
      <c r="C5" s="2" t="s">
        <v>728</v>
      </c>
      <c r="D5" s="2"/>
      <c r="E5" s="2"/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4"/>
      <c r="T5" s="2"/>
      <c r="U5" s="5"/>
      <c r="V5" s="2"/>
      <c r="W5" s="5"/>
      <c r="X5" s="2"/>
      <c r="Y5" s="5"/>
    </row>
    <row r="6" spans="1:26" outlineLevel="2" x14ac:dyDescent="0.25">
      <c r="A6" s="6"/>
      <c r="B6" s="6"/>
      <c r="C6" s="6"/>
      <c r="D6" s="6"/>
      <c r="E6" s="6"/>
      <c r="F6" s="6"/>
      <c r="G6" s="6" t="s">
        <v>0</v>
      </c>
      <c r="H6" s="6"/>
      <c r="I6" s="7">
        <v>41372</v>
      </c>
      <c r="J6" s="6"/>
      <c r="K6" s="6" t="s">
        <v>729</v>
      </c>
      <c r="L6" s="6"/>
      <c r="M6" s="6" t="s">
        <v>730</v>
      </c>
      <c r="N6" s="6"/>
      <c r="O6" s="6" t="s">
        <v>731</v>
      </c>
      <c r="P6" s="6"/>
      <c r="Q6" s="6" t="s">
        <v>1</v>
      </c>
      <c r="R6" s="6"/>
      <c r="S6" s="8">
        <v>26</v>
      </c>
      <c r="T6" s="6"/>
      <c r="U6" s="9">
        <v>25</v>
      </c>
      <c r="V6" s="6"/>
      <c r="W6" s="9">
        <f>ROUND(IF(ISNUMBER(U6), S6*U6, S6),5)</f>
        <v>650</v>
      </c>
      <c r="X6" s="6"/>
      <c r="Y6" s="9">
        <f>ROUND(Y5+W6,5)</f>
        <v>650</v>
      </c>
    </row>
    <row r="7" spans="1:26" ht="15.75" outlineLevel="2" thickBot="1" x14ac:dyDescent="0.3">
      <c r="A7" s="6"/>
      <c r="B7" s="6"/>
      <c r="C7" s="6"/>
      <c r="D7" s="6"/>
      <c r="E7" s="6"/>
      <c r="F7" s="6"/>
      <c r="G7" s="6" t="s">
        <v>0</v>
      </c>
      <c r="H7" s="6"/>
      <c r="I7" s="7">
        <v>41372</v>
      </c>
      <c r="J7" s="6"/>
      <c r="K7" s="6" t="s">
        <v>729</v>
      </c>
      <c r="L7" s="6"/>
      <c r="M7" s="6" t="s">
        <v>90</v>
      </c>
      <c r="N7" s="6"/>
      <c r="O7" s="6" t="s">
        <v>731</v>
      </c>
      <c r="P7" s="6"/>
      <c r="Q7" s="6" t="s">
        <v>1</v>
      </c>
      <c r="R7" s="6"/>
      <c r="S7" s="28">
        <v>1</v>
      </c>
      <c r="T7" s="6"/>
      <c r="U7" s="9">
        <v>55.25</v>
      </c>
      <c r="V7" s="6"/>
      <c r="W7" s="22">
        <f>ROUND(IF(ISNUMBER(U7), S7*U7, S7),5)</f>
        <v>55.25</v>
      </c>
      <c r="X7" s="6"/>
      <c r="Y7" s="22">
        <f>ROUND(Y6+W7,5)</f>
        <v>705.25</v>
      </c>
    </row>
    <row r="8" spans="1:26" outlineLevel="1" x14ac:dyDescent="0.25">
      <c r="A8" s="6"/>
      <c r="B8" s="6"/>
      <c r="C8" s="6" t="s">
        <v>732</v>
      </c>
      <c r="D8" s="6"/>
      <c r="E8" s="6"/>
      <c r="F8" s="6"/>
      <c r="G8" s="6"/>
      <c r="H8" s="6"/>
      <c r="I8" s="7"/>
      <c r="J8" s="6"/>
      <c r="K8" s="6"/>
      <c r="L8" s="6"/>
      <c r="M8" s="6"/>
      <c r="N8" s="6"/>
      <c r="O8" s="6"/>
      <c r="P8" s="6"/>
      <c r="Q8" s="6"/>
      <c r="R8" s="6"/>
      <c r="S8" s="8">
        <f>ROUND(SUM(S5:S7),5)</f>
        <v>27</v>
      </c>
      <c r="T8" s="6"/>
      <c r="U8" s="9"/>
      <c r="V8" s="6"/>
      <c r="W8" s="9">
        <f>ROUND(SUM(W5:W7),5)</f>
        <v>705.25</v>
      </c>
      <c r="X8" s="6"/>
      <c r="Y8" s="9">
        <f>Y7</f>
        <v>705.25</v>
      </c>
    </row>
    <row r="9" spans="1:26" outlineLevel="2" x14ac:dyDescent="0.25">
      <c r="A9" s="2"/>
      <c r="B9" s="2"/>
      <c r="C9" s="2" t="s">
        <v>733</v>
      </c>
      <c r="D9" s="2"/>
      <c r="E9" s="2"/>
      <c r="F9" s="2"/>
      <c r="G9" s="2"/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4"/>
      <c r="T9" s="2"/>
      <c r="U9" s="5"/>
      <c r="V9" s="2"/>
      <c r="W9" s="5"/>
      <c r="X9" s="2"/>
      <c r="Y9" s="5"/>
    </row>
    <row r="10" spans="1:26" ht="15.75" outlineLevel="2" thickBot="1" x14ac:dyDescent="0.3">
      <c r="A10" s="1"/>
      <c r="B10" s="1"/>
      <c r="C10" s="1"/>
      <c r="D10" s="1"/>
      <c r="E10" s="6"/>
      <c r="F10" s="6"/>
      <c r="G10" s="6" t="s">
        <v>0</v>
      </c>
      <c r="H10" s="6"/>
      <c r="I10" s="7">
        <v>41425</v>
      </c>
      <c r="J10" s="6"/>
      <c r="K10" s="6" t="s">
        <v>734</v>
      </c>
      <c r="L10" s="6"/>
      <c r="M10" s="6" t="s">
        <v>735</v>
      </c>
      <c r="N10" s="6"/>
      <c r="O10" s="6" t="s">
        <v>736</v>
      </c>
      <c r="P10" s="6"/>
      <c r="Q10" s="6" t="s">
        <v>1</v>
      </c>
      <c r="R10" s="6"/>
      <c r="S10" s="27">
        <v>100</v>
      </c>
      <c r="T10" s="6"/>
      <c r="U10" s="9">
        <v>39.06</v>
      </c>
      <c r="V10" s="6"/>
      <c r="W10" s="10">
        <f>ROUND(IF(ISNUMBER(U10), S10*U10, S10),5)</f>
        <v>3906</v>
      </c>
      <c r="X10" s="6"/>
      <c r="Y10" s="10">
        <f>ROUND(Y9+W10,5)</f>
        <v>3906</v>
      </c>
    </row>
    <row r="11" spans="1:26" ht="15.75" outlineLevel="1" thickBot="1" x14ac:dyDescent="0.3">
      <c r="A11" s="6"/>
      <c r="B11" s="6"/>
      <c r="C11" s="6" t="s">
        <v>737</v>
      </c>
      <c r="D11" s="6"/>
      <c r="E11" s="6"/>
      <c r="F11" s="6"/>
      <c r="G11" s="6"/>
      <c r="H11" s="6"/>
      <c r="I11" s="7"/>
      <c r="J11" s="6"/>
      <c r="K11" s="6"/>
      <c r="L11" s="6"/>
      <c r="M11" s="6"/>
      <c r="N11" s="6"/>
      <c r="O11" s="6"/>
      <c r="P11" s="6"/>
      <c r="Q11" s="6"/>
      <c r="R11" s="6"/>
      <c r="S11" s="26">
        <f>ROUND(SUM(S9:S10),5)</f>
        <v>100</v>
      </c>
      <c r="T11" s="6"/>
      <c r="U11" s="9"/>
      <c r="V11" s="6"/>
      <c r="W11" s="11">
        <f>ROUND(SUM(W9:W10),5)</f>
        <v>3906</v>
      </c>
      <c r="X11" s="6"/>
      <c r="Y11" s="11">
        <f>Y10</f>
        <v>3906</v>
      </c>
    </row>
    <row r="12" spans="1:26" x14ac:dyDescent="0.25">
      <c r="A12" s="6"/>
      <c r="B12" s="6" t="s">
        <v>738</v>
      </c>
      <c r="C12" s="6"/>
      <c r="D12" s="6"/>
      <c r="E12" s="6"/>
      <c r="F12" s="6"/>
      <c r="G12" s="6"/>
      <c r="H12" s="6"/>
      <c r="I12" s="7"/>
      <c r="J12" s="6"/>
      <c r="K12" s="6"/>
      <c r="L12" s="6"/>
      <c r="M12" s="6"/>
      <c r="N12" s="6"/>
      <c r="O12" s="6"/>
      <c r="P12" s="6"/>
      <c r="Q12" s="6"/>
      <c r="R12" s="6"/>
      <c r="S12" s="8">
        <f>ROUND(S4+S8+S11,5)</f>
        <v>173</v>
      </c>
      <c r="T12" s="6"/>
      <c r="U12" s="9"/>
      <c r="V12" s="6"/>
      <c r="W12" s="9">
        <f>ROUND(W4+W8+W11,5)</f>
        <v>6607.65</v>
      </c>
      <c r="X12" s="6"/>
      <c r="Y12" s="9">
        <f>ROUND(Y4+Y8+Y11,5)</f>
        <v>6607.65</v>
      </c>
      <c r="Z12">
        <v>6607.65</v>
      </c>
    </row>
    <row r="13" spans="1:26" x14ac:dyDescent="0.25">
      <c r="A13" s="2"/>
      <c r="B13" s="2" t="s">
        <v>739</v>
      </c>
      <c r="C13" s="2"/>
      <c r="D13" s="2"/>
      <c r="E13" s="2"/>
      <c r="F13" s="2"/>
      <c r="G13" s="2"/>
      <c r="H13" s="2"/>
      <c r="I13" s="3"/>
      <c r="J13" s="2"/>
      <c r="K13" s="2"/>
      <c r="L13" s="2"/>
      <c r="M13" s="2"/>
      <c r="N13" s="2"/>
      <c r="O13" s="2"/>
      <c r="P13" s="2"/>
      <c r="Q13" s="2"/>
      <c r="R13" s="2"/>
      <c r="S13" s="4"/>
      <c r="T13" s="2"/>
      <c r="U13" s="5"/>
      <c r="V13" s="2"/>
      <c r="W13" s="5"/>
      <c r="X13" s="2"/>
      <c r="Y13" s="5"/>
    </row>
    <row r="14" spans="1:26" outlineLevel="1" x14ac:dyDescent="0.25">
      <c r="A14" s="2"/>
      <c r="B14" s="2"/>
      <c r="C14" s="2" t="s">
        <v>740</v>
      </c>
      <c r="D14" s="2"/>
      <c r="E14" s="2"/>
      <c r="F14" s="2"/>
      <c r="G14" s="2"/>
      <c r="H14" s="2"/>
      <c r="I14" s="3"/>
      <c r="J14" s="2"/>
      <c r="K14" s="2"/>
      <c r="L14" s="2"/>
      <c r="M14" s="2"/>
      <c r="N14" s="2"/>
      <c r="O14" s="2"/>
      <c r="P14" s="2"/>
      <c r="Q14" s="2"/>
      <c r="R14" s="2"/>
      <c r="S14" s="4"/>
      <c r="T14" s="2"/>
      <c r="U14" s="5"/>
      <c r="V14" s="2"/>
      <c r="W14" s="5"/>
      <c r="X14" s="2"/>
      <c r="Y14" s="5"/>
    </row>
    <row r="15" spans="1:26" ht="15.75" outlineLevel="1" thickBot="1" x14ac:dyDescent="0.3">
      <c r="A15" s="1"/>
      <c r="B15" s="1"/>
      <c r="C15" s="1"/>
      <c r="D15" s="1"/>
      <c r="E15" s="6"/>
      <c r="F15" s="6"/>
      <c r="G15" s="6" t="s">
        <v>0</v>
      </c>
      <c r="H15" s="6"/>
      <c r="I15" s="7">
        <v>41407</v>
      </c>
      <c r="J15" s="6"/>
      <c r="K15" s="6" t="s">
        <v>741</v>
      </c>
      <c r="L15" s="6"/>
      <c r="M15" s="6" t="s">
        <v>742</v>
      </c>
      <c r="N15" s="6"/>
      <c r="O15" s="6" t="s">
        <v>743</v>
      </c>
      <c r="P15" s="6"/>
      <c r="Q15" s="6" t="s">
        <v>1</v>
      </c>
      <c r="R15" s="6"/>
      <c r="S15" s="27">
        <v>53</v>
      </c>
      <c r="T15" s="6"/>
      <c r="U15" s="8">
        <v>37.975000000000001</v>
      </c>
      <c r="V15" s="6"/>
      <c r="W15" s="10">
        <f>ROUND(IF(ISNUMBER(U15), S15*U15, S15),5)</f>
        <v>2012.675</v>
      </c>
      <c r="X15" s="6"/>
      <c r="Y15" s="10">
        <f>ROUND(Y14+W15,5)</f>
        <v>2012.675</v>
      </c>
    </row>
    <row r="16" spans="1:26" ht="15.75" thickBot="1" x14ac:dyDescent="0.3">
      <c r="A16" s="6"/>
      <c r="B16" s="6"/>
      <c r="C16" s="6" t="s">
        <v>744</v>
      </c>
      <c r="D16" s="6"/>
      <c r="E16" s="6"/>
      <c r="F16" s="6"/>
      <c r="G16" s="6"/>
      <c r="H16" s="6"/>
      <c r="I16" s="7"/>
      <c r="J16" s="6"/>
      <c r="K16" s="6"/>
      <c r="L16" s="6"/>
      <c r="M16" s="6"/>
      <c r="N16" s="6"/>
      <c r="O16" s="6"/>
      <c r="P16" s="6"/>
      <c r="Q16" s="6"/>
      <c r="R16" s="6"/>
      <c r="S16" s="26">
        <f>ROUND(SUM(S14:S15),5)</f>
        <v>53</v>
      </c>
      <c r="T16" s="6"/>
      <c r="U16" s="9"/>
      <c r="V16" s="6"/>
      <c r="W16" s="11">
        <f>ROUND(SUM(W14:W15),5)</f>
        <v>2012.675</v>
      </c>
      <c r="X16" s="6"/>
      <c r="Y16" s="11">
        <f>Y15</f>
        <v>2012.675</v>
      </c>
    </row>
    <row r="17" spans="1:26" x14ac:dyDescent="0.25">
      <c r="A17" s="6"/>
      <c r="B17" s="6" t="s">
        <v>745</v>
      </c>
      <c r="C17" s="6"/>
      <c r="D17" s="6"/>
      <c r="E17" s="6"/>
      <c r="F17" s="6"/>
      <c r="G17" s="6"/>
      <c r="H17" s="6"/>
      <c r="I17" s="7"/>
      <c r="J17" s="6"/>
      <c r="K17" s="6"/>
      <c r="L17" s="6"/>
      <c r="M17" s="6"/>
      <c r="N17" s="6"/>
      <c r="O17" s="6"/>
      <c r="P17" s="6"/>
      <c r="Q17" s="6"/>
      <c r="R17" s="6"/>
      <c r="S17" s="8">
        <f>S16</f>
        <v>53</v>
      </c>
      <c r="T17" s="6"/>
      <c r="U17" s="9"/>
      <c r="V17" s="6"/>
      <c r="W17" s="9">
        <f>W16</f>
        <v>2012.675</v>
      </c>
      <c r="X17" s="6"/>
      <c r="Y17" s="9">
        <f>Y16</f>
        <v>2012.675</v>
      </c>
      <c r="Z17">
        <v>2012.68</v>
      </c>
    </row>
    <row r="18" spans="1:26" x14ac:dyDescent="0.25">
      <c r="A18" s="2"/>
      <c r="B18" s="2" t="s">
        <v>746</v>
      </c>
      <c r="C18" s="2"/>
      <c r="D18" s="2"/>
      <c r="E18" s="2"/>
      <c r="F18" s="2"/>
      <c r="G18" s="2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4"/>
      <c r="T18" s="2"/>
      <c r="U18" s="5"/>
      <c r="V18" s="2"/>
      <c r="W18" s="5"/>
      <c r="X18" s="2"/>
      <c r="Y18" s="5"/>
    </row>
    <row r="19" spans="1:26" outlineLevel="2" x14ac:dyDescent="0.25">
      <c r="A19" s="2"/>
      <c r="B19" s="2"/>
      <c r="C19" s="2" t="s">
        <v>747</v>
      </c>
      <c r="D19" s="2"/>
      <c r="E19" s="2"/>
      <c r="F19" s="2"/>
      <c r="G19" s="2"/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4"/>
      <c r="T19" s="2"/>
      <c r="U19" s="5"/>
      <c r="V19" s="2"/>
      <c r="W19" s="5"/>
      <c r="X19" s="2"/>
      <c r="Y19" s="5"/>
    </row>
    <row r="20" spans="1:26" outlineLevel="2" x14ac:dyDescent="0.25">
      <c r="A20" s="6"/>
      <c r="B20" s="6"/>
      <c r="C20" s="6"/>
      <c r="D20" s="6"/>
      <c r="E20" s="6"/>
      <c r="F20" s="6"/>
      <c r="G20" s="6" t="s">
        <v>0</v>
      </c>
      <c r="H20" s="6"/>
      <c r="I20" s="7">
        <v>41386</v>
      </c>
      <c r="J20" s="6"/>
      <c r="K20" s="6" t="s">
        <v>748</v>
      </c>
      <c r="L20" s="6"/>
      <c r="M20" s="6" t="s">
        <v>749</v>
      </c>
      <c r="N20" s="6"/>
      <c r="O20" s="6" t="s">
        <v>750</v>
      </c>
      <c r="P20" s="6"/>
      <c r="Q20" s="6" t="s">
        <v>1</v>
      </c>
      <c r="R20" s="6"/>
      <c r="S20" s="8">
        <v>135</v>
      </c>
      <c r="T20" s="6"/>
      <c r="U20" s="9">
        <v>19.53</v>
      </c>
      <c r="V20" s="6"/>
      <c r="W20" s="9">
        <f>ROUND(IF(ISNUMBER(U20), S20*U20, S20),5)</f>
        <v>2636.55</v>
      </c>
      <c r="X20" s="6"/>
      <c r="Y20" s="9">
        <f>ROUND(Y19+W20,5)</f>
        <v>2636.55</v>
      </c>
    </row>
    <row r="21" spans="1:26" outlineLevel="2" x14ac:dyDescent="0.25">
      <c r="A21" s="6"/>
      <c r="B21" s="6"/>
      <c r="C21" s="6"/>
      <c r="D21" s="6"/>
      <c r="E21" s="6"/>
      <c r="F21" s="6"/>
      <c r="G21" s="6" t="s">
        <v>0</v>
      </c>
      <c r="H21" s="6"/>
      <c r="I21" s="7">
        <v>41386</v>
      </c>
      <c r="J21" s="6"/>
      <c r="K21" s="6" t="s">
        <v>748</v>
      </c>
      <c r="L21" s="6"/>
      <c r="M21" s="6" t="s">
        <v>751</v>
      </c>
      <c r="N21" s="6"/>
      <c r="O21" s="6" t="s">
        <v>750</v>
      </c>
      <c r="P21" s="6"/>
      <c r="Q21" s="6" t="s">
        <v>1</v>
      </c>
      <c r="R21" s="6"/>
      <c r="S21" s="8">
        <v>143</v>
      </c>
      <c r="T21" s="6"/>
      <c r="U21" s="9">
        <v>19.53</v>
      </c>
      <c r="V21" s="6"/>
      <c r="W21" s="9">
        <f>ROUND(IF(ISNUMBER(U21), S21*U21, S21),5)</f>
        <v>2792.79</v>
      </c>
      <c r="X21" s="6"/>
      <c r="Y21" s="9">
        <f>ROUND(Y20+W21,5)</f>
        <v>5429.34</v>
      </c>
    </row>
    <row r="22" spans="1:26" ht="15.75" outlineLevel="2" thickBot="1" x14ac:dyDescent="0.3">
      <c r="A22" s="6"/>
      <c r="B22" s="6"/>
      <c r="C22" s="6"/>
      <c r="D22" s="6"/>
      <c r="E22" s="6"/>
      <c r="F22" s="6"/>
      <c r="G22" s="6" t="s">
        <v>0</v>
      </c>
      <c r="H22" s="6"/>
      <c r="I22" s="7">
        <v>41386</v>
      </c>
      <c r="J22" s="6"/>
      <c r="K22" s="6" t="s">
        <v>748</v>
      </c>
      <c r="L22" s="6"/>
      <c r="M22" s="6" t="s">
        <v>752</v>
      </c>
      <c r="N22" s="6"/>
      <c r="O22" s="6" t="s">
        <v>750</v>
      </c>
      <c r="P22" s="6"/>
      <c r="Q22" s="6" t="s">
        <v>1</v>
      </c>
      <c r="R22" s="6"/>
      <c r="S22" s="28">
        <v>80</v>
      </c>
      <c r="T22" s="6"/>
      <c r="U22" s="9">
        <v>3.45</v>
      </c>
      <c r="V22" s="6"/>
      <c r="W22" s="22">
        <f>ROUND(IF(ISNUMBER(U22), S22*U22, S22),5)</f>
        <v>276</v>
      </c>
      <c r="X22" s="6"/>
      <c r="Y22" s="22">
        <f>ROUND(Y21+W22,5)</f>
        <v>5705.34</v>
      </c>
    </row>
    <row r="23" spans="1:26" outlineLevel="1" x14ac:dyDescent="0.25">
      <c r="A23" s="6"/>
      <c r="B23" s="6"/>
      <c r="C23" s="6" t="s">
        <v>753</v>
      </c>
      <c r="D23" s="6"/>
      <c r="E23" s="6"/>
      <c r="F23" s="6"/>
      <c r="G23" s="6"/>
      <c r="H23" s="6"/>
      <c r="I23" s="7"/>
      <c r="J23" s="6"/>
      <c r="K23" s="6"/>
      <c r="L23" s="6"/>
      <c r="M23" s="6"/>
      <c r="N23" s="6"/>
      <c r="O23" s="6"/>
      <c r="P23" s="6"/>
      <c r="Q23" s="6"/>
      <c r="R23" s="6"/>
      <c r="S23" s="8">
        <f>ROUND(SUM(S19:S22),5)</f>
        <v>358</v>
      </c>
      <c r="T23" s="6"/>
      <c r="U23" s="9"/>
      <c r="V23" s="6"/>
      <c r="W23" s="9">
        <f>ROUND(SUM(W19:W22),5)</f>
        <v>5705.34</v>
      </c>
      <c r="X23" s="6"/>
      <c r="Y23" s="9">
        <f>Y22</f>
        <v>5705.34</v>
      </c>
    </row>
    <row r="24" spans="1:26" outlineLevel="2" x14ac:dyDescent="0.25">
      <c r="A24" s="2"/>
      <c r="B24" s="2"/>
      <c r="C24" s="2" t="s">
        <v>754</v>
      </c>
      <c r="D24" s="2"/>
      <c r="E24" s="2"/>
      <c r="F24" s="2"/>
      <c r="G24" s="2"/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4"/>
      <c r="T24" s="2"/>
      <c r="U24" s="5"/>
      <c r="V24" s="2"/>
      <c r="W24" s="5"/>
      <c r="X24" s="2"/>
      <c r="Y24" s="5"/>
    </row>
    <row r="25" spans="1:26" outlineLevel="2" x14ac:dyDescent="0.25">
      <c r="A25" s="6"/>
      <c r="B25" s="6"/>
      <c r="C25" s="6"/>
      <c r="D25" s="6"/>
      <c r="E25" s="6"/>
      <c r="F25" s="6"/>
      <c r="G25" s="6" t="s">
        <v>0</v>
      </c>
      <c r="H25" s="6"/>
      <c r="I25" s="7">
        <v>41365</v>
      </c>
      <c r="J25" s="6"/>
      <c r="K25" s="6" t="s">
        <v>755</v>
      </c>
      <c r="L25" s="6"/>
      <c r="M25" s="6" t="s">
        <v>756</v>
      </c>
      <c r="N25" s="6"/>
      <c r="O25" s="6" t="s">
        <v>757</v>
      </c>
      <c r="P25" s="6"/>
      <c r="Q25" s="6" t="s">
        <v>1</v>
      </c>
      <c r="R25" s="6"/>
      <c r="S25" s="8">
        <v>257</v>
      </c>
      <c r="T25" s="6"/>
      <c r="U25" s="9">
        <v>20</v>
      </c>
      <c r="V25" s="6"/>
      <c r="W25" s="9">
        <f>ROUND(IF(ISNUMBER(U25), S25*U25, S25),5)</f>
        <v>5140</v>
      </c>
      <c r="X25" s="6"/>
      <c r="Y25" s="9">
        <f>ROUND(Y24+W25,5)</f>
        <v>5140</v>
      </c>
    </row>
    <row r="26" spans="1:26" outlineLevel="2" x14ac:dyDescent="0.25">
      <c r="A26" s="6"/>
      <c r="B26" s="6"/>
      <c r="C26" s="6"/>
      <c r="D26" s="6"/>
      <c r="E26" s="6"/>
      <c r="F26" s="6"/>
      <c r="G26" s="6" t="s">
        <v>0</v>
      </c>
      <c r="H26" s="6"/>
      <c r="I26" s="7">
        <v>41365</v>
      </c>
      <c r="J26" s="6"/>
      <c r="K26" s="6" t="s">
        <v>755</v>
      </c>
      <c r="L26" s="6"/>
      <c r="M26" s="6" t="s">
        <v>758</v>
      </c>
      <c r="N26" s="6"/>
      <c r="O26" s="6" t="s">
        <v>757</v>
      </c>
      <c r="P26" s="6"/>
      <c r="Q26" s="6" t="s">
        <v>1</v>
      </c>
      <c r="R26" s="6"/>
      <c r="S26" s="8">
        <v>185</v>
      </c>
      <c r="T26" s="6"/>
      <c r="U26" s="9">
        <v>35</v>
      </c>
      <c r="V26" s="6"/>
      <c r="W26" s="9">
        <f>ROUND(IF(ISNUMBER(U26), S26*U26, S26),5)</f>
        <v>6475</v>
      </c>
      <c r="X26" s="6"/>
      <c r="Y26" s="9">
        <f>ROUND(Y25+W26,5)</f>
        <v>11615</v>
      </c>
    </row>
    <row r="27" spans="1:26" ht="15.75" outlineLevel="2" thickBot="1" x14ac:dyDescent="0.3">
      <c r="A27" s="6"/>
      <c r="B27" s="6"/>
      <c r="C27" s="6"/>
      <c r="D27" s="6"/>
      <c r="E27" s="6"/>
      <c r="F27" s="6"/>
      <c r="G27" s="6" t="s">
        <v>0</v>
      </c>
      <c r="H27" s="6"/>
      <c r="I27" s="7">
        <v>41365</v>
      </c>
      <c r="J27" s="6"/>
      <c r="K27" s="6" t="s">
        <v>755</v>
      </c>
      <c r="L27" s="6"/>
      <c r="M27" s="6" t="s">
        <v>90</v>
      </c>
      <c r="N27" s="6"/>
      <c r="O27" s="6" t="s">
        <v>757</v>
      </c>
      <c r="P27" s="6"/>
      <c r="Q27" s="6" t="s">
        <v>1</v>
      </c>
      <c r="R27" s="6"/>
      <c r="S27" s="28">
        <v>1</v>
      </c>
      <c r="T27" s="6"/>
      <c r="U27" s="9">
        <v>987.28</v>
      </c>
      <c r="V27" s="6"/>
      <c r="W27" s="22">
        <f>ROUND(IF(ISNUMBER(U27), S27*U27, S27),5)</f>
        <v>987.28</v>
      </c>
      <c r="X27" s="6"/>
      <c r="Y27" s="22">
        <f>ROUND(Y26+W27,5)</f>
        <v>12602.28</v>
      </c>
    </row>
    <row r="28" spans="1:26" outlineLevel="1" x14ac:dyDescent="0.25">
      <c r="A28" s="6"/>
      <c r="B28" s="6"/>
      <c r="C28" s="6" t="s">
        <v>759</v>
      </c>
      <c r="D28" s="6"/>
      <c r="E28" s="6"/>
      <c r="F28" s="6"/>
      <c r="G28" s="6"/>
      <c r="H28" s="6"/>
      <c r="I28" s="7"/>
      <c r="J28" s="6"/>
      <c r="K28" s="6"/>
      <c r="L28" s="6"/>
      <c r="M28" s="6"/>
      <c r="N28" s="6"/>
      <c r="O28" s="6"/>
      <c r="P28" s="6"/>
      <c r="Q28" s="6"/>
      <c r="R28" s="6"/>
      <c r="S28" s="8">
        <f>ROUND(SUM(S24:S27),5)</f>
        <v>443</v>
      </c>
      <c r="T28" s="6"/>
      <c r="U28" s="9"/>
      <c r="V28" s="6"/>
      <c r="W28" s="9">
        <f>ROUND(SUM(W24:W27),5)</f>
        <v>12602.28</v>
      </c>
      <c r="X28" s="6"/>
      <c r="Y28" s="9">
        <f>Y27</f>
        <v>12602.28</v>
      </c>
    </row>
    <row r="29" spans="1:26" outlineLevel="2" x14ac:dyDescent="0.25">
      <c r="A29" s="2"/>
      <c r="B29" s="2"/>
      <c r="C29" s="2" t="s">
        <v>760</v>
      </c>
      <c r="D29" s="2"/>
      <c r="E29" s="2"/>
      <c r="F29" s="2"/>
      <c r="G29" s="2"/>
      <c r="H29" s="2"/>
      <c r="I29" s="3"/>
      <c r="J29" s="2"/>
      <c r="K29" s="2"/>
      <c r="L29" s="2"/>
      <c r="M29" s="2"/>
      <c r="N29" s="2"/>
      <c r="O29" s="2"/>
      <c r="P29" s="2"/>
      <c r="Q29" s="2"/>
      <c r="R29" s="2"/>
      <c r="S29" s="4"/>
      <c r="T29" s="2"/>
      <c r="U29" s="5"/>
      <c r="V29" s="2"/>
      <c r="W29" s="5"/>
      <c r="X29" s="2"/>
      <c r="Y29" s="5"/>
    </row>
    <row r="30" spans="1:26" ht="15.75" outlineLevel="2" thickBot="1" x14ac:dyDescent="0.3">
      <c r="A30" s="1"/>
      <c r="B30" s="1"/>
      <c r="C30" s="1"/>
      <c r="D30" s="1"/>
      <c r="E30" s="6"/>
      <c r="F30" s="6"/>
      <c r="G30" s="6" t="s">
        <v>0</v>
      </c>
      <c r="H30" s="6"/>
      <c r="I30" s="7">
        <v>41365</v>
      </c>
      <c r="J30" s="6"/>
      <c r="K30" s="6" t="s">
        <v>761</v>
      </c>
      <c r="L30" s="6"/>
      <c r="M30" s="6" t="s">
        <v>501</v>
      </c>
      <c r="N30" s="6"/>
      <c r="O30" s="6" t="s">
        <v>762</v>
      </c>
      <c r="P30" s="6"/>
      <c r="Q30" s="6" t="s">
        <v>1</v>
      </c>
      <c r="R30" s="6"/>
      <c r="S30" s="28">
        <v>42</v>
      </c>
      <c r="T30" s="6"/>
      <c r="U30" s="9">
        <v>21.7</v>
      </c>
      <c r="V30" s="6"/>
      <c r="W30" s="22">
        <f>ROUND(IF(ISNUMBER(U30), S30*U30, S30),5)</f>
        <v>911.4</v>
      </c>
      <c r="X30" s="6"/>
      <c r="Y30" s="22">
        <f>ROUND(Y29+W30,5)</f>
        <v>911.4</v>
      </c>
    </row>
    <row r="31" spans="1:26" outlineLevel="1" x14ac:dyDescent="0.25">
      <c r="A31" s="6"/>
      <c r="B31" s="6"/>
      <c r="C31" s="6" t="s">
        <v>763</v>
      </c>
      <c r="D31" s="6"/>
      <c r="E31" s="6"/>
      <c r="F31" s="6"/>
      <c r="G31" s="6"/>
      <c r="H31" s="6"/>
      <c r="I31" s="7"/>
      <c r="J31" s="6"/>
      <c r="K31" s="6"/>
      <c r="L31" s="6"/>
      <c r="M31" s="6"/>
      <c r="N31" s="6"/>
      <c r="O31" s="6"/>
      <c r="P31" s="6"/>
      <c r="Q31" s="6"/>
      <c r="R31" s="6"/>
      <c r="S31" s="8">
        <f>ROUND(SUM(S29:S30),5)</f>
        <v>42</v>
      </c>
      <c r="T31" s="6"/>
      <c r="U31" s="9"/>
      <c r="V31" s="6"/>
      <c r="W31" s="9">
        <f>ROUND(SUM(W29:W30),5)</f>
        <v>911.4</v>
      </c>
      <c r="X31" s="6"/>
      <c r="Y31" s="9">
        <f>Y30</f>
        <v>911.4</v>
      </c>
    </row>
    <row r="32" spans="1:26" outlineLevel="2" x14ac:dyDescent="0.25">
      <c r="A32" s="2"/>
      <c r="B32" s="2"/>
      <c r="C32" s="2" t="s">
        <v>764</v>
      </c>
      <c r="D32" s="2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  <c r="P32" s="2"/>
      <c r="Q32" s="2"/>
      <c r="R32" s="2"/>
      <c r="S32" s="4"/>
      <c r="T32" s="2"/>
      <c r="U32" s="5"/>
      <c r="V32" s="2"/>
      <c r="W32" s="5"/>
      <c r="X32" s="2"/>
      <c r="Y32" s="5"/>
    </row>
    <row r="33" spans="1:26" outlineLevel="2" x14ac:dyDescent="0.25">
      <c r="A33" s="6"/>
      <c r="B33" s="6"/>
      <c r="C33" s="6"/>
      <c r="D33" s="6"/>
      <c r="E33" s="6"/>
      <c r="F33" s="6"/>
      <c r="G33" s="6" t="s">
        <v>0</v>
      </c>
      <c r="H33" s="6"/>
      <c r="I33" s="7">
        <v>41386</v>
      </c>
      <c r="J33" s="6"/>
      <c r="K33" s="6" t="s">
        <v>765</v>
      </c>
      <c r="L33" s="6"/>
      <c r="M33" s="6" t="s">
        <v>766</v>
      </c>
      <c r="N33" s="6"/>
      <c r="O33" s="6" t="s">
        <v>767</v>
      </c>
      <c r="P33" s="6"/>
      <c r="Q33" s="6" t="s">
        <v>1</v>
      </c>
      <c r="R33" s="6"/>
      <c r="S33" s="8">
        <v>59</v>
      </c>
      <c r="T33" s="6"/>
      <c r="U33" s="9">
        <v>21.7</v>
      </c>
      <c r="V33" s="6"/>
      <c r="W33" s="9">
        <f>ROUND(IF(ISNUMBER(U33), S33*U33, S33),5)</f>
        <v>1280.3</v>
      </c>
      <c r="X33" s="6"/>
      <c r="Y33" s="9">
        <f>ROUND(Y32+W33,5)</f>
        <v>1280.3</v>
      </c>
    </row>
    <row r="34" spans="1:26" outlineLevel="2" x14ac:dyDescent="0.25">
      <c r="A34" s="6"/>
      <c r="B34" s="6"/>
      <c r="C34" s="6"/>
      <c r="D34" s="6"/>
      <c r="E34" s="6"/>
      <c r="F34" s="6"/>
      <c r="G34" s="6" t="s">
        <v>0</v>
      </c>
      <c r="H34" s="6"/>
      <c r="I34" s="7">
        <v>41386</v>
      </c>
      <c r="J34" s="6"/>
      <c r="K34" s="6" t="s">
        <v>765</v>
      </c>
      <c r="L34" s="6"/>
      <c r="M34" s="6" t="s">
        <v>314</v>
      </c>
      <c r="N34" s="6"/>
      <c r="O34" s="6" t="s">
        <v>767</v>
      </c>
      <c r="P34" s="6"/>
      <c r="Q34" s="6" t="s">
        <v>1</v>
      </c>
      <c r="R34" s="6"/>
      <c r="S34" s="8">
        <v>92</v>
      </c>
      <c r="T34" s="6"/>
      <c r="U34" s="9">
        <v>21.7</v>
      </c>
      <c r="V34" s="6"/>
      <c r="W34" s="9">
        <f>ROUND(IF(ISNUMBER(U34), S34*U34, S34),5)</f>
        <v>1996.4</v>
      </c>
      <c r="X34" s="6"/>
      <c r="Y34" s="9">
        <f>ROUND(Y33+W34,5)</f>
        <v>3276.7</v>
      </c>
    </row>
    <row r="35" spans="1:26" ht="15.75" outlineLevel="2" thickBot="1" x14ac:dyDescent="0.3">
      <c r="A35" s="6"/>
      <c r="B35" s="6"/>
      <c r="C35" s="6"/>
      <c r="D35" s="6"/>
      <c r="E35" s="6"/>
      <c r="F35" s="6"/>
      <c r="G35" s="6" t="s">
        <v>0</v>
      </c>
      <c r="H35" s="6"/>
      <c r="I35" s="7">
        <v>41386</v>
      </c>
      <c r="J35" s="6"/>
      <c r="K35" s="6" t="s">
        <v>765</v>
      </c>
      <c r="L35" s="6"/>
      <c r="M35" s="6" t="s">
        <v>268</v>
      </c>
      <c r="N35" s="6"/>
      <c r="O35" s="6" t="s">
        <v>767</v>
      </c>
      <c r="P35" s="6"/>
      <c r="Q35" s="6" t="s">
        <v>1</v>
      </c>
      <c r="R35" s="6"/>
      <c r="S35" s="27">
        <v>109</v>
      </c>
      <c r="T35" s="6"/>
      <c r="U35" s="9">
        <v>17.36</v>
      </c>
      <c r="V35" s="6"/>
      <c r="W35" s="10">
        <f>ROUND(IF(ISNUMBER(U35), S35*U35, S35),5)</f>
        <v>1892.24</v>
      </c>
      <c r="X35" s="6"/>
      <c r="Y35" s="10">
        <f>ROUND(Y34+W35,5)</f>
        <v>5168.9399999999996</v>
      </c>
    </row>
    <row r="36" spans="1:26" ht="15.75" outlineLevel="1" thickBot="1" x14ac:dyDescent="0.3">
      <c r="A36" s="6"/>
      <c r="B36" s="6"/>
      <c r="C36" s="6" t="s">
        <v>768</v>
      </c>
      <c r="D36" s="6"/>
      <c r="E36" s="6"/>
      <c r="F36" s="6"/>
      <c r="G36" s="6"/>
      <c r="H36" s="6"/>
      <c r="I36" s="7"/>
      <c r="J36" s="6"/>
      <c r="K36" s="6"/>
      <c r="L36" s="6"/>
      <c r="M36" s="6"/>
      <c r="N36" s="6"/>
      <c r="O36" s="6"/>
      <c r="P36" s="6"/>
      <c r="Q36" s="6"/>
      <c r="R36" s="6"/>
      <c r="S36" s="26">
        <f>ROUND(SUM(S32:S35),5)</f>
        <v>260</v>
      </c>
      <c r="T36" s="6"/>
      <c r="U36" s="9"/>
      <c r="V36" s="6"/>
      <c r="W36" s="11">
        <f>ROUND(SUM(W32:W35),5)</f>
        <v>5168.9399999999996</v>
      </c>
      <c r="X36" s="6"/>
      <c r="Y36" s="11">
        <f>Y35</f>
        <v>5168.9399999999996</v>
      </c>
    </row>
    <row r="37" spans="1:26" x14ac:dyDescent="0.25">
      <c r="A37" s="6"/>
      <c r="B37" s="6" t="s">
        <v>769</v>
      </c>
      <c r="C37" s="6"/>
      <c r="D37" s="6"/>
      <c r="E37" s="6"/>
      <c r="F37" s="6"/>
      <c r="G37" s="6"/>
      <c r="H37" s="6"/>
      <c r="I37" s="7"/>
      <c r="J37" s="6"/>
      <c r="K37" s="6"/>
      <c r="L37" s="6"/>
      <c r="M37" s="6"/>
      <c r="N37" s="6"/>
      <c r="O37" s="6"/>
      <c r="P37" s="6"/>
      <c r="Q37" s="6"/>
      <c r="R37" s="6"/>
      <c r="S37" s="8">
        <f>ROUND(S23+S28+S31+S36,5)</f>
        <v>1103</v>
      </c>
      <c r="T37" s="6"/>
      <c r="U37" s="9"/>
      <c r="V37" s="6"/>
      <c r="W37" s="9">
        <f>ROUND(W23+W28+W31+W36,5)</f>
        <v>24387.96</v>
      </c>
      <c r="X37" s="6"/>
      <c r="Y37" s="9">
        <f>ROUND(Y23+Y28+Y31+Y36,5)</f>
        <v>24387.96</v>
      </c>
      <c r="Z37">
        <v>24387.96</v>
      </c>
    </row>
    <row r="38" spans="1:26" x14ac:dyDescent="0.25">
      <c r="A38" s="2"/>
      <c r="B38" s="2" t="s">
        <v>770</v>
      </c>
      <c r="C38" s="2"/>
      <c r="D38" s="2"/>
      <c r="E38" s="2"/>
      <c r="F38" s="2"/>
      <c r="G38" s="2"/>
      <c r="H38" s="2"/>
      <c r="I38" s="3"/>
      <c r="J38" s="2"/>
      <c r="K38" s="2"/>
      <c r="L38" s="2"/>
      <c r="M38" s="2"/>
      <c r="N38" s="2"/>
      <c r="O38" s="2"/>
      <c r="P38" s="2"/>
      <c r="Q38" s="2"/>
      <c r="R38" s="2"/>
      <c r="S38" s="4"/>
      <c r="T38" s="2"/>
      <c r="U38" s="5"/>
      <c r="V38" s="2"/>
      <c r="W38" s="5"/>
      <c r="X38" s="2"/>
      <c r="Y38" s="5"/>
    </row>
    <row r="39" spans="1:26" outlineLevel="1" x14ac:dyDescent="0.25">
      <c r="A39" s="2"/>
      <c r="B39" s="2"/>
      <c r="C39" s="2" t="s">
        <v>771</v>
      </c>
      <c r="D39" s="2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4"/>
      <c r="T39" s="2"/>
      <c r="U39" s="5"/>
      <c r="V39" s="2"/>
      <c r="W39" s="5"/>
      <c r="X39" s="2"/>
      <c r="Y39" s="5"/>
    </row>
    <row r="40" spans="1:26" ht="15.75" outlineLevel="1" thickBot="1" x14ac:dyDescent="0.3">
      <c r="A40" s="1"/>
      <c r="B40" s="1"/>
      <c r="C40" s="1"/>
      <c r="D40" s="1"/>
      <c r="E40" s="6"/>
      <c r="F40" s="6"/>
      <c r="G40" s="6" t="s">
        <v>0</v>
      </c>
      <c r="H40" s="6"/>
      <c r="I40" s="7">
        <v>41382</v>
      </c>
      <c r="J40" s="6"/>
      <c r="K40" s="6" t="s">
        <v>772</v>
      </c>
      <c r="L40" s="6"/>
      <c r="M40" s="6" t="s">
        <v>773</v>
      </c>
      <c r="N40" s="6"/>
      <c r="O40" s="6" t="s">
        <v>774</v>
      </c>
      <c r="P40" s="6"/>
      <c r="Q40" s="6" t="s">
        <v>1</v>
      </c>
      <c r="R40" s="6"/>
      <c r="S40" s="27">
        <v>40</v>
      </c>
      <c r="T40" s="6"/>
      <c r="U40" s="9">
        <v>14</v>
      </c>
      <c r="V40" s="6"/>
      <c r="W40" s="10">
        <f>ROUND(IF(ISNUMBER(U40), S40*U40, S40),5)</f>
        <v>560</v>
      </c>
      <c r="X40" s="6"/>
      <c r="Y40" s="10">
        <f>ROUND(Y39+W40,5)</f>
        <v>560</v>
      </c>
    </row>
    <row r="41" spans="1:26" ht="15.75" thickBot="1" x14ac:dyDescent="0.3">
      <c r="A41" s="6"/>
      <c r="B41" s="6"/>
      <c r="C41" s="6" t="s">
        <v>775</v>
      </c>
      <c r="D41" s="6"/>
      <c r="E41" s="6"/>
      <c r="F41" s="6"/>
      <c r="G41" s="6"/>
      <c r="H41" s="6"/>
      <c r="I41" s="7"/>
      <c r="J41" s="6"/>
      <c r="K41" s="6"/>
      <c r="L41" s="6"/>
      <c r="M41" s="6"/>
      <c r="N41" s="6"/>
      <c r="O41" s="6"/>
      <c r="P41" s="6"/>
      <c r="Q41" s="6"/>
      <c r="R41" s="6"/>
      <c r="S41" s="26">
        <f>ROUND(SUM(S39:S40),5)</f>
        <v>40</v>
      </c>
      <c r="T41" s="6"/>
      <c r="U41" s="9"/>
      <c r="V41" s="6"/>
      <c r="W41" s="11">
        <f>ROUND(SUM(W39:W40),5)</f>
        <v>560</v>
      </c>
      <c r="X41" s="6"/>
      <c r="Y41" s="11">
        <f>Y40</f>
        <v>560</v>
      </c>
    </row>
    <row r="42" spans="1:26" x14ac:dyDescent="0.25">
      <c r="A42" s="6"/>
      <c r="B42" s="6" t="s">
        <v>776</v>
      </c>
      <c r="C42" s="6"/>
      <c r="D42" s="6"/>
      <c r="E42" s="6"/>
      <c r="F42" s="6"/>
      <c r="G42" s="6"/>
      <c r="H42" s="6"/>
      <c r="I42" s="7"/>
      <c r="J42" s="6"/>
      <c r="K42" s="6"/>
      <c r="L42" s="6"/>
      <c r="M42" s="6"/>
      <c r="N42" s="6"/>
      <c r="O42" s="6"/>
      <c r="P42" s="6"/>
      <c r="Q42" s="6"/>
      <c r="R42" s="6"/>
      <c r="S42" s="8">
        <f>S41</f>
        <v>40</v>
      </c>
      <c r="T42" s="6"/>
      <c r="U42" s="9"/>
      <c r="V42" s="6"/>
      <c r="W42" s="9">
        <f>W41</f>
        <v>560</v>
      </c>
      <c r="X42" s="6"/>
      <c r="Y42" s="9">
        <f>Y41</f>
        <v>560</v>
      </c>
      <c r="Z42">
        <v>560</v>
      </c>
    </row>
    <row r="43" spans="1:26" x14ac:dyDescent="0.25">
      <c r="A43" s="2"/>
      <c r="B43" s="2" t="s">
        <v>777</v>
      </c>
      <c r="C43" s="2"/>
      <c r="D43" s="2"/>
      <c r="E43" s="2"/>
      <c r="F43" s="2"/>
      <c r="G43" s="2"/>
      <c r="H43" s="2"/>
      <c r="I43" s="3"/>
      <c r="J43" s="2"/>
      <c r="K43" s="2"/>
      <c r="L43" s="2"/>
      <c r="M43" s="2"/>
      <c r="N43" s="2"/>
      <c r="O43" s="2"/>
      <c r="P43" s="2"/>
      <c r="Q43" s="2"/>
      <c r="R43" s="2"/>
      <c r="S43" s="4"/>
      <c r="T43" s="2"/>
      <c r="U43" s="5"/>
      <c r="V43" s="2"/>
      <c r="W43" s="5"/>
      <c r="X43" s="2"/>
      <c r="Y43" s="5"/>
    </row>
    <row r="44" spans="1:26" outlineLevel="2" x14ac:dyDescent="0.25">
      <c r="A44" s="2"/>
      <c r="B44" s="2"/>
      <c r="C44" s="2" t="s">
        <v>778</v>
      </c>
      <c r="D44" s="2"/>
      <c r="E44" s="2"/>
      <c r="F44" s="2"/>
      <c r="G44" s="2"/>
      <c r="H44" s="2"/>
      <c r="I44" s="3"/>
      <c r="J44" s="2"/>
      <c r="K44" s="2"/>
      <c r="L44" s="2"/>
      <c r="M44" s="2"/>
      <c r="N44" s="2"/>
      <c r="O44" s="2"/>
      <c r="P44" s="2"/>
      <c r="Q44" s="2"/>
      <c r="R44" s="2"/>
      <c r="S44" s="4"/>
      <c r="T44" s="2"/>
      <c r="U44" s="5"/>
      <c r="V44" s="2"/>
      <c r="W44" s="5"/>
      <c r="X44" s="2"/>
      <c r="Y44" s="5"/>
    </row>
    <row r="45" spans="1:26" outlineLevel="2" x14ac:dyDescent="0.25">
      <c r="A45" s="6"/>
      <c r="B45" s="6"/>
      <c r="C45" s="6"/>
      <c r="D45" s="6"/>
      <c r="E45" s="6"/>
      <c r="F45" s="6"/>
      <c r="G45" s="6" t="s">
        <v>0</v>
      </c>
      <c r="H45" s="6"/>
      <c r="I45" s="7">
        <v>41393</v>
      </c>
      <c r="J45" s="6"/>
      <c r="K45" s="6" t="s">
        <v>779</v>
      </c>
      <c r="L45" s="6"/>
      <c r="M45" s="6" t="s">
        <v>780</v>
      </c>
      <c r="N45" s="6"/>
      <c r="O45" s="6" t="s">
        <v>781</v>
      </c>
      <c r="P45" s="6"/>
      <c r="Q45" s="6" t="s">
        <v>1</v>
      </c>
      <c r="R45" s="6"/>
      <c r="S45" s="8">
        <v>26</v>
      </c>
      <c r="T45" s="6"/>
      <c r="U45" s="9">
        <v>28</v>
      </c>
      <c r="V45" s="6"/>
      <c r="W45" s="9">
        <f>ROUND(IF(ISNUMBER(U45), S45*U45, S45),5)</f>
        <v>728</v>
      </c>
      <c r="X45" s="6"/>
      <c r="Y45" s="9">
        <f>ROUND(Y44+W45,5)</f>
        <v>728</v>
      </c>
    </row>
    <row r="46" spans="1:26" ht="15.75" outlineLevel="2" thickBot="1" x14ac:dyDescent="0.3">
      <c r="A46" s="6"/>
      <c r="B46" s="6"/>
      <c r="C46" s="6"/>
      <c r="D46" s="6"/>
      <c r="E46" s="6"/>
      <c r="F46" s="6"/>
      <c r="G46" s="6" t="s">
        <v>0</v>
      </c>
      <c r="H46" s="6"/>
      <c r="I46" s="7">
        <v>41393</v>
      </c>
      <c r="J46" s="6"/>
      <c r="K46" s="6" t="s">
        <v>779</v>
      </c>
      <c r="L46" s="6"/>
      <c r="M46" s="6" t="s">
        <v>90</v>
      </c>
      <c r="N46" s="6"/>
      <c r="O46" s="6" t="s">
        <v>781</v>
      </c>
      <c r="P46" s="6"/>
      <c r="Q46" s="6" t="s">
        <v>1</v>
      </c>
      <c r="R46" s="6"/>
      <c r="S46" s="28">
        <v>1</v>
      </c>
      <c r="T46" s="6"/>
      <c r="U46" s="9">
        <v>61.88</v>
      </c>
      <c r="V46" s="6"/>
      <c r="W46" s="22">
        <f>ROUND(IF(ISNUMBER(U46), S46*U46, S46),5)</f>
        <v>61.88</v>
      </c>
      <c r="X46" s="6"/>
      <c r="Y46" s="22">
        <f>ROUND(Y45+W46,5)</f>
        <v>789.88</v>
      </c>
    </row>
    <row r="47" spans="1:26" outlineLevel="1" x14ac:dyDescent="0.25">
      <c r="A47" s="6"/>
      <c r="B47" s="6"/>
      <c r="C47" s="6" t="s">
        <v>782</v>
      </c>
      <c r="D47" s="6"/>
      <c r="E47" s="6"/>
      <c r="F47" s="6"/>
      <c r="G47" s="6"/>
      <c r="H47" s="6"/>
      <c r="I47" s="7"/>
      <c r="J47" s="6"/>
      <c r="K47" s="6"/>
      <c r="L47" s="6"/>
      <c r="M47" s="6"/>
      <c r="N47" s="6"/>
      <c r="O47" s="6"/>
      <c r="P47" s="6"/>
      <c r="Q47" s="6"/>
      <c r="R47" s="6"/>
      <c r="S47" s="8">
        <f>ROUND(SUM(S44:S46),5)</f>
        <v>27</v>
      </c>
      <c r="T47" s="6"/>
      <c r="U47" s="9"/>
      <c r="V47" s="6"/>
      <c r="W47" s="9">
        <f>ROUND(SUM(W44:W46),5)</f>
        <v>789.88</v>
      </c>
      <c r="X47" s="6"/>
      <c r="Y47" s="9">
        <f>Y46</f>
        <v>789.88</v>
      </c>
    </row>
    <row r="48" spans="1:26" outlineLevel="2" x14ac:dyDescent="0.25">
      <c r="A48" s="2"/>
      <c r="B48" s="2"/>
      <c r="C48" s="2" t="s">
        <v>783</v>
      </c>
      <c r="D48" s="2"/>
      <c r="E48" s="2"/>
      <c r="F48" s="2"/>
      <c r="G48" s="2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4"/>
      <c r="T48" s="2"/>
      <c r="U48" s="5"/>
      <c r="V48" s="2"/>
      <c r="W48" s="5"/>
      <c r="X48" s="2"/>
      <c r="Y48" s="5"/>
    </row>
    <row r="49" spans="1:26" outlineLevel="2" x14ac:dyDescent="0.25">
      <c r="A49" s="6"/>
      <c r="B49" s="6"/>
      <c r="C49" s="6"/>
      <c r="D49" s="6"/>
      <c r="E49" s="6"/>
      <c r="F49" s="6"/>
      <c r="G49" s="6" t="s">
        <v>0</v>
      </c>
      <c r="H49" s="6"/>
      <c r="I49" s="7">
        <v>41399</v>
      </c>
      <c r="J49" s="6"/>
      <c r="K49" s="6" t="s">
        <v>784</v>
      </c>
      <c r="L49" s="6"/>
      <c r="M49" s="6" t="s">
        <v>785</v>
      </c>
      <c r="N49" s="6"/>
      <c r="O49" s="6" t="s">
        <v>786</v>
      </c>
      <c r="P49" s="6"/>
      <c r="Q49" s="6" t="s">
        <v>1</v>
      </c>
      <c r="R49" s="6"/>
      <c r="S49" s="8">
        <v>39</v>
      </c>
      <c r="T49" s="6"/>
      <c r="U49" s="9">
        <v>14.68</v>
      </c>
      <c r="V49" s="6"/>
      <c r="W49" s="9">
        <f>ROUND(IF(ISNUMBER(U49), S49*U49, S49),5)</f>
        <v>572.52</v>
      </c>
      <c r="X49" s="6"/>
      <c r="Y49" s="9">
        <f>ROUND(Y48+W49,5)</f>
        <v>572.52</v>
      </c>
    </row>
    <row r="50" spans="1:26" ht="15.75" outlineLevel="2" thickBot="1" x14ac:dyDescent="0.3">
      <c r="A50" s="6"/>
      <c r="B50" s="6"/>
      <c r="C50" s="6"/>
      <c r="D50" s="6"/>
      <c r="E50" s="6"/>
      <c r="F50" s="6"/>
      <c r="G50" s="6" t="s">
        <v>0</v>
      </c>
      <c r="H50" s="6"/>
      <c r="I50" s="7">
        <v>41399</v>
      </c>
      <c r="J50" s="6"/>
      <c r="K50" s="6" t="s">
        <v>784</v>
      </c>
      <c r="L50" s="6"/>
      <c r="M50" s="6" t="s">
        <v>90</v>
      </c>
      <c r="N50" s="6"/>
      <c r="O50" s="6" t="s">
        <v>786</v>
      </c>
      <c r="P50" s="6"/>
      <c r="Q50" s="6" t="s">
        <v>1</v>
      </c>
      <c r="R50" s="6"/>
      <c r="S50" s="27">
        <v>1</v>
      </c>
      <c r="T50" s="6"/>
      <c r="U50" s="9">
        <v>52.99</v>
      </c>
      <c r="V50" s="6"/>
      <c r="W50" s="10">
        <f>ROUND(IF(ISNUMBER(U50), S50*U50, S50),5)</f>
        <v>52.99</v>
      </c>
      <c r="X50" s="6"/>
      <c r="Y50" s="10">
        <f>ROUND(Y49+W50,5)</f>
        <v>625.51</v>
      </c>
    </row>
    <row r="51" spans="1:26" ht="15.75" outlineLevel="1" thickBot="1" x14ac:dyDescent="0.3">
      <c r="A51" s="6"/>
      <c r="B51" s="6"/>
      <c r="C51" s="6" t="s">
        <v>787</v>
      </c>
      <c r="D51" s="6"/>
      <c r="E51" s="6"/>
      <c r="F51" s="6"/>
      <c r="G51" s="6"/>
      <c r="H51" s="6"/>
      <c r="I51" s="7"/>
      <c r="J51" s="6"/>
      <c r="K51" s="6"/>
      <c r="L51" s="6"/>
      <c r="M51" s="6"/>
      <c r="N51" s="6"/>
      <c r="O51" s="6"/>
      <c r="P51" s="6"/>
      <c r="Q51" s="6"/>
      <c r="R51" s="6"/>
      <c r="S51" s="26">
        <f>ROUND(SUM(S48:S50),5)</f>
        <v>40</v>
      </c>
      <c r="T51" s="6"/>
      <c r="U51" s="9"/>
      <c r="V51" s="6"/>
      <c r="W51" s="11">
        <f>ROUND(SUM(W48:W50),5)</f>
        <v>625.51</v>
      </c>
      <c r="X51" s="6"/>
      <c r="Y51" s="11">
        <f>Y50</f>
        <v>625.51</v>
      </c>
    </row>
    <row r="52" spans="1:26" x14ac:dyDescent="0.25">
      <c r="A52" s="6"/>
      <c r="B52" s="6" t="s">
        <v>788</v>
      </c>
      <c r="C52" s="6"/>
      <c r="D52" s="6"/>
      <c r="E52" s="6"/>
      <c r="F52" s="6"/>
      <c r="G52" s="6"/>
      <c r="H52" s="6"/>
      <c r="I52" s="7"/>
      <c r="J52" s="6"/>
      <c r="K52" s="6"/>
      <c r="L52" s="6"/>
      <c r="M52" s="6"/>
      <c r="N52" s="6"/>
      <c r="O52" s="6"/>
      <c r="P52" s="6"/>
      <c r="Q52" s="6"/>
      <c r="R52" s="6"/>
      <c r="S52" s="8">
        <f>ROUND(S47+S51,5)</f>
        <v>67</v>
      </c>
      <c r="T52" s="6"/>
      <c r="U52" s="9"/>
      <c r="V52" s="6"/>
      <c r="W52" s="9">
        <f>ROUND(W47+W51,5)</f>
        <v>1415.39</v>
      </c>
      <c r="X52" s="6"/>
      <c r="Y52" s="9">
        <f>ROUND(Y47+Y51,5)</f>
        <v>1415.39</v>
      </c>
      <c r="Z52">
        <v>1415.39</v>
      </c>
    </row>
    <row r="53" spans="1:26" ht="15.75" outlineLevel="2" thickBot="1" x14ac:dyDescent="0.3">
      <c r="A53" s="6"/>
      <c r="B53" s="6"/>
      <c r="C53" s="6"/>
      <c r="D53" s="6"/>
      <c r="E53" s="6"/>
      <c r="F53" s="6"/>
      <c r="G53" s="6"/>
      <c r="H53" s="7"/>
      <c r="I53" s="6"/>
      <c r="J53" s="6"/>
      <c r="K53" s="6"/>
      <c r="L53" s="6"/>
      <c r="M53" s="6"/>
      <c r="N53" s="6"/>
      <c r="O53" s="6"/>
      <c r="P53" s="6"/>
      <c r="Q53" s="6"/>
      <c r="R53" s="8"/>
      <c r="S53" s="6"/>
      <c r="T53" s="9"/>
      <c r="U53" s="6"/>
      <c r="V53" s="22"/>
      <c r="W53" s="6"/>
      <c r="X53" s="22"/>
      <c r="Z53">
        <f>SUM(Z1:Z52)</f>
        <v>34983.68</v>
      </c>
    </row>
    <row r="54" spans="1:26" outlineLevel="1" x14ac:dyDescent="0.25">
      <c r="A54" s="6"/>
      <c r="B54" s="6"/>
      <c r="C54" s="6"/>
      <c r="D54" s="6"/>
      <c r="E54" s="6"/>
      <c r="F54" s="6"/>
      <c r="G54" s="6"/>
      <c r="H54" s="7"/>
      <c r="I54" s="6"/>
      <c r="J54" s="6"/>
      <c r="K54" s="6"/>
      <c r="L54" s="6"/>
      <c r="M54" s="6"/>
      <c r="N54" s="6"/>
      <c r="O54" s="6"/>
      <c r="P54" s="6"/>
      <c r="Q54" s="6"/>
      <c r="R54" s="8"/>
      <c r="S54" s="6"/>
      <c r="T54" s="9"/>
      <c r="U54" s="6"/>
      <c r="V54" s="9"/>
      <c r="W54" s="6"/>
      <c r="X54" s="9"/>
    </row>
    <row r="55" spans="1:26" outlineLevel="2" x14ac:dyDescent="0.25">
      <c r="A55" s="2"/>
      <c r="B55" s="2"/>
      <c r="C55" s="2"/>
      <c r="D55" s="2"/>
      <c r="E55" s="2"/>
      <c r="F55" s="2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4"/>
      <c r="S55" s="2"/>
      <c r="T55" s="5"/>
      <c r="U55" s="2"/>
      <c r="V55" s="5"/>
      <c r="W55" s="2"/>
      <c r="X55" s="5"/>
    </row>
    <row r="56" spans="1:26" ht="15.75" outlineLevel="2" thickBot="1" x14ac:dyDescent="0.3">
      <c r="A56" s="1"/>
      <c r="B56" s="1"/>
      <c r="C56" s="1"/>
      <c r="D56" s="6"/>
      <c r="E56" s="6"/>
      <c r="F56" s="6"/>
      <c r="G56" s="6"/>
      <c r="H56" s="7"/>
      <c r="I56" s="6"/>
      <c r="J56" s="6"/>
      <c r="K56" s="6"/>
      <c r="L56" s="6"/>
      <c r="M56" s="6"/>
      <c r="N56" s="6"/>
      <c r="O56" s="6"/>
      <c r="P56" s="6"/>
      <c r="Q56" s="6"/>
      <c r="R56" s="8"/>
      <c r="S56" s="6"/>
      <c r="T56" s="9"/>
      <c r="U56" s="6"/>
      <c r="V56" s="22"/>
      <c r="W56" s="6"/>
      <c r="X56" s="22"/>
    </row>
    <row r="57" spans="1:26" outlineLevel="1" x14ac:dyDescent="0.25">
      <c r="A57" s="6"/>
      <c r="B57" s="6"/>
      <c r="C57" s="6"/>
      <c r="D57" s="6"/>
      <c r="E57" s="6"/>
      <c r="F57" s="6"/>
      <c r="G57" s="6"/>
      <c r="H57" s="7"/>
      <c r="I57" s="6"/>
      <c r="J57" s="6"/>
      <c r="K57" s="6"/>
      <c r="L57" s="6"/>
      <c r="M57" s="6"/>
      <c r="N57" s="6"/>
      <c r="O57" s="6"/>
      <c r="P57" s="6"/>
      <c r="Q57" s="6"/>
      <c r="R57" s="8"/>
      <c r="S57" s="6"/>
      <c r="T57" s="9"/>
      <c r="U57" s="6"/>
      <c r="V57" s="9"/>
      <c r="W57" s="6"/>
      <c r="X57" s="9"/>
    </row>
    <row r="58" spans="1:26" outlineLevel="2" x14ac:dyDescent="0.25">
      <c r="A58" s="2"/>
      <c r="B58" s="2"/>
      <c r="C58" s="2"/>
      <c r="D58" s="2"/>
      <c r="E58" s="2"/>
      <c r="F58" s="2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4"/>
      <c r="S58" s="2"/>
      <c r="T58" s="5"/>
      <c r="U58" s="2"/>
      <c r="V58" s="5"/>
      <c r="W58" s="2"/>
      <c r="X58" s="5"/>
    </row>
    <row r="59" spans="1:26" outlineLevel="2" x14ac:dyDescent="0.25">
      <c r="A59" s="6"/>
      <c r="B59" s="6"/>
      <c r="C59" s="6"/>
      <c r="D59" s="6"/>
      <c r="E59" s="6"/>
      <c r="F59" s="6"/>
      <c r="G59" s="6"/>
      <c r="H59" s="7"/>
      <c r="I59" s="6"/>
      <c r="J59" s="6"/>
      <c r="K59" s="6"/>
      <c r="L59" s="6"/>
      <c r="M59" s="6"/>
      <c r="N59" s="6"/>
      <c r="O59" s="6"/>
      <c r="P59" s="6"/>
      <c r="Q59" s="6"/>
      <c r="R59" s="8"/>
      <c r="S59" s="6"/>
      <c r="T59" s="9"/>
      <c r="U59" s="6"/>
      <c r="V59" s="9"/>
      <c r="W59" s="6"/>
      <c r="X59" s="9"/>
    </row>
    <row r="60" spans="1:26" outlineLevel="2" x14ac:dyDescent="0.25">
      <c r="A60" s="6"/>
      <c r="B60" s="6"/>
      <c r="C60" s="6"/>
      <c r="D60" s="6"/>
      <c r="E60" s="6"/>
      <c r="F60" s="6"/>
      <c r="G60" s="6"/>
      <c r="H60" s="7"/>
      <c r="I60" s="6"/>
      <c r="J60" s="6"/>
      <c r="K60" s="6"/>
      <c r="L60" s="6"/>
      <c r="M60" s="6"/>
      <c r="N60" s="6"/>
      <c r="O60" s="6"/>
      <c r="P60" s="6"/>
      <c r="Q60" s="6"/>
      <c r="R60" s="8"/>
      <c r="S60" s="6"/>
      <c r="T60" s="9"/>
      <c r="U60" s="6"/>
      <c r="V60" s="9"/>
      <c r="W60" s="6"/>
      <c r="X60" s="9"/>
    </row>
    <row r="61" spans="1:26" ht="15.75" outlineLevel="2" thickBot="1" x14ac:dyDescent="0.3">
      <c r="A61" s="6"/>
      <c r="B61" s="6"/>
      <c r="C61" s="6"/>
      <c r="D61" s="6"/>
      <c r="E61" s="6"/>
      <c r="F61" s="6"/>
      <c r="G61" s="6"/>
      <c r="H61" s="7"/>
      <c r="I61" s="6"/>
      <c r="J61" s="6"/>
      <c r="K61" s="6"/>
      <c r="L61" s="6"/>
      <c r="M61" s="6"/>
      <c r="N61" s="6"/>
      <c r="O61" s="6"/>
      <c r="P61" s="6"/>
      <c r="Q61" s="6"/>
      <c r="R61" s="8"/>
      <c r="S61" s="6"/>
      <c r="T61" s="9"/>
      <c r="U61" s="6"/>
      <c r="V61" s="10"/>
      <c r="W61" s="6"/>
      <c r="X61" s="10"/>
    </row>
    <row r="62" spans="1:26" ht="15.75" outlineLevel="1" thickBot="1" x14ac:dyDescent="0.3">
      <c r="A62" s="6"/>
      <c r="B62" s="6"/>
      <c r="C62" s="6"/>
      <c r="D62" s="6"/>
      <c r="E62" s="6"/>
      <c r="F62" s="6"/>
      <c r="G62" s="6"/>
      <c r="H62" s="7"/>
      <c r="I62" s="6"/>
      <c r="J62" s="6"/>
      <c r="K62" s="6"/>
      <c r="L62" s="6"/>
      <c r="M62" s="6"/>
      <c r="N62" s="6"/>
      <c r="O62" s="6"/>
      <c r="P62" s="6"/>
      <c r="Q62" s="6"/>
      <c r="R62" s="8"/>
      <c r="S62" s="6"/>
      <c r="T62" s="9"/>
      <c r="U62" s="6"/>
      <c r="V62" s="11"/>
      <c r="W62" s="6"/>
      <c r="X62" s="11"/>
    </row>
    <row r="63" spans="1:26" x14ac:dyDescent="0.25">
      <c r="A63" s="6"/>
      <c r="B63" s="6"/>
      <c r="C63" s="6"/>
      <c r="D63" s="6"/>
      <c r="E63" s="6"/>
      <c r="F63" s="6"/>
      <c r="G63" s="6"/>
      <c r="H63" s="7"/>
      <c r="I63" s="6"/>
      <c r="J63" s="6"/>
      <c r="K63" s="6"/>
      <c r="L63" s="6"/>
      <c r="M63" s="6"/>
      <c r="N63" s="6"/>
      <c r="O63" s="6"/>
      <c r="P63" s="6"/>
      <c r="Q63" s="6"/>
      <c r="R63" s="8"/>
      <c r="S63" s="6"/>
      <c r="T63" s="9"/>
      <c r="U63" s="6"/>
      <c r="V63" s="9"/>
      <c r="W63" s="6"/>
      <c r="X63" s="9"/>
    </row>
    <row r="64" spans="1:26" x14ac:dyDescent="0.25">
      <c r="A64" s="2"/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4"/>
      <c r="S64" s="2"/>
      <c r="T64" s="5"/>
      <c r="U64" s="2"/>
      <c r="V64" s="5"/>
      <c r="W64" s="2"/>
      <c r="X64" s="5"/>
    </row>
    <row r="65" spans="1:24" outlineLevel="1" x14ac:dyDescent="0.25">
      <c r="A65" s="2"/>
      <c r="B65" s="2"/>
      <c r="C65" s="2"/>
      <c r="D65" s="2"/>
      <c r="E65" s="2"/>
      <c r="F65" s="2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4"/>
      <c r="S65" s="2"/>
      <c r="T65" s="5"/>
      <c r="U65" s="2"/>
      <c r="V65" s="5"/>
      <c r="W65" s="2"/>
      <c r="X65" s="5"/>
    </row>
    <row r="66" spans="1:24" ht="15.75" outlineLevel="1" thickBot="1" x14ac:dyDescent="0.3">
      <c r="A66" s="1"/>
      <c r="B66" s="1"/>
      <c r="C66" s="1"/>
      <c r="D66" s="6"/>
      <c r="E66" s="6"/>
      <c r="F66" s="6"/>
      <c r="G66" s="6"/>
      <c r="H66" s="7"/>
      <c r="I66" s="6"/>
      <c r="J66" s="6"/>
      <c r="K66" s="6"/>
      <c r="L66" s="6"/>
      <c r="M66" s="6"/>
      <c r="N66" s="6"/>
      <c r="O66" s="6"/>
      <c r="P66" s="6"/>
      <c r="Q66" s="6"/>
      <c r="R66" s="8"/>
      <c r="S66" s="6"/>
      <c r="T66" s="9"/>
      <c r="U66" s="6"/>
      <c r="V66" s="10"/>
      <c r="W66" s="6"/>
      <c r="X66" s="10"/>
    </row>
    <row r="67" spans="1:24" ht="15.75" thickBot="1" x14ac:dyDescent="0.3">
      <c r="A67" s="6"/>
      <c r="B67" s="6"/>
      <c r="C67" s="6"/>
      <c r="D67" s="6"/>
      <c r="E67" s="6"/>
      <c r="F67" s="6"/>
      <c r="G67" s="6"/>
      <c r="H67" s="7"/>
      <c r="I67" s="6"/>
      <c r="J67" s="6"/>
      <c r="K67" s="6"/>
      <c r="L67" s="6"/>
      <c r="M67" s="6"/>
      <c r="N67" s="6"/>
      <c r="O67" s="6"/>
      <c r="P67" s="6"/>
      <c r="Q67" s="6"/>
      <c r="R67" s="8"/>
      <c r="S67" s="6"/>
      <c r="T67" s="9"/>
      <c r="U67" s="6"/>
      <c r="V67" s="11"/>
      <c r="W67" s="6"/>
      <c r="X67" s="11"/>
    </row>
    <row r="68" spans="1:24" x14ac:dyDescent="0.25">
      <c r="A68" s="6"/>
      <c r="B68" s="6"/>
      <c r="C68" s="6"/>
      <c r="D68" s="6"/>
      <c r="E68" s="6"/>
      <c r="F68" s="6"/>
      <c r="G68" s="6"/>
      <c r="H68" s="7"/>
      <c r="I68" s="6"/>
      <c r="J68" s="6"/>
      <c r="K68" s="6"/>
      <c r="L68" s="6"/>
      <c r="M68" s="6"/>
      <c r="N68" s="6"/>
      <c r="O68" s="6"/>
      <c r="P68" s="6"/>
      <c r="Q68" s="6"/>
      <c r="R68" s="8"/>
      <c r="S68" s="6"/>
      <c r="T68" s="9"/>
      <c r="U68" s="6"/>
      <c r="V68" s="9"/>
      <c r="W68" s="6"/>
      <c r="X68" s="9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Z50" sqref="Z50"/>
    </sheetView>
  </sheetViews>
  <sheetFormatPr defaultColWidth="11.42578125" defaultRowHeight="15" outlineLevelRow="2" x14ac:dyDescent="0.25"/>
  <cols>
    <col min="4" max="7" width="0" hidden="1" customWidth="1"/>
    <col min="9" max="9" width="0" hidden="1" customWidth="1"/>
    <col min="11" max="23" width="0" hidden="1" customWidth="1"/>
    <col min="25" max="26" width="12.42578125" customWidth="1"/>
  </cols>
  <sheetData>
    <row r="1" spans="1:25" x14ac:dyDescent="0.25">
      <c r="A1" s="2"/>
      <c r="B1" s="2" t="s">
        <v>789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2" x14ac:dyDescent="0.25">
      <c r="A2" s="2"/>
      <c r="B2" s="2"/>
      <c r="C2" s="2" t="s">
        <v>790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ht="15.75" outlineLevel="2" thickBot="1" x14ac:dyDescent="0.3">
      <c r="A3" s="1"/>
      <c r="B3" s="1"/>
      <c r="C3" s="1"/>
      <c r="D3" s="1"/>
      <c r="E3" s="6"/>
      <c r="F3" s="6"/>
      <c r="G3" s="6" t="s">
        <v>0</v>
      </c>
      <c r="H3" s="6"/>
      <c r="I3" s="7">
        <v>41382</v>
      </c>
      <c r="J3" s="6"/>
      <c r="K3" s="6" t="s">
        <v>791</v>
      </c>
      <c r="L3" s="6"/>
      <c r="M3" s="6" t="s">
        <v>792</v>
      </c>
      <c r="N3" s="6"/>
      <c r="O3" s="6" t="s">
        <v>793</v>
      </c>
      <c r="P3" s="6"/>
      <c r="Q3" s="6" t="s">
        <v>1</v>
      </c>
      <c r="R3" s="6"/>
      <c r="S3" s="28">
        <v>35</v>
      </c>
      <c r="T3" s="6"/>
      <c r="U3" s="8">
        <v>48.825000000000003</v>
      </c>
      <c r="V3" s="6"/>
      <c r="W3" s="22">
        <f>ROUND(IF(ISNUMBER(U3), S3*U3, S3),5)</f>
        <v>1708.875</v>
      </c>
      <c r="X3" s="6"/>
      <c r="Y3" s="22">
        <f>ROUND(Y2+W3,5)</f>
        <v>1708.875</v>
      </c>
    </row>
    <row r="4" spans="1:25" outlineLevel="1" x14ac:dyDescent="0.25">
      <c r="A4" s="6"/>
      <c r="B4" s="6"/>
      <c r="C4" s="6" t="s">
        <v>794</v>
      </c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8">
        <f>ROUND(SUM(S2:S3),5)</f>
        <v>35</v>
      </c>
      <c r="T4" s="6"/>
      <c r="U4" s="9"/>
      <c r="V4" s="6"/>
      <c r="W4" s="9">
        <f>ROUND(SUM(W2:W3),5)</f>
        <v>1708.875</v>
      </c>
      <c r="X4" s="6"/>
      <c r="Y4" s="9">
        <f>Y3</f>
        <v>1708.875</v>
      </c>
    </row>
    <row r="5" spans="1:25" outlineLevel="2" x14ac:dyDescent="0.25">
      <c r="A5" s="2"/>
      <c r="B5" s="2"/>
      <c r="C5" s="2" t="s">
        <v>795</v>
      </c>
      <c r="D5" s="2"/>
      <c r="E5" s="2"/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4"/>
      <c r="T5" s="2"/>
      <c r="U5" s="5"/>
      <c r="V5" s="2"/>
      <c r="W5" s="5"/>
      <c r="X5" s="2"/>
      <c r="Y5" s="5"/>
    </row>
    <row r="6" spans="1:25" ht="15.75" outlineLevel="2" thickBot="1" x14ac:dyDescent="0.3">
      <c r="A6" s="1"/>
      <c r="B6" s="1"/>
      <c r="C6" s="1"/>
      <c r="D6" s="1"/>
      <c r="E6" s="6"/>
      <c r="F6" s="6"/>
      <c r="G6" s="6" t="s">
        <v>0</v>
      </c>
      <c r="H6" s="6"/>
      <c r="I6" s="7">
        <v>41399</v>
      </c>
      <c r="J6" s="6"/>
      <c r="K6" s="6" t="s">
        <v>796</v>
      </c>
      <c r="L6" s="6"/>
      <c r="M6" s="6" t="s">
        <v>797</v>
      </c>
      <c r="N6" s="6"/>
      <c r="O6" s="6" t="s">
        <v>798</v>
      </c>
      <c r="P6" s="6"/>
      <c r="Q6" s="6" t="s">
        <v>1</v>
      </c>
      <c r="R6" s="6"/>
      <c r="S6" s="28">
        <v>19</v>
      </c>
      <c r="T6" s="6"/>
      <c r="U6" s="9">
        <v>19.53</v>
      </c>
      <c r="V6" s="6"/>
      <c r="W6" s="22">
        <f>ROUND(IF(ISNUMBER(U6), S6*U6, S6),5)</f>
        <v>371.07</v>
      </c>
      <c r="X6" s="6"/>
      <c r="Y6" s="22">
        <f>ROUND(Y5+W6,5)</f>
        <v>371.07</v>
      </c>
    </row>
    <row r="7" spans="1:25" outlineLevel="1" x14ac:dyDescent="0.25">
      <c r="A7" s="6"/>
      <c r="B7" s="6"/>
      <c r="C7" s="6" t="s">
        <v>799</v>
      </c>
      <c r="D7" s="6"/>
      <c r="E7" s="6"/>
      <c r="F7" s="6"/>
      <c r="G7" s="6"/>
      <c r="H7" s="6"/>
      <c r="I7" s="7"/>
      <c r="J7" s="6"/>
      <c r="K7" s="6"/>
      <c r="L7" s="6"/>
      <c r="M7" s="6"/>
      <c r="N7" s="6"/>
      <c r="O7" s="6"/>
      <c r="P7" s="6"/>
      <c r="Q7" s="6"/>
      <c r="R7" s="6"/>
      <c r="S7" s="8">
        <f>ROUND(SUM(S5:S6),5)</f>
        <v>19</v>
      </c>
      <c r="T7" s="6"/>
      <c r="U7" s="9"/>
      <c r="V7" s="6"/>
      <c r="W7" s="9">
        <f>ROUND(SUM(W5:W6),5)</f>
        <v>371.07</v>
      </c>
      <c r="X7" s="6"/>
      <c r="Y7" s="9">
        <f>Y6</f>
        <v>371.07</v>
      </c>
    </row>
    <row r="8" spans="1:25" outlineLevel="2" x14ac:dyDescent="0.25">
      <c r="A8" s="2"/>
      <c r="B8" s="2"/>
      <c r="C8" s="2" t="s">
        <v>800</v>
      </c>
      <c r="D8" s="2"/>
      <c r="E8" s="2"/>
      <c r="F8" s="2"/>
      <c r="G8" s="2"/>
      <c r="H8" s="2"/>
      <c r="I8" s="3"/>
      <c r="J8" s="2"/>
      <c r="K8" s="2"/>
      <c r="L8" s="2"/>
      <c r="M8" s="2"/>
      <c r="N8" s="2"/>
      <c r="O8" s="2"/>
      <c r="P8" s="2"/>
      <c r="Q8" s="2"/>
      <c r="R8" s="2"/>
      <c r="S8" s="4"/>
      <c r="T8" s="2"/>
      <c r="U8" s="5"/>
      <c r="V8" s="2"/>
      <c r="W8" s="5"/>
      <c r="X8" s="2"/>
      <c r="Y8" s="5"/>
    </row>
    <row r="9" spans="1:25" ht="15.75" outlineLevel="2" thickBot="1" x14ac:dyDescent="0.3">
      <c r="A9" s="1"/>
      <c r="B9" s="1"/>
      <c r="C9" s="1"/>
      <c r="D9" s="1"/>
      <c r="E9" s="6"/>
      <c r="F9" s="6"/>
      <c r="G9" s="6" t="s">
        <v>0</v>
      </c>
      <c r="H9" s="6"/>
      <c r="I9" s="7">
        <v>41382</v>
      </c>
      <c r="J9" s="6"/>
      <c r="K9" s="6" t="s">
        <v>801</v>
      </c>
      <c r="L9" s="6"/>
      <c r="M9" s="6" t="s">
        <v>802</v>
      </c>
      <c r="N9" s="6"/>
      <c r="O9" s="6" t="s">
        <v>803</v>
      </c>
      <c r="P9" s="6"/>
      <c r="Q9" s="6" t="s">
        <v>1</v>
      </c>
      <c r="R9" s="6"/>
      <c r="S9" s="28">
        <v>84</v>
      </c>
      <c r="T9" s="6"/>
      <c r="U9" s="9">
        <v>37.97</v>
      </c>
      <c r="V9" s="6"/>
      <c r="W9" s="22">
        <f>ROUND(IF(ISNUMBER(U9), S9*U9, S9),5)</f>
        <v>3189.48</v>
      </c>
      <c r="X9" s="6"/>
      <c r="Y9" s="22">
        <f>ROUND(Y8+W9,5)</f>
        <v>3189.48</v>
      </c>
    </row>
    <row r="10" spans="1:25" outlineLevel="1" x14ac:dyDescent="0.25">
      <c r="A10" s="6"/>
      <c r="B10" s="6"/>
      <c r="C10" s="6" t="s">
        <v>804</v>
      </c>
      <c r="D10" s="6"/>
      <c r="E10" s="6"/>
      <c r="F10" s="6"/>
      <c r="G10" s="6"/>
      <c r="H10" s="6"/>
      <c r="I10" s="7"/>
      <c r="J10" s="6"/>
      <c r="K10" s="6"/>
      <c r="L10" s="6"/>
      <c r="M10" s="6"/>
      <c r="N10" s="6"/>
      <c r="O10" s="6"/>
      <c r="P10" s="6"/>
      <c r="Q10" s="6"/>
      <c r="R10" s="6"/>
      <c r="S10" s="8">
        <f>ROUND(SUM(S8:S9),5)</f>
        <v>84</v>
      </c>
      <c r="T10" s="6"/>
      <c r="U10" s="9"/>
      <c r="V10" s="6"/>
      <c r="W10" s="9">
        <f>ROUND(SUM(W8:W9),5)</f>
        <v>3189.48</v>
      </c>
      <c r="X10" s="6"/>
      <c r="Y10" s="9">
        <f>Y9</f>
        <v>3189.48</v>
      </c>
    </row>
    <row r="11" spans="1:25" outlineLevel="2" x14ac:dyDescent="0.25">
      <c r="A11" s="2"/>
      <c r="B11" s="2"/>
      <c r="C11" s="2" t="s">
        <v>805</v>
      </c>
      <c r="D11" s="2"/>
      <c r="E11" s="2"/>
      <c r="F11" s="2"/>
      <c r="G11" s="2"/>
      <c r="H11" s="2"/>
      <c r="I11" s="3"/>
      <c r="J11" s="2"/>
      <c r="K11" s="2"/>
      <c r="L11" s="2"/>
      <c r="M11" s="2"/>
      <c r="N11" s="2"/>
      <c r="O11" s="2"/>
      <c r="P11" s="2"/>
      <c r="Q11" s="2"/>
      <c r="R11" s="2"/>
      <c r="S11" s="4"/>
      <c r="T11" s="2"/>
      <c r="U11" s="5"/>
      <c r="V11" s="2"/>
      <c r="W11" s="5"/>
      <c r="X11" s="2"/>
      <c r="Y11" s="5"/>
    </row>
    <row r="12" spans="1:25" ht="15.75" outlineLevel="2" thickBot="1" x14ac:dyDescent="0.3">
      <c r="A12" s="1"/>
      <c r="B12" s="1"/>
      <c r="C12" s="1"/>
      <c r="D12" s="1"/>
      <c r="E12" s="6"/>
      <c r="F12" s="6"/>
      <c r="G12" s="6" t="s">
        <v>0</v>
      </c>
      <c r="H12" s="6"/>
      <c r="I12" s="7">
        <v>41382</v>
      </c>
      <c r="J12" s="6"/>
      <c r="K12" s="6" t="s">
        <v>806</v>
      </c>
      <c r="L12" s="6"/>
      <c r="M12" s="6" t="s">
        <v>807</v>
      </c>
      <c r="N12" s="6"/>
      <c r="O12" s="6" t="s">
        <v>808</v>
      </c>
      <c r="P12" s="6"/>
      <c r="Q12" s="6" t="s">
        <v>1</v>
      </c>
      <c r="R12" s="6"/>
      <c r="S12" s="28">
        <v>35</v>
      </c>
      <c r="T12" s="6"/>
      <c r="U12" s="9">
        <v>23.87</v>
      </c>
      <c r="V12" s="6"/>
      <c r="W12" s="22">
        <f>ROUND(IF(ISNUMBER(U12), S12*U12, S12),5)</f>
        <v>835.45</v>
      </c>
      <c r="X12" s="6"/>
      <c r="Y12" s="22">
        <f>ROUND(Y11+W12,5)</f>
        <v>835.45</v>
      </c>
    </row>
    <row r="13" spans="1:25" outlineLevel="1" x14ac:dyDescent="0.25">
      <c r="A13" s="6"/>
      <c r="B13" s="6"/>
      <c r="C13" s="6" t="s">
        <v>809</v>
      </c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6"/>
      <c r="P13" s="6"/>
      <c r="Q13" s="6"/>
      <c r="R13" s="6"/>
      <c r="S13" s="8">
        <f>ROUND(SUM(S11:S12),5)</f>
        <v>35</v>
      </c>
      <c r="T13" s="6"/>
      <c r="U13" s="9"/>
      <c r="V13" s="6"/>
      <c r="W13" s="9">
        <f>ROUND(SUM(W11:W12),5)</f>
        <v>835.45</v>
      </c>
      <c r="X13" s="6"/>
      <c r="Y13" s="9">
        <f>Y12</f>
        <v>835.45</v>
      </c>
    </row>
    <row r="14" spans="1:25" outlineLevel="2" x14ac:dyDescent="0.25">
      <c r="A14" s="2"/>
      <c r="B14" s="2"/>
      <c r="C14" s="2" t="s">
        <v>810</v>
      </c>
      <c r="D14" s="2"/>
      <c r="E14" s="2"/>
      <c r="F14" s="2"/>
      <c r="G14" s="2"/>
      <c r="H14" s="2"/>
      <c r="I14" s="3"/>
      <c r="J14" s="2"/>
      <c r="K14" s="2"/>
      <c r="L14" s="2"/>
      <c r="M14" s="2"/>
      <c r="N14" s="2"/>
      <c r="O14" s="2"/>
      <c r="P14" s="2"/>
      <c r="Q14" s="2"/>
      <c r="R14" s="2"/>
      <c r="S14" s="4"/>
      <c r="T14" s="2"/>
      <c r="U14" s="5"/>
      <c r="V14" s="2"/>
      <c r="W14" s="5"/>
      <c r="X14" s="2"/>
      <c r="Y14" s="5"/>
    </row>
    <row r="15" spans="1:25" outlineLevel="2" x14ac:dyDescent="0.25">
      <c r="A15" s="6"/>
      <c r="B15" s="6"/>
      <c r="C15" s="6"/>
      <c r="D15" s="6"/>
      <c r="E15" s="6"/>
      <c r="F15" s="6"/>
      <c r="G15" s="6" t="s">
        <v>0</v>
      </c>
      <c r="H15" s="6"/>
      <c r="I15" s="7">
        <v>41397</v>
      </c>
      <c r="J15" s="6"/>
      <c r="K15" s="6" t="s">
        <v>811</v>
      </c>
      <c r="L15" s="6"/>
      <c r="M15" s="6" t="s">
        <v>812</v>
      </c>
      <c r="N15" s="6"/>
      <c r="O15" s="6" t="s">
        <v>813</v>
      </c>
      <c r="P15" s="6"/>
      <c r="Q15" s="6" t="s">
        <v>1</v>
      </c>
      <c r="R15" s="6"/>
      <c r="S15" s="8">
        <v>133</v>
      </c>
      <c r="T15" s="6"/>
      <c r="U15" s="9">
        <v>14</v>
      </c>
      <c r="V15" s="6"/>
      <c r="W15" s="9">
        <f>ROUND(IF(ISNUMBER(U15), S15*U15, S15),5)</f>
        <v>1862</v>
      </c>
      <c r="X15" s="6"/>
      <c r="Y15" s="9">
        <f>ROUND(Y14+W15,5)</f>
        <v>1862</v>
      </c>
    </row>
    <row r="16" spans="1:25" outlineLevel="2" x14ac:dyDescent="0.25">
      <c r="A16" s="6"/>
      <c r="B16" s="6"/>
      <c r="C16" s="6"/>
      <c r="D16" s="6"/>
      <c r="E16" s="6"/>
      <c r="F16" s="6"/>
      <c r="G16" s="6" t="s">
        <v>0</v>
      </c>
      <c r="H16" s="6"/>
      <c r="I16" s="7">
        <v>41397</v>
      </c>
      <c r="J16" s="6"/>
      <c r="K16" s="6" t="s">
        <v>811</v>
      </c>
      <c r="L16" s="6"/>
      <c r="M16" s="6" t="s">
        <v>814</v>
      </c>
      <c r="N16" s="6"/>
      <c r="O16" s="6" t="s">
        <v>813</v>
      </c>
      <c r="P16" s="6"/>
      <c r="Q16" s="6" t="s">
        <v>1</v>
      </c>
      <c r="R16" s="6"/>
      <c r="S16" s="8">
        <v>61</v>
      </c>
      <c r="T16" s="6"/>
      <c r="U16" s="9">
        <v>16</v>
      </c>
      <c r="V16" s="6"/>
      <c r="W16" s="9">
        <f>ROUND(IF(ISNUMBER(U16), S16*U16, S16),5)</f>
        <v>976</v>
      </c>
      <c r="X16" s="6"/>
      <c r="Y16" s="9">
        <f>ROUND(Y15+W16,5)</f>
        <v>2838</v>
      </c>
    </row>
    <row r="17" spans="1:26" outlineLevel="2" x14ac:dyDescent="0.25">
      <c r="A17" s="6"/>
      <c r="B17" s="6"/>
      <c r="C17" s="6"/>
      <c r="D17" s="6"/>
      <c r="E17" s="6"/>
      <c r="F17" s="6"/>
      <c r="G17" s="6" t="s">
        <v>0</v>
      </c>
      <c r="H17" s="6"/>
      <c r="I17" s="7">
        <v>41397</v>
      </c>
      <c r="J17" s="6"/>
      <c r="K17" s="6" t="s">
        <v>811</v>
      </c>
      <c r="L17" s="6"/>
      <c r="M17" s="6" t="s">
        <v>815</v>
      </c>
      <c r="N17" s="6"/>
      <c r="O17" s="6" t="s">
        <v>813</v>
      </c>
      <c r="P17" s="6"/>
      <c r="Q17" s="6" t="s">
        <v>1</v>
      </c>
      <c r="R17" s="6"/>
      <c r="S17" s="8">
        <v>35</v>
      </c>
      <c r="T17" s="6"/>
      <c r="U17" s="9">
        <v>45</v>
      </c>
      <c r="V17" s="6"/>
      <c r="W17" s="9">
        <f>ROUND(IF(ISNUMBER(U17), S17*U17, S17),5)</f>
        <v>1575</v>
      </c>
      <c r="X17" s="6"/>
      <c r="Y17" s="9">
        <f>ROUND(Y16+W17,5)</f>
        <v>4413</v>
      </c>
    </row>
    <row r="18" spans="1:26" ht="15.75" outlineLevel="2" thickBot="1" x14ac:dyDescent="0.3">
      <c r="A18" s="6"/>
      <c r="B18" s="6"/>
      <c r="C18" s="6"/>
      <c r="D18" s="6"/>
      <c r="E18" s="6"/>
      <c r="F18" s="6"/>
      <c r="G18" s="6" t="s">
        <v>0</v>
      </c>
      <c r="H18" s="6"/>
      <c r="I18" s="7">
        <v>41397</v>
      </c>
      <c r="J18" s="6"/>
      <c r="K18" s="6" t="s">
        <v>811</v>
      </c>
      <c r="L18" s="6"/>
      <c r="M18" s="6" t="s">
        <v>90</v>
      </c>
      <c r="N18" s="6"/>
      <c r="O18" s="6" t="s">
        <v>813</v>
      </c>
      <c r="P18" s="6"/>
      <c r="Q18" s="6" t="s">
        <v>1</v>
      </c>
      <c r="R18" s="6"/>
      <c r="S18" s="28">
        <v>1</v>
      </c>
      <c r="T18" s="6"/>
      <c r="U18" s="9">
        <v>375.11</v>
      </c>
      <c r="V18" s="6"/>
      <c r="W18" s="22">
        <f>ROUND(IF(ISNUMBER(U18), S18*U18, S18),5)</f>
        <v>375.11</v>
      </c>
      <c r="X18" s="6"/>
      <c r="Y18" s="22">
        <f>ROUND(Y17+W18,5)</f>
        <v>4788.1099999999997</v>
      </c>
    </row>
    <row r="19" spans="1:26" outlineLevel="1" x14ac:dyDescent="0.25">
      <c r="A19" s="6"/>
      <c r="B19" s="6"/>
      <c r="C19" s="6" t="s">
        <v>816</v>
      </c>
      <c r="D19" s="6"/>
      <c r="E19" s="6"/>
      <c r="F19" s="6"/>
      <c r="G19" s="6"/>
      <c r="H19" s="6"/>
      <c r="I19" s="7"/>
      <c r="J19" s="6"/>
      <c r="K19" s="6"/>
      <c r="L19" s="6"/>
      <c r="M19" s="6"/>
      <c r="N19" s="6"/>
      <c r="O19" s="6"/>
      <c r="P19" s="6"/>
      <c r="Q19" s="6"/>
      <c r="R19" s="6"/>
      <c r="S19" s="8">
        <f>ROUND(SUM(S14:S18),5)</f>
        <v>230</v>
      </c>
      <c r="T19" s="6"/>
      <c r="U19" s="9"/>
      <c r="V19" s="6"/>
      <c r="W19" s="9">
        <f>ROUND(SUM(W14:W18),5)</f>
        <v>4788.1099999999997</v>
      </c>
      <c r="X19" s="6"/>
      <c r="Y19" s="9">
        <f>Y18</f>
        <v>4788.1099999999997</v>
      </c>
    </row>
    <row r="20" spans="1:26" outlineLevel="2" x14ac:dyDescent="0.25">
      <c r="A20" s="2"/>
      <c r="B20" s="2"/>
      <c r="C20" s="2" t="s">
        <v>817</v>
      </c>
      <c r="D20" s="2"/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4"/>
      <c r="T20" s="2"/>
      <c r="U20" s="5"/>
      <c r="V20" s="2"/>
      <c r="W20" s="5"/>
      <c r="X20" s="2"/>
      <c r="Y20" s="5"/>
    </row>
    <row r="21" spans="1:26" ht="15.75" outlineLevel="2" thickBot="1" x14ac:dyDescent="0.3">
      <c r="A21" s="1"/>
      <c r="B21" s="1"/>
      <c r="C21" s="1"/>
      <c r="D21" s="1"/>
      <c r="E21" s="6"/>
      <c r="F21" s="6"/>
      <c r="G21" s="6" t="s">
        <v>0</v>
      </c>
      <c r="H21" s="6"/>
      <c r="I21" s="7">
        <v>41375</v>
      </c>
      <c r="J21" s="6"/>
      <c r="K21" s="6" t="s">
        <v>818</v>
      </c>
      <c r="L21" s="6"/>
      <c r="M21" s="6" t="s">
        <v>819</v>
      </c>
      <c r="N21" s="6"/>
      <c r="O21" s="6" t="s">
        <v>789</v>
      </c>
      <c r="P21" s="6"/>
      <c r="Q21" s="6" t="s">
        <v>1</v>
      </c>
      <c r="R21" s="6"/>
      <c r="S21" s="27">
        <v>78</v>
      </c>
      <c r="T21" s="6"/>
      <c r="U21" s="9">
        <v>21.7</v>
      </c>
      <c r="V21" s="6"/>
      <c r="W21" s="10">
        <f>ROUND(IF(ISNUMBER(U21), S21*U21, S21),5)</f>
        <v>1692.6</v>
      </c>
      <c r="X21" s="6"/>
      <c r="Y21" s="10">
        <f>ROUND(Y20+W21,5)</f>
        <v>1692.6</v>
      </c>
    </row>
    <row r="22" spans="1:26" ht="15.75" outlineLevel="1" thickBot="1" x14ac:dyDescent="0.3">
      <c r="A22" s="6"/>
      <c r="B22" s="6"/>
      <c r="C22" s="6" t="s">
        <v>820</v>
      </c>
      <c r="D22" s="6"/>
      <c r="E22" s="6"/>
      <c r="F22" s="6"/>
      <c r="G22" s="6"/>
      <c r="H22" s="6"/>
      <c r="I22" s="7"/>
      <c r="J22" s="6"/>
      <c r="K22" s="6"/>
      <c r="L22" s="6"/>
      <c r="M22" s="6"/>
      <c r="N22" s="6"/>
      <c r="O22" s="6"/>
      <c r="P22" s="6"/>
      <c r="Q22" s="6"/>
      <c r="R22" s="6"/>
      <c r="S22" s="26">
        <f>ROUND(SUM(S20:S21),5)</f>
        <v>78</v>
      </c>
      <c r="T22" s="6"/>
      <c r="U22" s="9"/>
      <c r="V22" s="6"/>
      <c r="W22" s="11">
        <f>ROUND(SUM(W20:W21),5)</f>
        <v>1692.6</v>
      </c>
      <c r="X22" s="6"/>
      <c r="Y22" s="11">
        <f>Y21</f>
        <v>1692.6</v>
      </c>
    </row>
    <row r="23" spans="1:26" x14ac:dyDescent="0.25">
      <c r="A23" s="6"/>
      <c r="B23" s="6" t="s">
        <v>821</v>
      </c>
      <c r="C23" s="6"/>
      <c r="D23" s="6"/>
      <c r="E23" s="6"/>
      <c r="F23" s="6"/>
      <c r="G23" s="6"/>
      <c r="H23" s="6"/>
      <c r="I23" s="7"/>
      <c r="J23" s="6"/>
      <c r="K23" s="6"/>
      <c r="L23" s="6"/>
      <c r="M23" s="6"/>
      <c r="N23" s="6"/>
      <c r="O23" s="6"/>
      <c r="P23" s="6"/>
      <c r="Q23" s="6"/>
      <c r="R23" s="6"/>
      <c r="S23" s="8">
        <f>ROUND(S4+S7+S10+S13+S19+S22,5)</f>
        <v>481</v>
      </c>
      <c r="T23" s="6"/>
      <c r="U23" s="9"/>
      <c r="V23" s="6"/>
      <c r="W23" s="9">
        <f>ROUND(W4+W7+W10+W13+W19+W22,5)</f>
        <v>12585.584999999999</v>
      </c>
      <c r="X23" s="6"/>
      <c r="Y23" s="9">
        <f>ROUND(Y4+Y7+Y10+Y13+Y19+Y22,5)</f>
        <v>12585.584999999999</v>
      </c>
      <c r="Z23">
        <v>12585.59</v>
      </c>
    </row>
    <row r="24" spans="1:26" x14ac:dyDescent="0.25">
      <c r="A24" s="2"/>
      <c r="B24" s="2" t="s">
        <v>822</v>
      </c>
      <c r="C24" s="2"/>
      <c r="D24" s="2"/>
      <c r="E24" s="2"/>
      <c r="F24" s="2"/>
      <c r="G24" s="2"/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4"/>
      <c r="T24" s="2"/>
      <c r="U24" s="5"/>
      <c r="V24" s="2"/>
      <c r="W24" s="5"/>
      <c r="X24" s="2"/>
      <c r="Y24" s="5"/>
    </row>
    <row r="25" spans="1:26" outlineLevel="2" x14ac:dyDescent="0.25">
      <c r="A25" s="2"/>
      <c r="B25" s="2"/>
      <c r="C25" s="2" t="s">
        <v>823</v>
      </c>
      <c r="D25" s="2"/>
      <c r="E25" s="2"/>
      <c r="F25" s="2"/>
      <c r="G25" s="2"/>
      <c r="H25" s="2"/>
      <c r="I25" s="3"/>
      <c r="J25" s="2"/>
      <c r="K25" s="2"/>
      <c r="L25" s="2"/>
      <c r="M25" s="2"/>
      <c r="N25" s="2"/>
      <c r="O25" s="2"/>
      <c r="P25" s="2"/>
      <c r="Q25" s="2"/>
      <c r="R25" s="2"/>
      <c r="S25" s="4"/>
      <c r="T25" s="2"/>
      <c r="U25" s="5"/>
      <c r="V25" s="2"/>
      <c r="W25" s="5"/>
      <c r="X25" s="2"/>
      <c r="Y25" s="5"/>
    </row>
    <row r="26" spans="1:26" ht="15.75" outlineLevel="2" thickBot="1" x14ac:dyDescent="0.3">
      <c r="A26" s="1"/>
      <c r="B26" s="1"/>
      <c r="C26" s="1"/>
      <c r="D26" s="1"/>
      <c r="E26" s="6"/>
      <c r="F26" s="6"/>
      <c r="G26" s="6" t="s">
        <v>0</v>
      </c>
      <c r="H26" s="6"/>
      <c r="I26" s="7">
        <v>41382</v>
      </c>
      <c r="J26" s="6"/>
      <c r="K26" s="6" t="s">
        <v>824</v>
      </c>
      <c r="L26" s="6"/>
      <c r="M26" s="6" t="s">
        <v>285</v>
      </c>
      <c r="N26" s="6"/>
      <c r="O26" s="6" t="s">
        <v>825</v>
      </c>
      <c r="P26" s="6"/>
      <c r="Q26" s="6" t="s">
        <v>1</v>
      </c>
      <c r="R26" s="6"/>
      <c r="S26" s="28">
        <v>27</v>
      </c>
      <c r="T26" s="6"/>
      <c r="U26" s="8">
        <v>16.274999999999999</v>
      </c>
      <c r="V26" s="6"/>
      <c r="W26" s="22">
        <f>ROUND(IF(ISNUMBER(U26), S26*U26, S26),5)</f>
        <v>439.42500000000001</v>
      </c>
      <c r="X26" s="6"/>
      <c r="Y26" s="22">
        <f>ROUND(Y25+W26,5)</f>
        <v>439.42500000000001</v>
      </c>
    </row>
    <row r="27" spans="1:26" outlineLevel="1" x14ac:dyDescent="0.25">
      <c r="A27" s="6"/>
      <c r="B27" s="6"/>
      <c r="C27" s="6" t="s">
        <v>826</v>
      </c>
      <c r="D27" s="6"/>
      <c r="E27" s="6"/>
      <c r="F27" s="6"/>
      <c r="G27" s="6"/>
      <c r="H27" s="6"/>
      <c r="I27" s="7"/>
      <c r="J27" s="6"/>
      <c r="K27" s="6"/>
      <c r="L27" s="6"/>
      <c r="M27" s="6"/>
      <c r="N27" s="6"/>
      <c r="O27" s="6"/>
      <c r="P27" s="6"/>
      <c r="Q27" s="6"/>
      <c r="R27" s="6"/>
      <c r="S27" s="8">
        <f>ROUND(SUM(S25:S26),5)</f>
        <v>27</v>
      </c>
      <c r="T27" s="6"/>
      <c r="U27" s="9"/>
      <c r="V27" s="6"/>
      <c r="W27" s="9">
        <f>ROUND(SUM(W25:W26),5)</f>
        <v>439.42500000000001</v>
      </c>
      <c r="X27" s="6"/>
      <c r="Y27" s="9">
        <f>Y26</f>
        <v>439.42500000000001</v>
      </c>
    </row>
    <row r="28" spans="1:26" outlineLevel="2" x14ac:dyDescent="0.25">
      <c r="A28" s="2"/>
      <c r="B28" s="2"/>
      <c r="C28" s="2" t="s">
        <v>827</v>
      </c>
      <c r="D28" s="2"/>
      <c r="E28" s="2"/>
      <c r="F28" s="2"/>
      <c r="G28" s="2"/>
      <c r="H28" s="2"/>
      <c r="I28" s="3"/>
      <c r="J28" s="2"/>
      <c r="K28" s="2"/>
      <c r="L28" s="2"/>
      <c r="M28" s="2"/>
      <c r="N28" s="2"/>
      <c r="O28" s="2"/>
      <c r="P28" s="2"/>
      <c r="Q28" s="2"/>
      <c r="R28" s="2"/>
      <c r="S28" s="4"/>
      <c r="T28" s="2"/>
      <c r="U28" s="5"/>
      <c r="V28" s="2"/>
      <c r="W28" s="5"/>
      <c r="X28" s="2"/>
      <c r="Y28" s="5"/>
    </row>
    <row r="29" spans="1:26" ht="15.75" outlineLevel="2" thickBot="1" x14ac:dyDescent="0.3">
      <c r="A29" s="1"/>
      <c r="B29" s="1"/>
      <c r="C29" s="1"/>
      <c r="D29" s="1"/>
      <c r="E29" s="6"/>
      <c r="F29" s="6"/>
      <c r="G29" s="6" t="s">
        <v>0</v>
      </c>
      <c r="H29" s="6"/>
      <c r="I29" s="7">
        <v>41382</v>
      </c>
      <c r="J29" s="6"/>
      <c r="K29" s="6" t="s">
        <v>828</v>
      </c>
      <c r="L29" s="6"/>
      <c r="M29" s="6" t="s">
        <v>829</v>
      </c>
      <c r="N29" s="6"/>
      <c r="O29" s="6" t="s">
        <v>830</v>
      </c>
      <c r="P29" s="6"/>
      <c r="Q29" s="6" t="s">
        <v>1</v>
      </c>
      <c r="R29" s="6"/>
      <c r="S29" s="28">
        <v>89</v>
      </c>
      <c r="T29" s="6"/>
      <c r="U29" s="9">
        <v>17.36</v>
      </c>
      <c r="V29" s="6"/>
      <c r="W29" s="22">
        <f>ROUND(IF(ISNUMBER(U29), S29*U29, S29),5)</f>
        <v>1545.04</v>
      </c>
      <c r="X29" s="6"/>
      <c r="Y29" s="22">
        <f>ROUND(Y28+W29,5)</f>
        <v>1545.04</v>
      </c>
    </row>
    <row r="30" spans="1:26" outlineLevel="1" x14ac:dyDescent="0.25">
      <c r="A30" s="6"/>
      <c r="B30" s="6"/>
      <c r="C30" s="6" t="s">
        <v>831</v>
      </c>
      <c r="D30" s="6"/>
      <c r="E30" s="6"/>
      <c r="F30" s="6"/>
      <c r="G30" s="6"/>
      <c r="H30" s="6"/>
      <c r="I30" s="7"/>
      <c r="J30" s="6"/>
      <c r="K30" s="6"/>
      <c r="L30" s="6"/>
      <c r="M30" s="6"/>
      <c r="N30" s="6"/>
      <c r="O30" s="6"/>
      <c r="P30" s="6"/>
      <c r="Q30" s="6"/>
      <c r="R30" s="6"/>
      <c r="S30" s="8">
        <f>ROUND(SUM(S28:S29),5)</f>
        <v>89</v>
      </c>
      <c r="T30" s="6"/>
      <c r="U30" s="9"/>
      <c r="V30" s="6"/>
      <c r="W30" s="9">
        <f>ROUND(SUM(W28:W29),5)</f>
        <v>1545.04</v>
      </c>
      <c r="X30" s="6"/>
      <c r="Y30" s="9">
        <f>Y29</f>
        <v>1545.04</v>
      </c>
    </row>
    <row r="31" spans="1:26" outlineLevel="2" x14ac:dyDescent="0.25">
      <c r="A31" s="2"/>
      <c r="B31" s="2"/>
      <c r="C31" s="2" t="s">
        <v>832</v>
      </c>
      <c r="D31" s="2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4"/>
      <c r="T31" s="2"/>
      <c r="U31" s="5"/>
      <c r="V31" s="2"/>
      <c r="W31" s="5"/>
      <c r="X31" s="2"/>
      <c r="Y31" s="5"/>
    </row>
    <row r="32" spans="1:26" ht="15.75" outlineLevel="2" thickBot="1" x14ac:dyDescent="0.3">
      <c r="A32" s="1"/>
      <c r="B32" s="1"/>
      <c r="C32" s="1"/>
      <c r="D32" s="1"/>
      <c r="E32" s="6"/>
      <c r="F32" s="6"/>
      <c r="G32" s="6" t="s">
        <v>0</v>
      </c>
      <c r="H32" s="6"/>
      <c r="I32" s="7">
        <v>41393</v>
      </c>
      <c r="J32" s="6"/>
      <c r="K32" s="6" t="s">
        <v>833</v>
      </c>
      <c r="L32" s="6"/>
      <c r="M32" s="6" t="s">
        <v>834</v>
      </c>
      <c r="N32" s="6"/>
      <c r="O32" s="6" t="s">
        <v>835</v>
      </c>
      <c r="P32" s="6"/>
      <c r="Q32" s="6" t="s">
        <v>1</v>
      </c>
      <c r="R32" s="6"/>
      <c r="S32" s="28">
        <v>21</v>
      </c>
      <c r="T32" s="6"/>
      <c r="U32" s="8">
        <v>16.274999999999999</v>
      </c>
      <c r="V32" s="6"/>
      <c r="W32" s="22">
        <f>ROUND(IF(ISNUMBER(U32), S32*U32, S32),5)</f>
        <v>341.77499999999998</v>
      </c>
      <c r="X32" s="6"/>
      <c r="Y32" s="22">
        <f>ROUND(Y31+W32,5)</f>
        <v>341.77499999999998</v>
      </c>
    </row>
    <row r="33" spans="1:26" outlineLevel="1" x14ac:dyDescent="0.25">
      <c r="A33" s="6"/>
      <c r="B33" s="6"/>
      <c r="C33" s="6" t="s">
        <v>836</v>
      </c>
      <c r="D33" s="6"/>
      <c r="E33" s="6"/>
      <c r="F33" s="6"/>
      <c r="G33" s="6"/>
      <c r="H33" s="6"/>
      <c r="I33" s="7"/>
      <c r="J33" s="6"/>
      <c r="K33" s="6"/>
      <c r="L33" s="6"/>
      <c r="M33" s="6"/>
      <c r="N33" s="6"/>
      <c r="O33" s="6"/>
      <c r="P33" s="6"/>
      <c r="Q33" s="6"/>
      <c r="R33" s="6"/>
      <c r="S33" s="8">
        <f>ROUND(SUM(S31:S32),5)</f>
        <v>21</v>
      </c>
      <c r="T33" s="6"/>
      <c r="U33" s="9"/>
      <c r="V33" s="6"/>
      <c r="W33" s="9">
        <f>ROUND(SUM(W31:W32),5)</f>
        <v>341.77499999999998</v>
      </c>
      <c r="X33" s="6"/>
      <c r="Y33" s="9">
        <f>Y32</f>
        <v>341.77499999999998</v>
      </c>
    </row>
    <row r="34" spans="1:26" outlineLevel="2" x14ac:dyDescent="0.25">
      <c r="A34" s="2"/>
      <c r="B34" s="2"/>
      <c r="C34" s="2" t="s">
        <v>837</v>
      </c>
      <c r="D34" s="2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4"/>
      <c r="T34" s="2"/>
      <c r="U34" s="5"/>
      <c r="V34" s="2"/>
      <c r="W34" s="5"/>
      <c r="X34" s="2"/>
      <c r="Y34" s="5"/>
    </row>
    <row r="35" spans="1:26" outlineLevel="2" x14ac:dyDescent="0.25">
      <c r="A35" s="6"/>
      <c r="B35" s="6"/>
      <c r="C35" s="6"/>
      <c r="D35" s="6"/>
      <c r="E35" s="6"/>
      <c r="F35" s="6"/>
      <c r="G35" s="6" t="s">
        <v>0</v>
      </c>
      <c r="H35" s="6"/>
      <c r="I35" s="7">
        <v>41448</v>
      </c>
      <c r="J35" s="6"/>
      <c r="K35" s="6" t="s">
        <v>838</v>
      </c>
      <c r="L35" s="6"/>
      <c r="M35" s="6" t="s">
        <v>839</v>
      </c>
      <c r="N35" s="6"/>
      <c r="O35" s="6" t="s">
        <v>840</v>
      </c>
      <c r="P35" s="6"/>
      <c r="Q35" s="6" t="s">
        <v>1</v>
      </c>
      <c r="R35" s="6"/>
      <c r="S35" s="8">
        <v>58</v>
      </c>
      <c r="T35" s="6"/>
      <c r="U35" s="9">
        <v>16</v>
      </c>
      <c r="V35" s="6"/>
      <c r="W35" s="9">
        <f>ROUND(IF(ISNUMBER(U35), S35*U35, S35),5)</f>
        <v>928</v>
      </c>
      <c r="X35" s="6"/>
      <c r="Y35" s="9">
        <f>ROUND(Y34+W35,5)</f>
        <v>928</v>
      </c>
    </row>
    <row r="36" spans="1:26" ht="15.75" outlineLevel="2" thickBot="1" x14ac:dyDescent="0.3">
      <c r="A36" s="6"/>
      <c r="B36" s="6"/>
      <c r="C36" s="6"/>
      <c r="D36" s="6"/>
      <c r="E36" s="6"/>
      <c r="F36" s="6"/>
      <c r="G36" s="6" t="s">
        <v>0</v>
      </c>
      <c r="H36" s="6"/>
      <c r="I36" s="7">
        <v>41448</v>
      </c>
      <c r="J36" s="6"/>
      <c r="K36" s="6" t="s">
        <v>838</v>
      </c>
      <c r="L36" s="6"/>
      <c r="M36" s="6" t="s">
        <v>90</v>
      </c>
      <c r="N36" s="6"/>
      <c r="O36" s="6" t="s">
        <v>840</v>
      </c>
      <c r="P36" s="6"/>
      <c r="Q36" s="6" t="s">
        <v>1</v>
      </c>
      <c r="R36" s="6"/>
      <c r="S36" s="27">
        <v>1</v>
      </c>
      <c r="T36" s="6"/>
      <c r="U36" s="9">
        <v>78.88</v>
      </c>
      <c r="V36" s="6"/>
      <c r="W36" s="10">
        <f>ROUND(IF(ISNUMBER(U36), S36*U36, S36),5)</f>
        <v>78.88</v>
      </c>
      <c r="X36" s="6"/>
      <c r="Y36" s="10">
        <f>ROUND(Y35+W36,5)</f>
        <v>1006.88</v>
      </c>
    </row>
    <row r="37" spans="1:26" ht="15.75" outlineLevel="1" thickBot="1" x14ac:dyDescent="0.3">
      <c r="A37" s="6"/>
      <c r="B37" s="6"/>
      <c r="C37" s="6" t="s">
        <v>841</v>
      </c>
      <c r="D37" s="6"/>
      <c r="E37" s="6"/>
      <c r="F37" s="6"/>
      <c r="G37" s="6"/>
      <c r="H37" s="6"/>
      <c r="I37" s="7"/>
      <c r="J37" s="6"/>
      <c r="K37" s="6"/>
      <c r="L37" s="6"/>
      <c r="M37" s="6"/>
      <c r="N37" s="6"/>
      <c r="O37" s="6"/>
      <c r="P37" s="6"/>
      <c r="Q37" s="6"/>
      <c r="R37" s="6"/>
      <c r="S37" s="26">
        <f>ROUND(SUM(S34:S36),5)</f>
        <v>59</v>
      </c>
      <c r="T37" s="6"/>
      <c r="U37" s="9"/>
      <c r="V37" s="6"/>
      <c r="W37" s="11">
        <f>ROUND(SUM(W34:W36),5)</f>
        <v>1006.88</v>
      </c>
      <c r="X37" s="6"/>
      <c r="Y37" s="11">
        <f>Y36</f>
        <v>1006.88</v>
      </c>
    </row>
    <row r="38" spans="1:26" x14ac:dyDescent="0.25">
      <c r="A38" s="6"/>
      <c r="B38" s="6" t="s">
        <v>842</v>
      </c>
      <c r="C38" s="6"/>
      <c r="D38" s="6"/>
      <c r="E38" s="6"/>
      <c r="F38" s="6"/>
      <c r="G38" s="6"/>
      <c r="H38" s="6"/>
      <c r="I38" s="7"/>
      <c r="J38" s="6"/>
      <c r="K38" s="6"/>
      <c r="L38" s="6"/>
      <c r="M38" s="6"/>
      <c r="N38" s="6"/>
      <c r="O38" s="6"/>
      <c r="P38" s="6"/>
      <c r="Q38" s="6"/>
      <c r="R38" s="6"/>
      <c r="S38" s="8">
        <f>ROUND(S27+S30+S33+S37,5)</f>
        <v>196</v>
      </c>
      <c r="T38" s="6"/>
      <c r="U38" s="9"/>
      <c r="V38" s="6"/>
      <c r="W38" s="9">
        <f>ROUND(W27+W30+W33+W37,5)</f>
        <v>3333.12</v>
      </c>
      <c r="X38" s="6"/>
      <c r="Y38" s="9">
        <f>ROUND(Y27+Y30+Y33+Y37,5)</f>
        <v>3333.12</v>
      </c>
      <c r="Z38">
        <v>3333.12</v>
      </c>
    </row>
    <row r="39" spans="1:26" x14ac:dyDescent="0.25">
      <c r="A39" s="2"/>
      <c r="B39" s="2" t="s">
        <v>843</v>
      </c>
      <c r="C39" s="2"/>
      <c r="D39" s="2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4"/>
      <c r="T39" s="2"/>
      <c r="U39" s="5"/>
      <c r="V39" s="2"/>
      <c r="W39" s="5"/>
      <c r="X39" s="2"/>
      <c r="Y39" s="5"/>
    </row>
    <row r="40" spans="1:26" outlineLevel="1" x14ac:dyDescent="0.25">
      <c r="A40" s="2"/>
      <c r="B40" s="2"/>
      <c r="C40" s="2" t="s">
        <v>844</v>
      </c>
      <c r="D40" s="2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4"/>
      <c r="T40" s="2"/>
      <c r="U40" s="5"/>
      <c r="V40" s="2"/>
      <c r="W40" s="5"/>
      <c r="X40" s="2"/>
      <c r="Y40" s="5"/>
    </row>
    <row r="41" spans="1:26" ht="15.75" outlineLevel="1" thickBot="1" x14ac:dyDescent="0.3">
      <c r="A41" s="1"/>
      <c r="B41" s="1"/>
      <c r="C41" s="1"/>
      <c r="D41" s="1"/>
      <c r="E41" s="6"/>
      <c r="F41" s="6"/>
      <c r="G41" s="6" t="s">
        <v>0</v>
      </c>
      <c r="H41" s="6"/>
      <c r="I41" s="7">
        <v>41386</v>
      </c>
      <c r="J41" s="6"/>
      <c r="K41" s="6" t="s">
        <v>845</v>
      </c>
      <c r="L41" s="6"/>
      <c r="M41" s="6" t="s">
        <v>846</v>
      </c>
      <c r="N41" s="6"/>
      <c r="O41" s="6" t="s">
        <v>847</v>
      </c>
      <c r="P41" s="6"/>
      <c r="Q41" s="6" t="s">
        <v>1</v>
      </c>
      <c r="R41" s="6"/>
      <c r="S41" s="27">
        <v>133</v>
      </c>
      <c r="T41" s="6"/>
      <c r="U41" s="9">
        <v>45.57</v>
      </c>
      <c r="V41" s="6"/>
      <c r="W41" s="10">
        <f>ROUND(IF(ISNUMBER(U41), S41*U41, S41),5)</f>
        <v>6060.81</v>
      </c>
      <c r="X41" s="6"/>
      <c r="Y41" s="10">
        <f>ROUND(Y40+W41,5)</f>
        <v>6060.81</v>
      </c>
    </row>
    <row r="42" spans="1:26" ht="15.75" thickBot="1" x14ac:dyDescent="0.3">
      <c r="A42" s="6"/>
      <c r="B42" s="6"/>
      <c r="C42" s="6" t="s">
        <v>848</v>
      </c>
      <c r="D42" s="6"/>
      <c r="E42" s="6"/>
      <c r="F42" s="6"/>
      <c r="G42" s="6"/>
      <c r="H42" s="6"/>
      <c r="I42" s="7"/>
      <c r="J42" s="6"/>
      <c r="K42" s="6"/>
      <c r="L42" s="6"/>
      <c r="M42" s="6"/>
      <c r="N42" s="6"/>
      <c r="O42" s="6"/>
      <c r="P42" s="6"/>
      <c r="Q42" s="6"/>
      <c r="R42" s="6"/>
      <c r="S42" s="26">
        <f>ROUND(SUM(S40:S41),5)</f>
        <v>133</v>
      </c>
      <c r="T42" s="6"/>
      <c r="U42" s="9"/>
      <c r="V42" s="6"/>
      <c r="W42" s="11">
        <f>ROUND(SUM(W40:W41),5)</f>
        <v>6060.81</v>
      </c>
      <c r="X42" s="6"/>
      <c r="Y42" s="11">
        <f>Y41</f>
        <v>6060.81</v>
      </c>
    </row>
    <row r="43" spans="1:26" x14ac:dyDescent="0.25">
      <c r="A43" s="6"/>
      <c r="B43" s="6" t="s">
        <v>849</v>
      </c>
      <c r="C43" s="6"/>
      <c r="D43" s="6"/>
      <c r="E43" s="6"/>
      <c r="F43" s="6"/>
      <c r="G43" s="6"/>
      <c r="H43" s="6"/>
      <c r="I43" s="7"/>
      <c r="J43" s="6"/>
      <c r="K43" s="6"/>
      <c r="L43" s="6"/>
      <c r="M43" s="6"/>
      <c r="N43" s="6"/>
      <c r="O43" s="6"/>
      <c r="P43" s="6"/>
      <c r="Q43" s="6"/>
      <c r="R43" s="6"/>
      <c r="S43" s="8">
        <f>S42</f>
        <v>133</v>
      </c>
      <c r="T43" s="6"/>
      <c r="U43" s="9"/>
      <c r="V43" s="6"/>
      <c r="W43" s="9">
        <f>W42</f>
        <v>6060.81</v>
      </c>
      <c r="X43" s="6"/>
      <c r="Y43" s="9">
        <f>Y42</f>
        <v>6060.81</v>
      </c>
      <c r="Z43">
        <v>6060.81</v>
      </c>
    </row>
    <row r="44" spans="1:26" x14ac:dyDescent="0.25">
      <c r="A44" s="2"/>
      <c r="B44" s="2" t="s">
        <v>850</v>
      </c>
      <c r="C44" s="2"/>
      <c r="D44" s="2"/>
      <c r="E44" s="2"/>
      <c r="F44" s="2"/>
      <c r="G44" s="2"/>
      <c r="H44" s="2"/>
      <c r="I44" s="3"/>
      <c r="J44" s="2"/>
      <c r="K44" s="2"/>
      <c r="L44" s="2"/>
      <c r="M44" s="2"/>
      <c r="N44" s="2"/>
      <c r="O44" s="2"/>
      <c r="P44" s="2"/>
      <c r="Q44" s="2"/>
      <c r="R44" s="2"/>
      <c r="S44" s="4"/>
      <c r="T44" s="2"/>
      <c r="U44" s="5"/>
      <c r="V44" s="2"/>
      <c r="W44" s="5"/>
      <c r="X44" s="2"/>
      <c r="Y44" s="5"/>
    </row>
    <row r="45" spans="1:26" outlineLevel="1" x14ac:dyDescent="0.25">
      <c r="A45" s="2"/>
      <c r="B45" s="2"/>
      <c r="C45" s="2" t="s">
        <v>851</v>
      </c>
      <c r="D45" s="2"/>
      <c r="E45" s="2"/>
      <c r="F45" s="2"/>
      <c r="G45" s="2"/>
      <c r="H45" s="2"/>
      <c r="I45" s="3"/>
      <c r="J45" s="2"/>
      <c r="K45" s="2"/>
      <c r="L45" s="2"/>
      <c r="M45" s="2"/>
      <c r="N45" s="2"/>
      <c r="O45" s="2"/>
      <c r="P45" s="2"/>
      <c r="Q45" s="2"/>
      <c r="R45" s="2"/>
      <c r="S45" s="4"/>
      <c r="T45" s="2"/>
      <c r="U45" s="5"/>
      <c r="V45" s="2"/>
      <c r="W45" s="5"/>
      <c r="X45" s="2"/>
      <c r="Y45" s="5"/>
    </row>
    <row r="46" spans="1:26" outlineLevel="1" x14ac:dyDescent="0.25">
      <c r="A46" s="6"/>
      <c r="B46" s="6"/>
      <c r="C46" s="6"/>
      <c r="D46" s="6"/>
      <c r="E46" s="6"/>
      <c r="F46" s="6"/>
      <c r="G46" s="6" t="s">
        <v>0</v>
      </c>
      <c r="H46" s="6"/>
      <c r="I46" s="7">
        <v>41382</v>
      </c>
      <c r="J46" s="6"/>
      <c r="K46" s="6" t="s">
        <v>852</v>
      </c>
      <c r="L46" s="6"/>
      <c r="M46" s="6" t="s">
        <v>472</v>
      </c>
      <c r="N46" s="6"/>
      <c r="O46" s="6" t="s">
        <v>853</v>
      </c>
      <c r="P46" s="6"/>
      <c r="Q46" s="6" t="s">
        <v>1</v>
      </c>
      <c r="R46" s="6"/>
      <c r="S46" s="8">
        <v>60</v>
      </c>
      <c r="T46" s="6"/>
      <c r="U46" s="9">
        <v>6.5</v>
      </c>
      <c r="V46" s="6"/>
      <c r="W46" s="9">
        <f>ROUND(IF(ISNUMBER(U46), S46*U46, S46),5)</f>
        <v>390</v>
      </c>
      <c r="X46" s="6"/>
      <c r="Y46" s="9">
        <f>ROUND(Y45+W46,5)</f>
        <v>390</v>
      </c>
    </row>
    <row r="47" spans="1:26" ht="15.75" outlineLevel="1" thickBot="1" x14ac:dyDescent="0.3">
      <c r="A47" s="6"/>
      <c r="B47" s="6"/>
      <c r="C47" s="6"/>
      <c r="D47" s="6"/>
      <c r="E47" s="6"/>
      <c r="F47" s="6"/>
      <c r="G47" s="6" t="s">
        <v>0</v>
      </c>
      <c r="H47" s="6"/>
      <c r="I47" s="7">
        <v>41382</v>
      </c>
      <c r="J47" s="6"/>
      <c r="K47" s="6" t="s">
        <v>852</v>
      </c>
      <c r="L47" s="6"/>
      <c r="M47" s="6" t="s">
        <v>90</v>
      </c>
      <c r="N47" s="6"/>
      <c r="O47" s="6" t="s">
        <v>853</v>
      </c>
      <c r="P47" s="6"/>
      <c r="Q47" s="6" t="s">
        <v>1</v>
      </c>
      <c r="R47" s="6"/>
      <c r="S47" s="27">
        <v>1</v>
      </c>
      <c r="T47" s="6"/>
      <c r="U47" s="9">
        <v>33.15</v>
      </c>
      <c r="V47" s="6"/>
      <c r="W47" s="10">
        <f>ROUND(IF(ISNUMBER(U47), S47*U47, S47),5)</f>
        <v>33.15</v>
      </c>
      <c r="X47" s="6"/>
      <c r="Y47" s="10">
        <f>ROUND(Y46+W47,5)</f>
        <v>423.15</v>
      </c>
    </row>
    <row r="48" spans="1:26" ht="15.75" thickBot="1" x14ac:dyDescent="0.3">
      <c r="A48" s="6"/>
      <c r="B48" s="6"/>
      <c r="C48" s="6" t="s">
        <v>854</v>
      </c>
      <c r="D48" s="6"/>
      <c r="E48" s="6"/>
      <c r="F48" s="6"/>
      <c r="G48" s="6"/>
      <c r="H48" s="6"/>
      <c r="I48" s="7"/>
      <c r="J48" s="6"/>
      <c r="K48" s="6"/>
      <c r="L48" s="6"/>
      <c r="M48" s="6"/>
      <c r="N48" s="6"/>
      <c r="O48" s="6"/>
      <c r="P48" s="6"/>
      <c r="Q48" s="6"/>
      <c r="R48" s="6"/>
      <c r="S48" s="26">
        <f>ROUND(SUM(S45:S47),5)</f>
        <v>61</v>
      </c>
      <c r="T48" s="6"/>
      <c r="U48" s="9"/>
      <c r="V48" s="6"/>
      <c r="W48" s="11">
        <f>ROUND(SUM(W45:W47),5)</f>
        <v>423.15</v>
      </c>
      <c r="X48" s="6"/>
      <c r="Y48" s="11">
        <f>Y47</f>
        <v>423.15</v>
      </c>
    </row>
    <row r="49" spans="1:26" x14ac:dyDescent="0.25">
      <c r="A49" s="6"/>
      <c r="B49" s="6" t="s">
        <v>855</v>
      </c>
      <c r="C49" s="6"/>
      <c r="D49" s="6"/>
      <c r="E49" s="6"/>
      <c r="F49" s="6"/>
      <c r="G49" s="6"/>
      <c r="H49" s="6"/>
      <c r="I49" s="7"/>
      <c r="J49" s="6"/>
      <c r="K49" s="6"/>
      <c r="L49" s="6"/>
      <c r="M49" s="6"/>
      <c r="N49" s="6"/>
      <c r="O49" s="6"/>
      <c r="P49" s="6"/>
      <c r="Q49" s="6"/>
      <c r="R49" s="6"/>
      <c r="S49" s="8">
        <f>S48</f>
        <v>61</v>
      </c>
      <c r="T49" s="6"/>
      <c r="U49" s="9"/>
      <c r="V49" s="6"/>
      <c r="W49" s="9">
        <f>W48</f>
        <v>423.15</v>
      </c>
      <c r="X49" s="6"/>
      <c r="Y49" s="9">
        <f>Y48</f>
        <v>423.15</v>
      </c>
      <c r="Z49">
        <v>423.15</v>
      </c>
    </row>
    <row r="50" spans="1:26" x14ac:dyDescent="0.25">
      <c r="Z50">
        <f>SUM(Z1:Z49)</f>
        <v>22402.670000000002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opLeftCell="L1" workbookViewId="0">
      <selection activeCell="Y6" sqref="Y6"/>
    </sheetView>
  </sheetViews>
  <sheetFormatPr defaultColWidth="8.85546875" defaultRowHeight="15" outlineLevelRow="1" x14ac:dyDescent="0.25"/>
  <sheetData>
    <row r="1" spans="1:25" ht="30" customHeight="1" x14ac:dyDescent="0.25">
      <c r="A1" s="2"/>
      <c r="B1" s="2" t="s">
        <v>856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1" x14ac:dyDescent="0.25">
      <c r="A2" s="2"/>
      <c r="B2" s="2"/>
      <c r="C2" s="2" t="s">
        <v>857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outlineLevel="1" x14ac:dyDescent="0.25">
      <c r="A3" s="6"/>
      <c r="B3" s="6"/>
      <c r="C3" s="6"/>
      <c r="D3" s="6"/>
      <c r="E3" s="6"/>
      <c r="F3" s="6"/>
      <c r="G3" s="6" t="s">
        <v>0</v>
      </c>
      <c r="H3" s="6"/>
      <c r="I3" s="7">
        <v>41393</v>
      </c>
      <c r="J3" s="6"/>
      <c r="K3" s="6" t="s">
        <v>858</v>
      </c>
      <c r="L3" s="6"/>
      <c r="M3" s="6" t="s">
        <v>859</v>
      </c>
      <c r="N3" s="6"/>
      <c r="O3" s="6" t="s">
        <v>860</v>
      </c>
      <c r="P3" s="6"/>
      <c r="Q3" s="6" t="s">
        <v>1</v>
      </c>
      <c r="R3" s="6"/>
      <c r="S3" s="8">
        <v>12</v>
      </c>
      <c r="T3" s="6"/>
      <c r="U3" s="9">
        <v>19.53</v>
      </c>
      <c r="V3" s="6"/>
      <c r="W3" s="9">
        <f>ROUND(IF(ISNUMBER(U3), S3*U3, S3),5)</f>
        <v>234.36</v>
      </c>
      <c r="X3" s="6"/>
      <c r="Y3" s="9">
        <f>ROUND(Y2+W3,5)</f>
        <v>234.36</v>
      </c>
    </row>
    <row r="4" spans="1:25" ht="15.75" outlineLevel="1" thickBot="1" x14ac:dyDescent="0.3">
      <c r="A4" s="6"/>
      <c r="B4" s="6"/>
      <c r="C4" s="6"/>
      <c r="D4" s="6"/>
      <c r="E4" s="6"/>
      <c r="F4" s="6"/>
      <c r="G4" s="6" t="s">
        <v>0</v>
      </c>
      <c r="H4" s="6"/>
      <c r="I4" s="7">
        <v>41393</v>
      </c>
      <c r="J4" s="6"/>
      <c r="K4" s="6" t="s">
        <v>858</v>
      </c>
      <c r="L4" s="6"/>
      <c r="M4" s="6" t="s">
        <v>861</v>
      </c>
      <c r="N4" s="6"/>
      <c r="O4" s="6" t="s">
        <v>860</v>
      </c>
      <c r="P4" s="6"/>
      <c r="Q4" s="6" t="s">
        <v>1</v>
      </c>
      <c r="R4" s="6"/>
      <c r="S4" s="27">
        <v>28</v>
      </c>
      <c r="T4" s="6"/>
      <c r="U4" s="8">
        <v>14.105</v>
      </c>
      <c r="V4" s="6"/>
      <c r="W4" s="10">
        <f>ROUND(IF(ISNUMBER(U4), S4*U4, S4),5)</f>
        <v>394.94</v>
      </c>
      <c r="X4" s="6"/>
      <c r="Y4" s="10">
        <f>ROUND(Y3+W4,5)</f>
        <v>629.29999999999995</v>
      </c>
    </row>
    <row r="5" spans="1:25" ht="15.75" thickBot="1" x14ac:dyDescent="0.3">
      <c r="A5" s="6"/>
      <c r="B5" s="6"/>
      <c r="C5" s="6" t="s">
        <v>862</v>
      </c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26">
        <f>ROUND(SUM(S2:S4),5)</f>
        <v>40</v>
      </c>
      <c r="T5" s="6"/>
      <c r="U5" s="9"/>
      <c r="V5" s="6"/>
      <c r="W5" s="11">
        <f>ROUND(SUM(W2:W4),5)</f>
        <v>629.29999999999995</v>
      </c>
      <c r="X5" s="6"/>
      <c r="Y5" s="11">
        <f>Y4</f>
        <v>629.29999999999995</v>
      </c>
    </row>
    <row r="6" spans="1:25" ht="30" customHeight="1" x14ac:dyDescent="0.25">
      <c r="A6" s="6"/>
      <c r="B6" s="6" t="s">
        <v>863</v>
      </c>
      <c r="C6" s="6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6"/>
      <c r="P6" s="6"/>
      <c r="Q6" s="6"/>
      <c r="R6" s="6"/>
      <c r="S6" s="8">
        <f>S5</f>
        <v>40</v>
      </c>
      <c r="T6" s="6"/>
      <c r="U6" s="9"/>
      <c r="V6" s="6"/>
      <c r="W6" s="9">
        <f>W5</f>
        <v>629.29999999999995</v>
      </c>
      <c r="X6" s="6"/>
      <c r="Y6" s="9">
        <f>Y5</f>
        <v>629.29999999999995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opLeftCell="F1" workbookViewId="0">
      <selection activeCell="F1" sqref="A1:XFD1048576"/>
    </sheetView>
  </sheetViews>
  <sheetFormatPr defaultColWidth="8.85546875" defaultRowHeight="15" outlineLevelRow="2" x14ac:dyDescent="0.25"/>
  <sheetData>
    <row r="1" spans="1:24" x14ac:dyDescent="0.25">
      <c r="A1" s="2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4"/>
      <c r="S1" s="2"/>
      <c r="T1" s="5"/>
      <c r="U1" s="2"/>
      <c r="V1" s="5"/>
      <c r="W1" s="2"/>
      <c r="X1" s="5"/>
    </row>
    <row r="2" spans="1:24" outlineLevel="2" x14ac:dyDescent="0.25">
      <c r="A2" s="2"/>
      <c r="B2" s="2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4"/>
      <c r="S2" s="2"/>
      <c r="T2" s="5"/>
      <c r="U2" s="2"/>
      <c r="V2" s="5"/>
      <c r="W2" s="2"/>
      <c r="X2" s="5"/>
    </row>
    <row r="3" spans="1:24" outlineLevel="2" x14ac:dyDescent="0.25">
      <c r="A3" s="6"/>
      <c r="B3" s="6"/>
      <c r="C3" s="6"/>
      <c r="D3" s="6"/>
      <c r="E3" s="6"/>
      <c r="F3" s="6"/>
      <c r="G3" s="6"/>
      <c r="H3" s="7"/>
      <c r="I3" s="6"/>
      <c r="J3" s="6"/>
      <c r="K3" s="6"/>
      <c r="L3" s="6"/>
      <c r="M3" s="6"/>
      <c r="N3" s="6"/>
      <c r="O3" s="6"/>
      <c r="P3" s="6"/>
      <c r="Q3" s="6"/>
      <c r="R3" s="8"/>
      <c r="S3" s="6"/>
      <c r="T3" s="8"/>
      <c r="U3" s="6"/>
      <c r="V3" s="9"/>
      <c r="W3" s="6"/>
      <c r="X3" s="9"/>
    </row>
    <row r="4" spans="1:24" ht="15.75" outlineLevel="2" thickBot="1" x14ac:dyDescent="0.3">
      <c r="A4" s="6"/>
      <c r="B4" s="6"/>
      <c r="C4" s="6"/>
      <c r="D4" s="6"/>
      <c r="E4" s="6"/>
      <c r="F4" s="6"/>
      <c r="G4" s="6"/>
      <c r="H4" s="7"/>
      <c r="I4" s="6"/>
      <c r="J4" s="6"/>
      <c r="K4" s="6"/>
      <c r="L4" s="6"/>
      <c r="M4" s="6"/>
      <c r="N4" s="6"/>
      <c r="O4" s="6"/>
      <c r="P4" s="6"/>
      <c r="Q4" s="6"/>
      <c r="R4" s="8"/>
      <c r="S4" s="6"/>
      <c r="T4" s="8"/>
      <c r="U4" s="6"/>
      <c r="V4" s="22"/>
      <c r="W4" s="6"/>
      <c r="X4" s="22"/>
    </row>
    <row r="5" spans="1:24" outlineLevel="1" x14ac:dyDescent="0.25">
      <c r="A5" s="6"/>
      <c r="B5" s="6"/>
      <c r="C5" s="6"/>
      <c r="D5" s="6"/>
      <c r="E5" s="6"/>
      <c r="F5" s="6"/>
      <c r="G5" s="6"/>
      <c r="H5" s="7"/>
      <c r="I5" s="6"/>
      <c r="J5" s="6"/>
      <c r="K5" s="6"/>
      <c r="L5" s="6"/>
      <c r="M5" s="6"/>
      <c r="N5" s="6"/>
      <c r="O5" s="6"/>
      <c r="P5" s="6"/>
      <c r="Q5" s="6"/>
      <c r="R5" s="8"/>
      <c r="S5" s="6"/>
      <c r="T5" s="9"/>
      <c r="U5" s="6"/>
      <c r="V5" s="9"/>
      <c r="W5" s="6"/>
      <c r="X5" s="9"/>
    </row>
    <row r="6" spans="1:24" outlineLevel="2" x14ac:dyDescent="0.25">
      <c r="A6" s="2"/>
      <c r="B6" s="2"/>
      <c r="C6" s="2"/>
      <c r="D6" s="2"/>
      <c r="E6" s="2"/>
      <c r="F6" s="2"/>
      <c r="G6" s="2"/>
      <c r="H6" s="3"/>
      <c r="I6" s="2"/>
      <c r="J6" s="2"/>
      <c r="K6" s="2"/>
      <c r="L6" s="2"/>
      <c r="M6" s="2"/>
      <c r="N6" s="2"/>
      <c r="O6" s="2"/>
      <c r="P6" s="2"/>
      <c r="Q6" s="2"/>
      <c r="R6" s="4"/>
      <c r="S6" s="2"/>
      <c r="T6" s="5"/>
      <c r="U6" s="2"/>
      <c r="V6" s="5"/>
      <c r="W6" s="2"/>
      <c r="X6" s="5"/>
    </row>
    <row r="7" spans="1:24" outlineLevel="2" x14ac:dyDescent="0.25">
      <c r="A7" s="6"/>
      <c r="B7" s="6"/>
      <c r="C7" s="6"/>
      <c r="D7" s="6"/>
      <c r="E7" s="6"/>
      <c r="F7" s="6"/>
      <c r="G7" s="6"/>
      <c r="H7" s="7"/>
      <c r="I7" s="6"/>
      <c r="J7" s="6"/>
      <c r="K7" s="6"/>
      <c r="L7" s="6"/>
      <c r="M7" s="6"/>
      <c r="N7" s="6"/>
      <c r="O7" s="6"/>
      <c r="P7" s="6"/>
      <c r="Q7" s="6"/>
      <c r="R7" s="8"/>
      <c r="S7" s="6"/>
      <c r="T7" s="9"/>
      <c r="U7" s="6"/>
      <c r="V7" s="9"/>
      <c r="W7" s="6"/>
      <c r="X7" s="9"/>
    </row>
    <row r="8" spans="1:24" ht="15.75" outlineLevel="2" thickBot="1" x14ac:dyDescent="0.3">
      <c r="A8" s="6"/>
      <c r="B8" s="6"/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6"/>
      <c r="O8" s="6"/>
      <c r="P8" s="6"/>
      <c r="Q8" s="6"/>
      <c r="R8" s="8"/>
      <c r="S8" s="6"/>
      <c r="T8" s="9"/>
      <c r="U8" s="6"/>
      <c r="V8" s="10"/>
      <c r="W8" s="6"/>
      <c r="X8" s="10"/>
    </row>
    <row r="9" spans="1:24" ht="15.75" outlineLevel="1" thickBot="1" x14ac:dyDescent="0.3">
      <c r="A9" s="6"/>
      <c r="B9" s="6"/>
      <c r="C9" s="6"/>
      <c r="D9" s="6"/>
      <c r="E9" s="6"/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8"/>
      <c r="S9" s="6"/>
      <c r="T9" s="9"/>
      <c r="U9" s="6"/>
      <c r="V9" s="11"/>
      <c r="W9" s="6"/>
      <c r="X9" s="11"/>
    </row>
    <row r="10" spans="1:24" x14ac:dyDescent="0.25">
      <c r="A10" s="6"/>
      <c r="B10" s="6"/>
      <c r="C10" s="6"/>
      <c r="D10" s="6"/>
      <c r="E10" s="6"/>
      <c r="F10" s="6"/>
      <c r="G10" s="6"/>
      <c r="H10" s="7"/>
      <c r="I10" s="6"/>
      <c r="J10" s="6"/>
      <c r="K10" s="6"/>
      <c r="L10" s="6"/>
      <c r="M10" s="6"/>
      <c r="N10" s="6"/>
      <c r="O10" s="6"/>
      <c r="P10" s="6"/>
      <c r="Q10" s="6"/>
      <c r="R10" s="8"/>
      <c r="S10" s="6"/>
      <c r="T10" s="9"/>
      <c r="U10" s="6"/>
      <c r="V10" s="9"/>
      <c r="W10" s="6"/>
      <c r="X10" s="9"/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1" sqref="H31"/>
    </sheetView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B1" workbookViewId="0">
      <selection activeCell="Z44" sqref="Z44"/>
    </sheetView>
  </sheetViews>
  <sheetFormatPr defaultColWidth="11.42578125" defaultRowHeight="15" outlineLevelRow="2" x14ac:dyDescent="0.25"/>
  <cols>
    <col min="4" max="7" width="0" hidden="1" customWidth="1"/>
    <col min="9" max="9" width="0" hidden="1" customWidth="1"/>
    <col min="11" max="23" width="0" hidden="1" customWidth="1"/>
    <col min="25" max="26" width="12.42578125" customWidth="1"/>
  </cols>
  <sheetData>
    <row r="1" spans="1:26" x14ac:dyDescent="0.25">
      <c r="A1" s="2"/>
      <c r="B1" s="2" t="s">
        <v>864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6" x14ac:dyDescent="0.25">
      <c r="A2" s="6"/>
      <c r="B2" s="6"/>
      <c r="C2" s="6"/>
      <c r="D2" s="6"/>
      <c r="E2" s="6"/>
      <c r="F2" s="6"/>
      <c r="G2" s="6" t="s">
        <v>0</v>
      </c>
      <c r="H2" s="6"/>
      <c r="I2" s="7">
        <v>41414</v>
      </c>
      <c r="J2" s="6"/>
      <c r="K2" s="6" t="s">
        <v>865</v>
      </c>
      <c r="L2" s="6"/>
      <c r="M2" s="6" t="s">
        <v>866</v>
      </c>
      <c r="N2" s="6"/>
      <c r="O2" s="6" t="s">
        <v>864</v>
      </c>
      <c r="P2" s="6"/>
      <c r="Q2" s="6" t="s">
        <v>1</v>
      </c>
      <c r="R2" s="6"/>
      <c r="S2" s="8">
        <v>15</v>
      </c>
      <c r="T2" s="6"/>
      <c r="U2" s="9">
        <v>21.7</v>
      </c>
      <c r="V2" s="6"/>
      <c r="W2" s="9">
        <f>ROUND(IF(ISNUMBER(U2), S2*U2, S2),5)</f>
        <v>325.5</v>
      </c>
      <c r="X2" s="6"/>
      <c r="Y2" s="9">
        <f>ROUND(Y1+W2,5)</f>
        <v>325.5</v>
      </c>
    </row>
    <row r="3" spans="1:26" ht="15.75" thickBot="1" x14ac:dyDescent="0.3">
      <c r="A3" s="6"/>
      <c r="B3" s="6"/>
      <c r="C3" s="6"/>
      <c r="D3" s="6"/>
      <c r="E3" s="6"/>
      <c r="F3" s="6"/>
      <c r="G3" s="6" t="s">
        <v>0</v>
      </c>
      <c r="H3" s="6"/>
      <c r="I3" s="7">
        <v>41414</v>
      </c>
      <c r="J3" s="6"/>
      <c r="K3" s="6" t="s">
        <v>865</v>
      </c>
      <c r="L3" s="6"/>
      <c r="M3" s="6" t="s">
        <v>867</v>
      </c>
      <c r="N3" s="6"/>
      <c r="O3" s="6" t="s">
        <v>864</v>
      </c>
      <c r="P3" s="6"/>
      <c r="Q3" s="6" t="s">
        <v>1</v>
      </c>
      <c r="R3" s="6"/>
      <c r="S3" s="28">
        <v>16</v>
      </c>
      <c r="T3" s="6"/>
      <c r="U3" s="9">
        <v>17.36</v>
      </c>
      <c r="V3" s="6"/>
      <c r="W3" s="22">
        <f>ROUND(IF(ISNUMBER(U3), S3*U3, S3),5)</f>
        <v>277.76</v>
      </c>
      <c r="X3" s="6"/>
      <c r="Y3" s="22">
        <f>ROUND(Y2+W3,5)</f>
        <v>603.26</v>
      </c>
    </row>
    <row r="4" spans="1:26" x14ac:dyDescent="0.25">
      <c r="A4" s="6"/>
      <c r="B4" s="6" t="s">
        <v>868</v>
      </c>
      <c r="C4" s="6"/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8">
        <v>31</v>
      </c>
      <c r="T4" s="6"/>
      <c r="U4" s="9"/>
      <c r="V4" s="6"/>
      <c r="W4" s="9">
        <v>603.26</v>
      </c>
      <c r="X4" s="6"/>
      <c r="Y4" s="9">
        <v>603.26</v>
      </c>
      <c r="Z4">
        <v>603.26</v>
      </c>
    </row>
    <row r="5" spans="1:26" x14ac:dyDescent="0.25">
      <c r="A5" s="2"/>
      <c r="B5" s="2" t="s">
        <v>869</v>
      </c>
      <c r="C5" s="2"/>
      <c r="D5" s="2"/>
      <c r="E5" s="2"/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4"/>
      <c r="T5" s="2"/>
      <c r="U5" s="5"/>
      <c r="V5" s="2"/>
      <c r="W5" s="5"/>
      <c r="X5" s="2"/>
      <c r="Y5" s="5"/>
    </row>
    <row r="6" spans="1:26" outlineLevel="2" x14ac:dyDescent="0.25">
      <c r="A6" s="2"/>
      <c r="B6" s="2"/>
      <c r="C6" s="2" t="s">
        <v>870</v>
      </c>
      <c r="D6" s="2"/>
      <c r="E6" s="2"/>
      <c r="F6" s="2"/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4"/>
      <c r="T6" s="2"/>
      <c r="U6" s="5"/>
      <c r="V6" s="2"/>
      <c r="W6" s="5"/>
      <c r="X6" s="2"/>
      <c r="Y6" s="5"/>
    </row>
    <row r="7" spans="1:26" outlineLevel="2" x14ac:dyDescent="0.25">
      <c r="A7" s="6"/>
      <c r="B7" s="6"/>
      <c r="C7" s="6"/>
      <c r="D7" s="6"/>
      <c r="E7" s="6"/>
      <c r="F7" s="6"/>
      <c r="G7" s="6" t="s">
        <v>0</v>
      </c>
      <c r="H7" s="6"/>
      <c r="I7" s="7">
        <v>41382</v>
      </c>
      <c r="J7" s="6"/>
      <c r="K7" s="6" t="s">
        <v>871</v>
      </c>
      <c r="L7" s="6"/>
      <c r="M7" s="6" t="s">
        <v>872</v>
      </c>
      <c r="N7" s="6"/>
      <c r="O7" s="6" t="s">
        <v>873</v>
      </c>
      <c r="P7" s="6"/>
      <c r="Q7" s="6" t="s">
        <v>1</v>
      </c>
      <c r="R7" s="6"/>
      <c r="S7" s="8">
        <v>215</v>
      </c>
      <c r="T7" s="6"/>
      <c r="U7" s="9">
        <v>5</v>
      </c>
      <c r="V7" s="6"/>
      <c r="W7" s="9">
        <f>ROUND(IF(ISNUMBER(U7), S7*U7, S7),5)</f>
        <v>1075</v>
      </c>
      <c r="X7" s="6"/>
      <c r="Y7" s="9">
        <f>ROUND(Y6+W7,5)</f>
        <v>1075</v>
      </c>
    </row>
    <row r="8" spans="1:26" outlineLevel="2" x14ac:dyDescent="0.25">
      <c r="A8" s="6"/>
      <c r="B8" s="6"/>
      <c r="C8" s="6"/>
      <c r="D8" s="6"/>
      <c r="E8" s="6"/>
      <c r="F8" s="6"/>
      <c r="G8" s="6" t="s">
        <v>0</v>
      </c>
      <c r="H8" s="6"/>
      <c r="I8" s="7">
        <v>41382</v>
      </c>
      <c r="J8" s="6"/>
      <c r="K8" s="6" t="s">
        <v>871</v>
      </c>
      <c r="L8" s="6"/>
      <c r="M8" s="6" t="s">
        <v>90</v>
      </c>
      <c r="N8" s="6"/>
      <c r="O8" s="6" t="s">
        <v>873</v>
      </c>
      <c r="P8" s="6"/>
      <c r="Q8" s="6" t="s">
        <v>1</v>
      </c>
      <c r="R8" s="6"/>
      <c r="S8" s="8">
        <v>1</v>
      </c>
      <c r="T8" s="6"/>
      <c r="U8" s="9">
        <v>182.75</v>
      </c>
      <c r="V8" s="6"/>
      <c r="W8" s="9">
        <f>ROUND(IF(ISNUMBER(U8), S8*U8, S8),5)</f>
        <v>182.75</v>
      </c>
      <c r="X8" s="6"/>
      <c r="Y8" s="9">
        <f>ROUND(Y7+W8,5)</f>
        <v>1257.75</v>
      </c>
    </row>
    <row r="9" spans="1:26" outlineLevel="2" x14ac:dyDescent="0.25">
      <c r="A9" s="6"/>
      <c r="B9" s="6"/>
      <c r="C9" s="6"/>
      <c r="D9" s="6"/>
      <c r="E9" s="6"/>
      <c r="F9" s="6"/>
      <c r="G9" s="6" t="s">
        <v>0</v>
      </c>
      <c r="H9" s="6"/>
      <c r="I9" s="7">
        <v>41382</v>
      </c>
      <c r="J9" s="6"/>
      <c r="K9" s="6" t="s">
        <v>871</v>
      </c>
      <c r="L9" s="6"/>
      <c r="M9" s="6" t="s">
        <v>639</v>
      </c>
      <c r="N9" s="6"/>
      <c r="O9" s="6" t="s">
        <v>873</v>
      </c>
      <c r="P9" s="6"/>
      <c r="Q9" s="6" t="s">
        <v>1</v>
      </c>
      <c r="R9" s="6"/>
      <c r="S9" s="8">
        <v>225</v>
      </c>
      <c r="T9" s="6"/>
      <c r="U9" s="9">
        <v>5</v>
      </c>
      <c r="V9" s="6"/>
      <c r="W9" s="9">
        <f>ROUND(IF(ISNUMBER(U9), S9*U9, S9),5)</f>
        <v>1125</v>
      </c>
      <c r="X9" s="6"/>
      <c r="Y9" s="9">
        <f>ROUND(Y8+W9,5)</f>
        <v>2382.75</v>
      </c>
    </row>
    <row r="10" spans="1:26" ht="15.75" outlineLevel="2" thickBot="1" x14ac:dyDescent="0.3">
      <c r="A10" s="6"/>
      <c r="B10" s="6"/>
      <c r="C10" s="6"/>
      <c r="D10" s="6"/>
      <c r="E10" s="6"/>
      <c r="F10" s="6"/>
      <c r="G10" s="6" t="s">
        <v>0</v>
      </c>
      <c r="H10" s="6"/>
      <c r="I10" s="7">
        <v>41382</v>
      </c>
      <c r="J10" s="6"/>
      <c r="K10" s="6" t="s">
        <v>871</v>
      </c>
      <c r="L10" s="6"/>
      <c r="M10" s="6" t="s">
        <v>90</v>
      </c>
      <c r="N10" s="6"/>
      <c r="O10" s="6" t="s">
        <v>873</v>
      </c>
      <c r="P10" s="6"/>
      <c r="Q10" s="6" t="s">
        <v>1</v>
      </c>
      <c r="R10" s="6"/>
      <c r="S10" s="28">
        <v>1</v>
      </c>
      <c r="T10" s="6"/>
      <c r="U10" s="8">
        <v>95.625</v>
      </c>
      <c r="V10" s="6"/>
      <c r="W10" s="22">
        <f>ROUND(IF(ISNUMBER(U10), S10*U10, S10),5)</f>
        <v>95.625</v>
      </c>
      <c r="X10" s="6"/>
      <c r="Y10" s="22">
        <f>ROUND(Y9+W10,5)</f>
        <v>2478.375</v>
      </c>
    </row>
    <row r="11" spans="1:26" outlineLevel="1" x14ac:dyDescent="0.25">
      <c r="A11" s="6"/>
      <c r="B11" s="6"/>
      <c r="C11" s="6" t="s">
        <v>874</v>
      </c>
      <c r="D11" s="6"/>
      <c r="E11" s="6"/>
      <c r="F11" s="6"/>
      <c r="G11" s="6"/>
      <c r="H11" s="6"/>
      <c r="I11" s="7"/>
      <c r="J11" s="6"/>
      <c r="K11" s="6"/>
      <c r="L11" s="6"/>
      <c r="M11" s="6"/>
      <c r="N11" s="6"/>
      <c r="O11" s="6"/>
      <c r="P11" s="6"/>
      <c r="Q11" s="6"/>
      <c r="R11" s="6"/>
      <c r="S11" s="8">
        <f>ROUND(SUM(S6:S10),5)</f>
        <v>442</v>
      </c>
      <c r="T11" s="6"/>
      <c r="U11" s="9"/>
      <c r="V11" s="6"/>
      <c r="W11" s="9">
        <f>ROUND(SUM(W6:W10),5)</f>
        <v>2478.375</v>
      </c>
      <c r="X11" s="6"/>
      <c r="Y11" s="9">
        <f>Y10</f>
        <v>2478.375</v>
      </c>
    </row>
    <row r="12" spans="1:26" outlineLevel="2" x14ac:dyDescent="0.25">
      <c r="A12" s="2"/>
      <c r="B12" s="2"/>
      <c r="C12" s="2" t="s">
        <v>875</v>
      </c>
      <c r="D12" s="2"/>
      <c r="E12" s="2"/>
      <c r="F12" s="2"/>
      <c r="G12" s="2"/>
      <c r="H12" s="2"/>
      <c r="I12" s="3"/>
      <c r="J12" s="2"/>
      <c r="K12" s="2"/>
      <c r="L12" s="2"/>
      <c r="M12" s="2"/>
      <c r="N12" s="2"/>
      <c r="O12" s="2"/>
      <c r="P12" s="2"/>
      <c r="Q12" s="2"/>
      <c r="R12" s="2"/>
      <c r="S12" s="4"/>
      <c r="T12" s="2"/>
      <c r="U12" s="5"/>
      <c r="V12" s="2"/>
      <c r="W12" s="5"/>
      <c r="X12" s="2"/>
      <c r="Y12" s="5"/>
    </row>
    <row r="13" spans="1:26" outlineLevel="2" x14ac:dyDescent="0.25">
      <c r="A13" s="6"/>
      <c r="B13" s="6"/>
      <c r="C13" s="6"/>
      <c r="D13" s="6"/>
      <c r="E13" s="6"/>
      <c r="F13" s="6"/>
      <c r="G13" s="6" t="s">
        <v>0</v>
      </c>
      <c r="H13" s="6"/>
      <c r="I13" s="7">
        <v>41407</v>
      </c>
      <c r="J13" s="6"/>
      <c r="K13" s="6" t="s">
        <v>876</v>
      </c>
      <c r="L13" s="6"/>
      <c r="M13" s="6" t="s">
        <v>877</v>
      </c>
      <c r="N13" s="6"/>
      <c r="O13" s="6" t="s">
        <v>878</v>
      </c>
      <c r="P13" s="6"/>
      <c r="Q13" s="6" t="s">
        <v>1</v>
      </c>
      <c r="R13" s="6"/>
      <c r="S13" s="8">
        <v>44</v>
      </c>
      <c r="T13" s="6"/>
      <c r="U13" s="9">
        <v>17</v>
      </c>
      <c r="V13" s="6"/>
      <c r="W13" s="9">
        <f>ROUND(IF(ISNUMBER(U13), S13*U13, S13),5)</f>
        <v>748</v>
      </c>
      <c r="X13" s="6"/>
      <c r="Y13" s="9">
        <f>ROUND(Y12+W13,5)</f>
        <v>748</v>
      </c>
    </row>
    <row r="14" spans="1:26" ht="15.75" outlineLevel="2" thickBot="1" x14ac:dyDescent="0.3">
      <c r="A14" s="6"/>
      <c r="B14" s="6"/>
      <c r="C14" s="6"/>
      <c r="D14" s="6"/>
      <c r="E14" s="6"/>
      <c r="F14" s="6"/>
      <c r="G14" s="6" t="s">
        <v>0</v>
      </c>
      <c r="H14" s="6"/>
      <c r="I14" s="7">
        <v>41407</v>
      </c>
      <c r="J14" s="6"/>
      <c r="K14" s="6" t="s">
        <v>876</v>
      </c>
      <c r="L14" s="6"/>
      <c r="M14" s="6" t="s">
        <v>90</v>
      </c>
      <c r="N14" s="6"/>
      <c r="O14" s="6" t="s">
        <v>878</v>
      </c>
      <c r="P14" s="6"/>
      <c r="Q14" s="6" t="s">
        <v>1</v>
      </c>
      <c r="R14" s="6"/>
      <c r="S14" s="27">
        <v>1</v>
      </c>
      <c r="T14" s="6"/>
      <c r="U14" s="9">
        <v>63.59</v>
      </c>
      <c r="V14" s="6"/>
      <c r="W14" s="10">
        <f>ROUND(IF(ISNUMBER(U14), S14*U14, S14),5)</f>
        <v>63.59</v>
      </c>
      <c r="X14" s="6"/>
      <c r="Y14" s="10">
        <f>ROUND(Y13+W14,5)</f>
        <v>811.59</v>
      </c>
    </row>
    <row r="15" spans="1:26" ht="15.75" outlineLevel="1" thickBot="1" x14ac:dyDescent="0.3">
      <c r="A15" s="6"/>
      <c r="B15" s="6"/>
      <c r="C15" s="6" t="s">
        <v>879</v>
      </c>
      <c r="D15" s="6"/>
      <c r="E15" s="6"/>
      <c r="F15" s="6"/>
      <c r="G15" s="6"/>
      <c r="H15" s="6"/>
      <c r="I15" s="7"/>
      <c r="J15" s="6"/>
      <c r="K15" s="6"/>
      <c r="L15" s="6"/>
      <c r="M15" s="6"/>
      <c r="N15" s="6"/>
      <c r="O15" s="6"/>
      <c r="P15" s="6"/>
      <c r="Q15" s="6"/>
      <c r="R15" s="6"/>
      <c r="S15" s="26">
        <f>ROUND(SUM(S12:S14),5)</f>
        <v>45</v>
      </c>
      <c r="T15" s="6"/>
      <c r="U15" s="9"/>
      <c r="V15" s="6"/>
      <c r="W15" s="11">
        <f>ROUND(SUM(W12:W14),5)</f>
        <v>811.59</v>
      </c>
      <c r="X15" s="6"/>
      <c r="Y15" s="11">
        <f>Y14</f>
        <v>811.59</v>
      </c>
    </row>
    <row r="16" spans="1:26" x14ac:dyDescent="0.25">
      <c r="A16" s="6"/>
      <c r="B16" s="6" t="s">
        <v>880</v>
      </c>
      <c r="C16" s="6"/>
      <c r="D16" s="6"/>
      <c r="E16" s="6"/>
      <c r="F16" s="6"/>
      <c r="G16" s="6"/>
      <c r="H16" s="6"/>
      <c r="I16" s="7"/>
      <c r="J16" s="6"/>
      <c r="K16" s="6"/>
      <c r="L16" s="6"/>
      <c r="M16" s="6"/>
      <c r="N16" s="6"/>
      <c r="O16" s="6"/>
      <c r="P16" s="6"/>
      <c r="Q16" s="6"/>
      <c r="R16" s="6"/>
      <c r="S16" s="8">
        <f>ROUND(S11+S15,5)</f>
        <v>487</v>
      </c>
      <c r="T16" s="6"/>
      <c r="U16" s="9"/>
      <c r="V16" s="6"/>
      <c r="W16" s="9">
        <f>ROUND(W11+W15,5)</f>
        <v>3289.9650000000001</v>
      </c>
      <c r="X16" s="6"/>
      <c r="Y16" s="9">
        <f>ROUND(Y11+Y15,5)</f>
        <v>3289.9650000000001</v>
      </c>
      <c r="Z16">
        <v>3289.97</v>
      </c>
    </row>
    <row r="17" spans="1:26" x14ac:dyDescent="0.25">
      <c r="A17" s="2"/>
      <c r="B17" s="2" t="s">
        <v>881</v>
      </c>
      <c r="C17" s="2"/>
      <c r="D17" s="2"/>
      <c r="E17" s="2"/>
      <c r="F17" s="2"/>
      <c r="G17" s="2"/>
      <c r="H17" s="2"/>
      <c r="I17" s="3"/>
      <c r="J17" s="2"/>
      <c r="K17" s="2"/>
      <c r="L17" s="2"/>
      <c r="M17" s="2"/>
      <c r="N17" s="2"/>
      <c r="O17" s="2"/>
      <c r="P17" s="2"/>
      <c r="Q17" s="2"/>
      <c r="R17" s="2"/>
      <c r="S17" s="4"/>
      <c r="T17" s="2"/>
      <c r="U17" s="5"/>
      <c r="V17" s="2"/>
      <c r="W17" s="5"/>
      <c r="X17" s="2"/>
      <c r="Y17" s="5"/>
    </row>
    <row r="18" spans="1:26" outlineLevel="2" x14ac:dyDescent="0.25">
      <c r="A18" s="2"/>
      <c r="B18" s="2"/>
      <c r="C18" s="2" t="s">
        <v>882</v>
      </c>
      <c r="D18" s="2"/>
      <c r="E18" s="2"/>
      <c r="F18" s="2"/>
      <c r="G18" s="2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4"/>
      <c r="T18" s="2"/>
      <c r="U18" s="5"/>
      <c r="V18" s="2"/>
      <c r="W18" s="5"/>
      <c r="X18" s="2"/>
      <c r="Y18" s="5"/>
    </row>
    <row r="19" spans="1:26" outlineLevel="2" x14ac:dyDescent="0.25">
      <c r="A19" s="6"/>
      <c r="B19" s="6"/>
      <c r="C19" s="6"/>
      <c r="D19" s="6"/>
      <c r="E19" s="6"/>
      <c r="F19" s="6"/>
      <c r="G19" s="6" t="s">
        <v>0</v>
      </c>
      <c r="H19" s="6"/>
      <c r="I19" s="7">
        <v>41386</v>
      </c>
      <c r="J19" s="6"/>
      <c r="K19" s="6" t="s">
        <v>883</v>
      </c>
      <c r="L19" s="6"/>
      <c r="M19" s="6" t="s">
        <v>199</v>
      </c>
      <c r="N19" s="6"/>
      <c r="O19" s="6" t="s">
        <v>884</v>
      </c>
      <c r="P19" s="6"/>
      <c r="Q19" s="6" t="s">
        <v>1</v>
      </c>
      <c r="R19" s="6"/>
      <c r="S19" s="8">
        <v>22</v>
      </c>
      <c r="T19" s="6"/>
      <c r="U19" s="9">
        <v>20</v>
      </c>
      <c r="V19" s="6"/>
      <c r="W19" s="9">
        <f>ROUND(IF(ISNUMBER(U19), S19*U19, S19),5)</f>
        <v>440</v>
      </c>
      <c r="X19" s="6"/>
      <c r="Y19" s="9">
        <f>ROUND(Y18+W19,5)</f>
        <v>440</v>
      </c>
    </row>
    <row r="20" spans="1:26" ht="15.75" outlineLevel="2" thickBot="1" x14ac:dyDescent="0.3">
      <c r="A20" s="6"/>
      <c r="B20" s="6"/>
      <c r="C20" s="6"/>
      <c r="D20" s="6"/>
      <c r="E20" s="6"/>
      <c r="F20" s="6"/>
      <c r="G20" s="6" t="s">
        <v>0</v>
      </c>
      <c r="H20" s="6"/>
      <c r="I20" s="7">
        <v>41386</v>
      </c>
      <c r="J20" s="6"/>
      <c r="K20" s="6" t="s">
        <v>883</v>
      </c>
      <c r="L20" s="6"/>
      <c r="M20" s="6" t="s">
        <v>90</v>
      </c>
      <c r="N20" s="6"/>
      <c r="O20" s="6" t="s">
        <v>884</v>
      </c>
      <c r="P20" s="6"/>
      <c r="Q20" s="6" t="s">
        <v>1</v>
      </c>
      <c r="R20" s="6"/>
      <c r="S20" s="28">
        <v>1</v>
      </c>
      <c r="T20" s="6"/>
      <c r="U20" s="9">
        <v>37.4</v>
      </c>
      <c r="V20" s="6"/>
      <c r="W20" s="22">
        <f>ROUND(IF(ISNUMBER(U20), S20*U20, S20),5)</f>
        <v>37.4</v>
      </c>
      <c r="X20" s="6"/>
      <c r="Y20" s="22">
        <f>ROUND(Y19+W20,5)</f>
        <v>477.4</v>
      </c>
    </row>
    <row r="21" spans="1:26" outlineLevel="1" x14ac:dyDescent="0.25">
      <c r="A21" s="6"/>
      <c r="B21" s="6"/>
      <c r="C21" s="6" t="s">
        <v>885</v>
      </c>
      <c r="D21" s="6"/>
      <c r="E21" s="6"/>
      <c r="F21" s="6"/>
      <c r="G21" s="6"/>
      <c r="H21" s="6"/>
      <c r="I21" s="7"/>
      <c r="J21" s="6"/>
      <c r="K21" s="6"/>
      <c r="L21" s="6"/>
      <c r="M21" s="6"/>
      <c r="N21" s="6"/>
      <c r="O21" s="6"/>
      <c r="P21" s="6"/>
      <c r="Q21" s="6"/>
      <c r="R21" s="6"/>
      <c r="S21" s="8">
        <f>ROUND(SUM(S18:S20),5)</f>
        <v>23</v>
      </c>
      <c r="T21" s="6"/>
      <c r="U21" s="9"/>
      <c r="V21" s="6"/>
      <c r="W21" s="9">
        <f>ROUND(SUM(W18:W20),5)</f>
        <v>477.4</v>
      </c>
      <c r="X21" s="6"/>
      <c r="Y21" s="9">
        <f>Y20</f>
        <v>477.4</v>
      </c>
    </row>
    <row r="22" spans="1:26" outlineLevel="2" x14ac:dyDescent="0.25">
      <c r="A22" s="2"/>
      <c r="B22" s="2"/>
      <c r="C22" s="2" t="s">
        <v>886</v>
      </c>
      <c r="D22" s="2"/>
      <c r="E22" s="2"/>
      <c r="F22" s="2"/>
      <c r="G22" s="2"/>
      <c r="H22" s="2"/>
      <c r="I22" s="3"/>
      <c r="J22" s="2"/>
      <c r="K22" s="2"/>
      <c r="L22" s="2"/>
      <c r="M22" s="2"/>
      <c r="N22" s="2"/>
      <c r="O22" s="2"/>
      <c r="P22" s="2"/>
      <c r="Q22" s="2"/>
      <c r="R22" s="2"/>
      <c r="S22" s="4"/>
      <c r="T22" s="2"/>
      <c r="U22" s="5"/>
      <c r="V22" s="2"/>
      <c r="W22" s="5"/>
      <c r="X22" s="2"/>
      <c r="Y22" s="5"/>
    </row>
    <row r="23" spans="1:26" outlineLevel="2" x14ac:dyDescent="0.25">
      <c r="A23" s="6"/>
      <c r="B23" s="6"/>
      <c r="C23" s="6"/>
      <c r="D23" s="6"/>
      <c r="E23" s="6"/>
      <c r="F23" s="6"/>
      <c r="G23" s="6" t="s">
        <v>0</v>
      </c>
      <c r="H23" s="6"/>
      <c r="I23" s="7">
        <v>41397</v>
      </c>
      <c r="J23" s="6"/>
      <c r="K23" s="6" t="s">
        <v>887</v>
      </c>
      <c r="L23" s="6"/>
      <c r="M23" s="6" t="s">
        <v>888</v>
      </c>
      <c r="N23" s="6"/>
      <c r="O23" s="6" t="s">
        <v>889</v>
      </c>
      <c r="P23" s="6"/>
      <c r="Q23" s="6" t="s">
        <v>1</v>
      </c>
      <c r="R23" s="6"/>
      <c r="S23" s="8">
        <v>42</v>
      </c>
      <c r="T23" s="6"/>
      <c r="U23" s="9">
        <v>18</v>
      </c>
      <c r="V23" s="6"/>
      <c r="W23" s="9">
        <f>ROUND(IF(ISNUMBER(U23), S23*U23, S23),5)</f>
        <v>756</v>
      </c>
      <c r="X23" s="6"/>
      <c r="Y23" s="9">
        <f>ROUND(Y22+W23,5)</f>
        <v>756</v>
      </c>
    </row>
    <row r="24" spans="1:26" ht="15.75" outlineLevel="2" thickBot="1" x14ac:dyDescent="0.3">
      <c r="A24" s="6"/>
      <c r="B24" s="6"/>
      <c r="C24" s="6"/>
      <c r="D24" s="6"/>
      <c r="E24" s="6"/>
      <c r="F24" s="6"/>
      <c r="G24" s="6" t="s">
        <v>0</v>
      </c>
      <c r="H24" s="6"/>
      <c r="I24" s="7">
        <v>41397</v>
      </c>
      <c r="J24" s="6"/>
      <c r="K24" s="6" t="s">
        <v>887</v>
      </c>
      <c r="L24" s="6"/>
      <c r="M24" s="6" t="s">
        <v>90</v>
      </c>
      <c r="N24" s="6"/>
      <c r="O24" s="6" t="s">
        <v>889</v>
      </c>
      <c r="P24" s="6"/>
      <c r="Q24" s="6" t="s">
        <v>1</v>
      </c>
      <c r="R24" s="6"/>
      <c r="S24" s="28">
        <v>1</v>
      </c>
      <c r="T24" s="6"/>
      <c r="U24" s="9">
        <v>64.260000000000005</v>
      </c>
      <c r="V24" s="6"/>
      <c r="W24" s="22">
        <f>ROUND(IF(ISNUMBER(U24), S24*U24, S24),5)</f>
        <v>64.260000000000005</v>
      </c>
      <c r="X24" s="6"/>
      <c r="Y24" s="22">
        <f>ROUND(Y23+W24,5)</f>
        <v>820.26</v>
      </c>
    </row>
    <row r="25" spans="1:26" outlineLevel="1" x14ac:dyDescent="0.25">
      <c r="A25" s="6"/>
      <c r="B25" s="6"/>
      <c r="C25" s="6" t="s">
        <v>890</v>
      </c>
      <c r="D25" s="6"/>
      <c r="E25" s="6"/>
      <c r="F25" s="6"/>
      <c r="G25" s="6"/>
      <c r="H25" s="6"/>
      <c r="I25" s="7"/>
      <c r="J25" s="6"/>
      <c r="K25" s="6"/>
      <c r="L25" s="6"/>
      <c r="M25" s="6"/>
      <c r="N25" s="6"/>
      <c r="O25" s="6"/>
      <c r="P25" s="6"/>
      <c r="Q25" s="6"/>
      <c r="R25" s="6"/>
      <c r="S25" s="8">
        <f>ROUND(SUM(S22:S24),5)</f>
        <v>43</v>
      </c>
      <c r="T25" s="6"/>
      <c r="U25" s="9"/>
      <c r="V25" s="6"/>
      <c r="W25" s="9">
        <f>ROUND(SUM(W22:W24),5)</f>
        <v>820.26</v>
      </c>
      <c r="X25" s="6"/>
      <c r="Y25" s="9">
        <f>Y24</f>
        <v>820.26</v>
      </c>
    </row>
    <row r="26" spans="1:26" outlineLevel="2" x14ac:dyDescent="0.25">
      <c r="A26" s="2"/>
      <c r="B26" s="2"/>
      <c r="C26" s="2" t="s">
        <v>891</v>
      </c>
      <c r="D26" s="2"/>
      <c r="E26" s="2"/>
      <c r="F26" s="2"/>
      <c r="G26" s="2"/>
      <c r="H26" s="2"/>
      <c r="I26" s="3"/>
      <c r="J26" s="2"/>
      <c r="K26" s="2"/>
      <c r="L26" s="2"/>
      <c r="M26" s="2"/>
      <c r="N26" s="2"/>
      <c r="O26" s="2"/>
      <c r="P26" s="2"/>
      <c r="Q26" s="2"/>
      <c r="R26" s="2"/>
      <c r="S26" s="4"/>
      <c r="T26" s="2"/>
      <c r="U26" s="5"/>
      <c r="V26" s="2"/>
      <c r="W26" s="5"/>
      <c r="X26" s="2"/>
      <c r="Y26" s="5"/>
    </row>
    <row r="27" spans="1:26" outlineLevel="2" x14ac:dyDescent="0.25">
      <c r="A27" s="6"/>
      <c r="B27" s="6"/>
      <c r="C27" s="6"/>
      <c r="D27" s="6"/>
      <c r="E27" s="6"/>
      <c r="F27" s="6"/>
      <c r="G27" s="6" t="s">
        <v>0</v>
      </c>
      <c r="H27" s="6"/>
      <c r="I27" s="7">
        <v>41407</v>
      </c>
      <c r="J27" s="6"/>
      <c r="K27" s="6" t="s">
        <v>892</v>
      </c>
      <c r="L27" s="6"/>
      <c r="M27" s="6" t="s">
        <v>472</v>
      </c>
      <c r="N27" s="6"/>
      <c r="O27" s="6" t="s">
        <v>893</v>
      </c>
      <c r="P27" s="6"/>
      <c r="Q27" s="6" t="s">
        <v>1</v>
      </c>
      <c r="R27" s="6"/>
      <c r="S27" s="8">
        <v>67</v>
      </c>
      <c r="T27" s="6"/>
      <c r="U27" s="9">
        <v>10</v>
      </c>
      <c r="V27" s="6"/>
      <c r="W27" s="9">
        <f>ROUND(IF(ISNUMBER(U27), S27*U27, S27),5)</f>
        <v>670</v>
      </c>
      <c r="X27" s="6"/>
      <c r="Y27" s="9">
        <f>ROUND(Y26+W27,5)</f>
        <v>670</v>
      </c>
    </row>
    <row r="28" spans="1:26" ht="15.75" outlineLevel="2" thickBot="1" x14ac:dyDescent="0.3">
      <c r="A28" s="6"/>
      <c r="B28" s="6"/>
      <c r="C28" s="6"/>
      <c r="D28" s="6"/>
      <c r="E28" s="6"/>
      <c r="F28" s="6"/>
      <c r="G28" s="6" t="s">
        <v>0</v>
      </c>
      <c r="H28" s="6"/>
      <c r="I28" s="7">
        <v>41407</v>
      </c>
      <c r="J28" s="6"/>
      <c r="K28" s="6" t="s">
        <v>892</v>
      </c>
      <c r="L28" s="6"/>
      <c r="M28" s="6" t="s">
        <v>90</v>
      </c>
      <c r="N28" s="6"/>
      <c r="O28" s="6" t="s">
        <v>893</v>
      </c>
      <c r="P28" s="6"/>
      <c r="Q28" s="6" t="s">
        <v>1</v>
      </c>
      <c r="R28" s="6"/>
      <c r="S28" s="27">
        <v>1</v>
      </c>
      <c r="T28" s="6"/>
      <c r="U28" s="9">
        <v>62.9</v>
      </c>
      <c r="V28" s="6"/>
      <c r="W28" s="10">
        <f>ROUND(IF(ISNUMBER(U28), S28*U28, S28),5)</f>
        <v>62.9</v>
      </c>
      <c r="X28" s="6"/>
      <c r="Y28" s="10">
        <f>ROUND(Y27+W28,5)</f>
        <v>732.9</v>
      </c>
    </row>
    <row r="29" spans="1:26" ht="15.75" outlineLevel="1" thickBot="1" x14ac:dyDescent="0.3">
      <c r="A29" s="6"/>
      <c r="B29" s="6"/>
      <c r="C29" s="6" t="s">
        <v>894</v>
      </c>
      <c r="D29" s="6"/>
      <c r="E29" s="6"/>
      <c r="F29" s="6"/>
      <c r="G29" s="6"/>
      <c r="H29" s="6"/>
      <c r="I29" s="7"/>
      <c r="J29" s="6"/>
      <c r="K29" s="6"/>
      <c r="L29" s="6"/>
      <c r="M29" s="6"/>
      <c r="N29" s="6"/>
      <c r="O29" s="6"/>
      <c r="P29" s="6"/>
      <c r="Q29" s="6"/>
      <c r="R29" s="6"/>
      <c r="S29" s="26">
        <f>ROUND(SUM(S26:S28),5)</f>
        <v>68</v>
      </c>
      <c r="T29" s="6"/>
      <c r="U29" s="9"/>
      <c r="V29" s="6"/>
      <c r="W29" s="11">
        <f>ROUND(SUM(W26:W28),5)</f>
        <v>732.9</v>
      </c>
      <c r="X29" s="6"/>
      <c r="Y29" s="11">
        <f>Y28</f>
        <v>732.9</v>
      </c>
    </row>
    <row r="30" spans="1:26" x14ac:dyDescent="0.25">
      <c r="A30" s="6"/>
      <c r="B30" s="6" t="s">
        <v>895</v>
      </c>
      <c r="C30" s="6"/>
      <c r="D30" s="6"/>
      <c r="E30" s="6"/>
      <c r="F30" s="6"/>
      <c r="G30" s="6"/>
      <c r="H30" s="6"/>
      <c r="I30" s="7"/>
      <c r="J30" s="6"/>
      <c r="K30" s="6"/>
      <c r="L30" s="6"/>
      <c r="M30" s="6"/>
      <c r="N30" s="6"/>
      <c r="O30" s="6"/>
      <c r="P30" s="6"/>
      <c r="Q30" s="6"/>
      <c r="R30" s="6"/>
      <c r="S30" s="8">
        <f>ROUND(S21+S25+S29,5)</f>
        <v>134</v>
      </c>
      <c r="T30" s="6"/>
      <c r="U30" s="9"/>
      <c r="V30" s="6"/>
      <c r="W30" s="9">
        <f>ROUND(W21+W25+W29,5)</f>
        <v>2030.56</v>
      </c>
      <c r="X30" s="6"/>
      <c r="Y30" s="9">
        <f>ROUND(Y21+Y25+Y29,5)</f>
        <v>2030.56</v>
      </c>
      <c r="Z30">
        <v>2030.56</v>
      </c>
    </row>
    <row r="31" spans="1:26" outlineLevel="1" x14ac:dyDescent="0.25">
      <c r="A31" s="2"/>
      <c r="B31" s="2" t="s">
        <v>896</v>
      </c>
      <c r="C31" s="2"/>
      <c r="D31" s="2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4"/>
      <c r="T31" s="2"/>
      <c r="U31" s="5"/>
      <c r="V31" s="2"/>
      <c r="W31" s="5"/>
      <c r="X31" s="2"/>
      <c r="Y31" s="5"/>
    </row>
    <row r="32" spans="1:26" ht="15.75" outlineLevel="1" thickBot="1" x14ac:dyDescent="0.3">
      <c r="A32" s="1"/>
      <c r="B32" s="1"/>
      <c r="C32" s="1"/>
      <c r="D32" s="1"/>
      <c r="E32" s="6"/>
      <c r="F32" s="6"/>
      <c r="G32" s="6" t="s">
        <v>0</v>
      </c>
      <c r="H32" s="6"/>
      <c r="I32" s="7">
        <v>41372</v>
      </c>
      <c r="J32" s="6"/>
      <c r="K32" s="6" t="s">
        <v>897</v>
      </c>
      <c r="L32" s="6"/>
      <c r="M32" s="6" t="s">
        <v>898</v>
      </c>
      <c r="N32" s="6"/>
      <c r="O32" s="6" t="s">
        <v>896</v>
      </c>
      <c r="P32" s="6"/>
      <c r="Q32" s="6" t="s">
        <v>1</v>
      </c>
      <c r="R32" s="6"/>
      <c r="S32" s="28">
        <v>54</v>
      </c>
      <c r="T32" s="6"/>
      <c r="U32" s="9">
        <v>17.36</v>
      </c>
      <c r="V32" s="6"/>
      <c r="W32" s="22">
        <f>ROUND(IF(ISNUMBER(U32), S32*U32, S32),5)</f>
        <v>937.44</v>
      </c>
      <c r="X32" s="6"/>
      <c r="Y32" s="22">
        <f>ROUND(Y31+W32,5)</f>
        <v>937.44</v>
      </c>
    </row>
    <row r="33" spans="1:26" x14ac:dyDescent="0.25">
      <c r="A33" s="6"/>
      <c r="B33" s="6" t="s">
        <v>899</v>
      </c>
      <c r="C33" s="6"/>
      <c r="D33" s="6"/>
      <c r="E33" s="6"/>
      <c r="F33" s="6"/>
      <c r="G33" s="6"/>
      <c r="H33" s="6"/>
      <c r="I33" s="7"/>
      <c r="J33" s="6"/>
      <c r="K33" s="6"/>
      <c r="L33" s="6"/>
      <c r="M33" s="6"/>
      <c r="N33" s="6"/>
      <c r="O33" s="6"/>
      <c r="P33" s="6"/>
      <c r="Q33" s="6"/>
      <c r="R33" s="6"/>
      <c r="S33" s="8">
        <f>ROUND(SUM(S31:S32),5)</f>
        <v>54</v>
      </c>
      <c r="T33" s="6"/>
      <c r="U33" s="9"/>
      <c r="V33" s="6"/>
      <c r="W33" s="9">
        <f>ROUND(SUM(W31:W32),5)</f>
        <v>937.44</v>
      </c>
      <c r="X33" s="6"/>
      <c r="Y33" s="9">
        <f>Y32</f>
        <v>937.44</v>
      </c>
      <c r="Z33">
        <v>937.44</v>
      </c>
    </row>
    <row r="34" spans="1:26" x14ac:dyDescent="0.25">
      <c r="A34" s="2"/>
      <c r="B34" s="2" t="s">
        <v>900</v>
      </c>
      <c r="C34" s="2"/>
      <c r="D34" s="2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4"/>
      <c r="T34" s="2"/>
      <c r="U34" s="5"/>
      <c r="V34" s="2"/>
      <c r="W34" s="5"/>
      <c r="X34" s="2"/>
      <c r="Y34" s="5"/>
    </row>
    <row r="35" spans="1:26" outlineLevel="2" x14ac:dyDescent="0.25">
      <c r="A35" s="2"/>
      <c r="B35" s="2"/>
      <c r="C35" s="2" t="s">
        <v>901</v>
      </c>
      <c r="D35" s="2"/>
      <c r="E35" s="2"/>
      <c r="F35" s="2"/>
      <c r="G35" s="2"/>
      <c r="H35" s="2"/>
      <c r="I35" s="3"/>
      <c r="J35" s="2"/>
      <c r="K35" s="2"/>
      <c r="L35" s="2"/>
      <c r="M35" s="2"/>
      <c r="N35" s="2"/>
      <c r="O35" s="2"/>
      <c r="P35" s="2"/>
      <c r="Q35" s="2"/>
      <c r="R35" s="2"/>
      <c r="S35" s="4"/>
      <c r="T35" s="2"/>
      <c r="U35" s="5"/>
      <c r="V35" s="2"/>
      <c r="W35" s="5"/>
      <c r="X35" s="2"/>
      <c r="Y35" s="5"/>
    </row>
    <row r="36" spans="1:26" outlineLevel="2" x14ac:dyDescent="0.25">
      <c r="A36" s="6"/>
      <c r="B36" s="6"/>
      <c r="C36" s="6"/>
      <c r="D36" s="6"/>
      <c r="E36" s="6"/>
      <c r="F36" s="6"/>
      <c r="G36" s="6" t="s">
        <v>0</v>
      </c>
      <c r="H36" s="6"/>
      <c r="I36" s="7">
        <v>41372</v>
      </c>
      <c r="J36" s="6"/>
      <c r="K36" s="6" t="s">
        <v>902</v>
      </c>
      <c r="L36" s="6"/>
      <c r="M36" s="6" t="s">
        <v>903</v>
      </c>
      <c r="N36" s="6"/>
      <c r="O36" s="6" t="s">
        <v>904</v>
      </c>
      <c r="P36" s="6"/>
      <c r="Q36" s="6" t="s">
        <v>1</v>
      </c>
      <c r="R36" s="6"/>
      <c r="S36" s="8">
        <v>65</v>
      </c>
      <c r="T36" s="6"/>
      <c r="U36" s="9">
        <v>43.4</v>
      </c>
      <c r="V36" s="6"/>
      <c r="W36" s="9">
        <f>ROUND(IF(ISNUMBER(U36), S36*U36, S36),5)</f>
        <v>2821</v>
      </c>
      <c r="X36" s="6"/>
      <c r="Y36" s="9">
        <f>ROUND(Y35+W36,5)</f>
        <v>2821</v>
      </c>
    </row>
    <row r="37" spans="1:26" ht="15.75" outlineLevel="2" thickBot="1" x14ac:dyDescent="0.3">
      <c r="A37" s="6"/>
      <c r="B37" s="6"/>
      <c r="C37" s="6"/>
      <c r="D37" s="6"/>
      <c r="E37" s="6"/>
      <c r="F37" s="6"/>
      <c r="G37" s="6" t="s">
        <v>0</v>
      </c>
      <c r="H37" s="6"/>
      <c r="I37" s="7">
        <v>41372</v>
      </c>
      <c r="J37" s="6"/>
      <c r="K37" s="6" t="s">
        <v>902</v>
      </c>
      <c r="L37" s="6"/>
      <c r="M37" s="6" t="s">
        <v>905</v>
      </c>
      <c r="N37" s="6"/>
      <c r="O37" s="6" t="s">
        <v>904</v>
      </c>
      <c r="P37" s="6"/>
      <c r="Q37" s="6" t="s">
        <v>1</v>
      </c>
      <c r="R37" s="6"/>
      <c r="S37" s="28">
        <v>190</v>
      </c>
      <c r="T37" s="6"/>
      <c r="U37" s="9">
        <v>43.4</v>
      </c>
      <c r="V37" s="6"/>
      <c r="W37" s="22">
        <f>ROUND(IF(ISNUMBER(U37), S37*U37, S37),5)</f>
        <v>8246</v>
      </c>
      <c r="X37" s="6"/>
      <c r="Y37" s="22">
        <f>ROUND(Y36+W37,5)</f>
        <v>11067</v>
      </c>
    </row>
    <row r="38" spans="1:26" outlineLevel="1" x14ac:dyDescent="0.25">
      <c r="A38" s="6"/>
      <c r="B38" s="6"/>
      <c r="C38" s="6" t="s">
        <v>906</v>
      </c>
      <c r="D38" s="6"/>
      <c r="E38" s="6"/>
      <c r="F38" s="6"/>
      <c r="G38" s="6"/>
      <c r="H38" s="6"/>
      <c r="I38" s="7"/>
      <c r="J38" s="6"/>
      <c r="K38" s="6"/>
      <c r="L38" s="6"/>
      <c r="M38" s="6"/>
      <c r="N38" s="6"/>
      <c r="O38" s="6"/>
      <c r="P38" s="6"/>
      <c r="Q38" s="6"/>
      <c r="R38" s="6"/>
      <c r="S38" s="8">
        <f>ROUND(SUM(S35:S37),5)</f>
        <v>255</v>
      </c>
      <c r="T38" s="6"/>
      <c r="U38" s="9"/>
      <c r="V38" s="6"/>
      <c r="W38" s="9">
        <f>ROUND(SUM(W35:W37),5)</f>
        <v>11067</v>
      </c>
      <c r="X38" s="6"/>
      <c r="Y38" s="9">
        <f>Y37</f>
        <v>11067</v>
      </c>
    </row>
    <row r="39" spans="1:26" outlineLevel="2" x14ac:dyDescent="0.25">
      <c r="A39" s="2"/>
      <c r="B39" s="2"/>
      <c r="C39" s="2" t="s">
        <v>907</v>
      </c>
      <c r="D39" s="2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4"/>
      <c r="T39" s="2"/>
      <c r="U39" s="5"/>
      <c r="V39" s="2"/>
      <c r="W39" s="5"/>
      <c r="X39" s="2"/>
      <c r="Y39" s="5"/>
    </row>
    <row r="40" spans="1:26" outlineLevel="2" x14ac:dyDescent="0.25">
      <c r="A40" s="6"/>
      <c r="B40" s="6"/>
      <c r="C40" s="6"/>
      <c r="D40" s="6"/>
      <c r="E40" s="6"/>
      <c r="F40" s="6"/>
      <c r="G40" s="6" t="s">
        <v>0</v>
      </c>
      <c r="H40" s="6"/>
      <c r="I40" s="7">
        <v>41397</v>
      </c>
      <c r="J40" s="6"/>
      <c r="K40" s="6" t="s">
        <v>908</v>
      </c>
      <c r="L40" s="6"/>
      <c r="M40" s="6" t="s">
        <v>909</v>
      </c>
      <c r="N40" s="6"/>
      <c r="O40" s="6" t="s">
        <v>910</v>
      </c>
      <c r="P40" s="6"/>
      <c r="Q40" s="6" t="s">
        <v>1</v>
      </c>
      <c r="R40" s="6"/>
      <c r="S40" s="8">
        <v>1</v>
      </c>
      <c r="T40" s="6"/>
      <c r="U40" s="8">
        <v>1215.0138199999999</v>
      </c>
      <c r="V40" s="6"/>
      <c r="W40" s="9">
        <f>ROUND(IF(ISNUMBER(U40), S40*U40, S40),5)</f>
        <v>1215.0138199999999</v>
      </c>
      <c r="X40" s="6"/>
      <c r="Y40" s="9">
        <f>ROUND(Y39+W40,5)</f>
        <v>1215.0138199999999</v>
      </c>
    </row>
    <row r="41" spans="1:26" ht="15.75" outlineLevel="2" thickBot="1" x14ac:dyDescent="0.3">
      <c r="A41" s="6"/>
      <c r="B41" s="6"/>
      <c r="C41" s="6"/>
      <c r="D41" s="6"/>
      <c r="E41" s="6"/>
      <c r="F41" s="6"/>
      <c r="G41" s="6" t="s">
        <v>0</v>
      </c>
      <c r="H41" s="6"/>
      <c r="I41" s="7">
        <v>41397</v>
      </c>
      <c r="J41" s="6"/>
      <c r="K41" s="6" t="s">
        <v>908</v>
      </c>
      <c r="L41" s="6"/>
      <c r="M41" s="6" t="s">
        <v>90</v>
      </c>
      <c r="N41" s="6"/>
      <c r="O41" s="6" t="s">
        <v>910</v>
      </c>
      <c r="P41" s="6"/>
      <c r="Q41" s="6" t="s">
        <v>1</v>
      </c>
      <c r="R41" s="6"/>
      <c r="S41" s="27">
        <v>1</v>
      </c>
      <c r="T41" s="6"/>
      <c r="U41" s="9">
        <v>103.18</v>
      </c>
      <c r="V41" s="6"/>
      <c r="W41" s="10">
        <f>ROUND(IF(ISNUMBER(U41), S41*U41, S41),5)</f>
        <v>103.18</v>
      </c>
      <c r="X41" s="6"/>
      <c r="Y41" s="10">
        <f>ROUND(Y40+W41,5)</f>
        <v>1318.19382</v>
      </c>
    </row>
    <row r="42" spans="1:26" ht="15.75" outlineLevel="1" thickBot="1" x14ac:dyDescent="0.3">
      <c r="A42" s="6"/>
      <c r="B42" s="6"/>
      <c r="C42" s="6" t="s">
        <v>911</v>
      </c>
      <c r="D42" s="6"/>
      <c r="E42" s="6"/>
      <c r="F42" s="6"/>
      <c r="G42" s="6"/>
      <c r="H42" s="6"/>
      <c r="I42" s="7"/>
      <c r="J42" s="6"/>
      <c r="K42" s="6"/>
      <c r="L42" s="6"/>
      <c r="M42" s="6"/>
      <c r="N42" s="6"/>
      <c r="O42" s="6"/>
      <c r="P42" s="6"/>
      <c r="Q42" s="6"/>
      <c r="R42" s="6"/>
      <c r="S42" s="26">
        <f>ROUND(SUM(S39:S41),5)</f>
        <v>2</v>
      </c>
      <c r="T42" s="6"/>
      <c r="U42" s="9"/>
      <c r="V42" s="6"/>
      <c r="W42" s="11">
        <f>ROUND(SUM(W39:W41),5)</f>
        <v>1318.19382</v>
      </c>
      <c r="X42" s="6"/>
      <c r="Y42" s="11">
        <f>Y41</f>
        <v>1318.19382</v>
      </c>
    </row>
    <row r="43" spans="1:26" x14ac:dyDescent="0.25">
      <c r="A43" s="6"/>
      <c r="B43" s="6" t="s">
        <v>912</v>
      </c>
      <c r="C43" s="6"/>
      <c r="D43" s="6"/>
      <c r="E43" s="6"/>
      <c r="F43" s="6"/>
      <c r="G43" s="6"/>
      <c r="H43" s="6"/>
      <c r="I43" s="7"/>
      <c r="J43" s="6"/>
      <c r="K43" s="6"/>
      <c r="L43" s="6"/>
      <c r="M43" s="6"/>
      <c r="N43" s="6"/>
      <c r="O43" s="6"/>
      <c r="P43" s="6"/>
      <c r="Q43" s="6"/>
      <c r="R43" s="6"/>
      <c r="S43" s="8">
        <f>ROUND(S38+S42,5)</f>
        <v>257</v>
      </c>
      <c r="T43" s="6"/>
      <c r="U43" s="9"/>
      <c r="V43" s="6"/>
      <c r="W43" s="9">
        <f>ROUND(W38+W42,5)</f>
        <v>12385.19382</v>
      </c>
      <c r="X43" s="6"/>
      <c r="Y43" s="9">
        <f>ROUND(Y38+Y42,5)</f>
        <v>12385.19382</v>
      </c>
      <c r="Z43">
        <v>12385.19</v>
      </c>
    </row>
    <row r="44" spans="1:26" x14ac:dyDescent="0.25">
      <c r="Z44">
        <f>SUM(Z1:Z43)</f>
        <v>19246.419999999998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B1" workbookViewId="0">
      <selection activeCell="Z19" sqref="Z19"/>
    </sheetView>
  </sheetViews>
  <sheetFormatPr defaultColWidth="11.42578125" defaultRowHeight="15" outlineLevelRow="2" x14ac:dyDescent="0.25"/>
  <cols>
    <col min="1" max="1" width="0" hidden="1" customWidth="1"/>
    <col min="5" max="7" width="0" hidden="1" customWidth="1"/>
    <col min="9" max="9" width="0" hidden="1" customWidth="1"/>
    <col min="11" max="23" width="0" hidden="1" customWidth="1"/>
    <col min="25" max="25" width="12.140625" customWidth="1"/>
    <col min="26" max="26" width="13.42578125" customWidth="1"/>
  </cols>
  <sheetData>
    <row r="1" spans="1:25" x14ac:dyDescent="0.25">
      <c r="A1" s="2"/>
      <c r="B1" s="2" t="s">
        <v>913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2" x14ac:dyDescent="0.25">
      <c r="A2" s="2"/>
      <c r="B2" s="2"/>
      <c r="C2" s="2" t="s">
        <v>914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outlineLevel="2" x14ac:dyDescent="0.25">
      <c r="A3" s="6"/>
      <c r="B3" s="6"/>
      <c r="C3" s="6"/>
      <c r="D3" s="6"/>
      <c r="E3" s="6"/>
      <c r="F3" s="6"/>
      <c r="G3" s="6" t="s">
        <v>0</v>
      </c>
      <c r="H3" s="6"/>
      <c r="I3" s="7">
        <v>41379</v>
      </c>
      <c r="J3" s="6"/>
      <c r="K3" s="6" t="s">
        <v>915</v>
      </c>
      <c r="L3" s="6"/>
      <c r="M3" s="6" t="s">
        <v>916</v>
      </c>
      <c r="N3" s="6"/>
      <c r="O3" s="6" t="s">
        <v>917</v>
      </c>
      <c r="P3" s="6"/>
      <c r="Q3" s="6" t="s">
        <v>1</v>
      </c>
      <c r="R3" s="6"/>
      <c r="S3" s="8">
        <v>36</v>
      </c>
      <c r="T3" s="6"/>
      <c r="U3" s="9">
        <v>17.36</v>
      </c>
      <c r="V3" s="6"/>
      <c r="W3" s="9">
        <f>ROUND(IF(ISNUMBER(U3), S3*U3, S3),5)</f>
        <v>624.96</v>
      </c>
      <c r="X3" s="6"/>
      <c r="Y3" s="9">
        <f>ROUND(Y2+W3,5)</f>
        <v>624.96</v>
      </c>
    </row>
    <row r="4" spans="1:25" ht="15.75" outlineLevel="2" thickBot="1" x14ac:dyDescent="0.3">
      <c r="A4" s="6"/>
      <c r="B4" s="6"/>
      <c r="C4" s="6"/>
      <c r="D4" s="6"/>
      <c r="E4" s="6"/>
      <c r="F4" s="6"/>
      <c r="G4" s="6" t="s">
        <v>0</v>
      </c>
      <c r="H4" s="6"/>
      <c r="I4" s="7">
        <v>41379</v>
      </c>
      <c r="J4" s="6"/>
      <c r="K4" s="6" t="s">
        <v>915</v>
      </c>
      <c r="L4" s="6"/>
      <c r="M4" s="6" t="s">
        <v>161</v>
      </c>
      <c r="N4" s="6"/>
      <c r="O4" s="6" t="s">
        <v>917</v>
      </c>
      <c r="P4" s="6"/>
      <c r="Q4" s="6" t="s">
        <v>1</v>
      </c>
      <c r="R4" s="6"/>
      <c r="S4" s="28">
        <v>36</v>
      </c>
      <c r="T4" s="6"/>
      <c r="U4" s="9">
        <v>17.36</v>
      </c>
      <c r="V4" s="6"/>
      <c r="W4" s="22">
        <f>ROUND(IF(ISNUMBER(U4), S4*U4, S4),5)</f>
        <v>624.96</v>
      </c>
      <c r="X4" s="6"/>
      <c r="Y4" s="22">
        <f>ROUND(Y3+W4,5)</f>
        <v>1249.92</v>
      </c>
    </row>
    <row r="5" spans="1:25" outlineLevel="1" x14ac:dyDescent="0.25">
      <c r="A5" s="6"/>
      <c r="B5" s="6"/>
      <c r="C5" s="6" t="s">
        <v>918</v>
      </c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8">
        <f>ROUND(SUM(S2:S4),5)</f>
        <v>72</v>
      </c>
      <c r="T5" s="6"/>
      <c r="U5" s="9"/>
      <c r="V5" s="6"/>
      <c r="W5" s="9">
        <f>ROUND(SUM(W2:W4),5)</f>
        <v>1249.92</v>
      </c>
      <c r="X5" s="6"/>
      <c r="Y5" s="9">
        <f>Y4</f>
        <v>1249.92</v>
      </c>
    </row>
    <row r="6" spans="1:25" outlineLevel="2" x14ac:dyDescent="0.25">
      <c r="A6" s="2"/>
      <c r="B6" s="2"/>
      <c r="C6" s="2" t="s">
        <v>919</v>
      </c>
      <c r="D6" s="2"/>
      <c r="E6" s="2"/>
      <c r="F6" s="2"/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4"/>
      <c r="T6" s="2"/>
      <c r="U6" s="5"/>
      <c r="V6" s="2"/>
      <c r="W6" s="5"/>
      <c r="X6" s="2"/>
      <c r="Y6" s="5"/>
    </row>
    <row r="7" spans="1:25" ht="15.75" outlineLevel="2" thickBot="1" x14ac:dyDescent="0.3">
      <c r="A7" s="1"/>
      <c r="B7" s="1"/>
      <c r="C7" s="1"/>
      <c r="D7" s="1"/>
      <c r="E7" s="6"/>
      <c r="F7" s="6"/>
      <c r="G7" s="6" t="s">
        <v>0</v>
      </c>
      <c r="H7" s="6"/>
      <c r="I7" s="7">
        <v>41375</v>
      </c>
      <c r="J7" s="6"/>
      <c r="K7" s="6" t="s">
        <v>920</v>
      </c>
      <c r="L7" s="6"/>
      <c r="M7" s="6" t="s">
        <v>921</v>
      </c>
      <c r="N7" s="6"/>
      <c r="O7" s="6" t="s">
        <v>922</v>
      </c>
      <c r="P7" s="6"/>
      <c r="Q7" s="6" t="s">
        <v>1</v>
      </c>
      <c r="R7" s="6"/>
      <c r="S7" s="28">
        <v>84</v>
      </c>
      <c r="T7" s="6"/>
      <c r="U7" s="9">
        <v>17.36</v>
      </c>
      <c r="V7" s="6"/>
      <c r="W7" s="22">
        <f>ROUND(IF(ISNUMBER(U7), S7*U7, S7),5)</f>
        <v>1458.24</v>
      </c>
      <c r="X7" s="6"/>
      <c r="Y7" s="22">
        <f>ROUND(Y6+W7,5)</f>
        <v>1458.24</v>
      </c>
    </row>
    <row r="8" spans="1:25" outlineLevel="1" x14ac:dyDescent="0.25">
      <c r="A8" s="6"/>
      <c r="B8" s="6"/>
      <c r="C8" s="6" t="s">
        <v>923</v>
      </c>
      <c r="D8" s="6"/>
      <c r="E8" s="6"/>
      <c r="F8" s="6"/>
      <c r="G8" s="6"/>
      <c r="H8" s="6"/>
      <c r="I8" s="7"/>
      <c r="J8" s="6"/>
      <c r="K8" s="6"/>
      <c r="L8" s="6"/>
      <c r="M8" s="6"/>
      <c r="N8" s="6"/>
      <c r="O8" s="6"/>
      <c r="P8" s="6"/>
      <c r="Q8" s="6"/>
      <c r="R8" s="6"/>
      <c r="S8" s="8">
        <f>ROUND(SUM(S6:S7),5)</f>
        <v>84</v>
      </c>
      <c r="T8" s="6"/>
      <c r="U8" s="9"/>
      <c r="V8" s="6"/>
      <c r="W8" s="9">
        <f>ROUND(SUM(W6:W7),5)</f>
        <v>1458.24</v>
      </c>
      <c r="X8" s="6"/>
      <c r="Y8" s="9">
        <f>Y7</f>
        <v>1458.24</v>
      </c>
    </row>
    <row r="9" spans="1:25" outlineLevel="2" x14ac:dyDescent="0.25">
      <c r="A9" s="2"/>
      <c r="B9" s="2"/>
      <c r="C9" s="2" t="s">
        <v>924</v>
      </c>
      <c r="D9" s="2"/>
      <c r="E9" s="2"/>
      <c r="F9" s="2"/>
      <c r="G9" s="2"/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4"/>
      <c r="T9" s="2"/>
      <c r="U9" s="5"/>
      <c r="V9" s="2"/>
      <c r="W9" s="5"/>
      <c r="X9" s="2"/>
      <c r="Y9" s="5"/>
    </row>
    <row r="10" spans="1:25" outlineLevel="2" x14ac:dyDescent="0.25">
      <c r="A10" s="6"/>
      <c r="B10" s="6"/>
      <c r="C10" s="6"/>
      <c r="D10" s="6"/>
      <c r="E10" s="6"/>
      <c r="F10" s="6"/>
      <c r="G10" s="6" t="s">
        <v>0</v>
      </c>
      <c r="H10" s="6"/>
      <c r="I10" s="7">
        <v>41393</v>
      </c>
      <c r="J10" s="6"/>
      <c r="K10" s="6" t="s">
        <v>925</v>
      </c>
      <c r="L10" s="6"/>
      <c r="M10" s="6" t="s">
        <v>926</v>
      </c>
      <c r="N10" s="6"/>
      <c r="O10" s="6" t="s">
        <v>927</v>
      </c>
      <c r="P10" s="6"/>
      <c r="Q10" s="6" t="s">
        <v>1</v>
      </c>
      <c r="R10" s="6"/>
      <c r="S10" s="8">
        <v>12</v>
      </c>
      <c r="T10" s="6"/>
      <c r="U10" s="9">
        <v>25</v>
      </c>
      <c r="V10" s="6"/>
      <c r="W10" s="9">
        <f>ROUND(IF(ISNUMBER(U10), S10*U10, S10),5)</f>
        <v>300</v>
      </c>
      <c r="X10" s="6"/>
      <c r="Y10" s="9">
        <f>ROUND(Y9+W10,5)</f>
        <v>300</v>
      </c>
    </row>
    <row r="11" spans="1:25" outlineLevel="2" x14ac:dyDescent="0.25">
      <c r="A11" s="6"/>
      <c r="B11" s="6"/>
      <c r="C11" s="6"/>
      <c r="D11" s="6"/>
      <c r="E11" s="6"/>
      <c r="F11" s="6"/>
      <c r="G11" s="6" t="s">
        <v>0</v>
      </c>
      <c r="H11" s="6"/>
      <c r="I11" s="7">
        <v>41393</v>
      </c>
      <c r="J11" s="6"/>
      <c r="K11" s="6" t="s">
        <v>925</v>
      </c>
      <c r="L11" s="6"/>
      <c r="M11" s="6" t="s">
        <v>928</v>
      </c>
      <c r="N11" s="6"/>
      <c r="O11" s="6" t="s">
        <v>927</v>
      </c>
      <c r="P11" s="6"/>
      <c r="Q11" s="6" t="s">
        <v>1</v>
      </c>
      <c r="R11" s="6"/>
      <c r="S11" s="8">
        <v>42</v>
      </c>
      <c r="T11" s="6"/>
      <c r="U11" s="9">
        <v>16</v>
      </c>
      <c r="V11" s="6"/>
      <c r="W11" s="9">
        <f>ROUND(IF(ISNUMBER(U11), S11*U11, S11),5)</f>
        <v>672</v>
      </c>
      <c r="X11" s="6"/>
      <c r="Y11" s="9">
        <f>ROUND(Y10+W11,5)</f>
        <v>972</v>
      </c>
    </row>
    <row r="12" spans="1:25" ht="15.75" outlineLevel="2" thickBot="1" x14ac:dyDescent="0.3">
      <c r="A12" s="6"/>
      <c r="B12" s="6"/>
      <c r="C12" s="6"/>
      <c r="D12" s="6"/>
      <c r="E12" s="6"/>
      <c r="F12" s="6"/>
      <c r="G12" s="6" t="s">
        <v>0</v>
      </c>
      <c r="H12" s="6"/>
      <c r="I12" s="7">
        <v>41393</v>
      </c>
      <c r="J12" s="6"/>
      <c r="K12" s="6" t="s">
        <v>925</v>
      </c>
      <c r="L12" s="6"/>
      <c r="M12" s="6" t="s">
        <v>90</v>
      </c>
      <c r="N12" s="6"/>
      <c r="O12" s="6" t="s">
        <v>927</v>
      </c>
      <c r="P12" s="6"/>
      <c r="Q12" s="6" t="s">
        <v>1</v>
      </c>
      <c r="R12" s="6"/>
      <c r="S12" s="28">
        <v>1</v>
      </c>
      <c r="T12" s="6"/>
      <c r="U12" s="9">
        <v>82.62</v>
      </c>
      <c r="V12" s="6"/>
      <c r="W12" s="22">
        <f>ROUND(IF(ISNUMBER(U12), S12*U12, S12),5)</f>
        <v>82.62</v>
      </c>
      <c r="X12" s="6"/>
      <c r="Y12" s="22">
        <f>ROUND(Y11+W12,5)</f>
        <v>1054.6199999999999</v>
      </c>
    </row>
    <row r="13" spans="1:25" outlineLevel="1" x14ac:dyDescent="0.25">
      <c r="A13" s="6"/>
      <c r="B13" s="6"/>
      <c r="C13" s="6" t="s">
        <v>929</v>
      </c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6"/>
      <c r="P13" s="6"/>
      <c r="Q13" s="6"/>
      <c r="R13" s="6"/>
      <c r="S13" s="8">
        <f>ROUND(SUM(S9:S12),5)</f>
        <v>55</v>
      </c>
      <c r="T13" s="6"/>
      <c r="U13" s="9"/>
      <c r="V13" s="6"/>
      <c r="W13" s="9">
        <f>ROUND(SUM(W9:W12),5)</f>
        <v>1054.6199999999999</v>
      </c>
      <c r="X13" s="6"/>
      <c r="Y13" s="9">
        <f>Y12</f>
        <v>1054.6199999999999</v>
      </c>
    </row>
    <row r="14" spans="1:25" outlineLevel="2" x14ac:dyDescent="0.25">
      <c r="A14" s="2"/>
      <c r="B14" s="2"/>
      <c r="C14" s="2" t="s">
        <v>930</v>
      </c>
      <c r="D14" s="2"/>
      <c r="E14" s="2"/>
      <c r="F14" s="2"/>
      <c r="G14" s="2"/>
      <c r="H14" s="2"/>
      <c r="I14" s="3"/>
      <c r="J14" s="2"/>
      <c r="K14" s="2"/>
      <c r="L14" s="2"/>
      <c r="M14" s="2"/>
      <c r="N14" s="2"/>
      <c r="O14" s="2"/>
      <c r="P14" s="2"/>
      <c r="Q14" s="2"/>
      <c r="R14" s="2"/>
      <c r="S14" s="4"/>
      <c r="T14" s="2"/>
      <c r="U14" s="5"/>
      <c r="V14" s="2"/>
      <c r="W14" s="5"/>
      <c r="X14" s="2"/>
      <c r="Y14" s="5"/>
    </row>
    <row r="15" spans="1:25" outlineLevel="2" x14ac:dyDescent="0.25">
      <c r="A15" s="6"/>
      <c r="B15" s="6"/>
      <c r="C15" s="6"/>
      <c r="D15" s="6"/>
      <c r="E15" s="6"/>
      <c r="F15" s="6"/>
      <c r="G15" s="6" t="s">
        <v>0</v>
      </c>
      <c r="H15" s="6"/>
      <c r="I15" s="7">
        <v>41448</v>
      </c>
      <c r="J15" s="6"/>
      <c r="K15" s="6" t="s">
        <v>931</v>
      </c>
      <c r="L15" s="6"/>
      <c r="M15" s="6" t="s">
        <v>580</v>
      </c>
      <c r="N15" s="6"/>
      <c r="O15" s="6" t="s">
        <v>932</v>
      </c>
      <c r="P15" s="6"/>
      <c r="Q15" s="6" t="s">
        <v>1</v>
      </c>
      <c r="R15" s="6"/>
      <c r="S15" s="8">
        <v>78</v>
      </c>
      <c r="T15" s="6"/>
      <c r="U15" s="9">
        <v>16</v>
      </c>
      <c r="V15" s="6"/>
      <c r="W15" s="9">
        <f>ROUND(IF(ISNUMBER(U15), S15*U15, S15),5)</f>
        <v>1248</v>
      </c>
      <c r="X15" s="6"/>
      <c r="Y15" s="9">
        <f>ROUND(Y14+W15,5)</f>
        <v>1248</v>
      </c>
    </row>
    <row r="16" spans="1:25" outlineLevel="2" x14ac:dyDescent="0.25">
      <c r="A16" s="6"/>
      <c r="B16" s="6"/>
      <c r="C16" s="6"/>
      <c r="D16" s="6"/>
      <c r="E16" s="6"/>
      <c r="F16" s="6"/>
      <c r="G16" s="6" t="s">
        <v>0</v>
      </c>
      <c r="H16" s="6"/>
      <c r="I16" s="7">
        <v>41448</v>
      </c>
      <c r="J16" s="6"/>
      <c r="K16" s="6" t="s">
        <v>931</v>
      </c>
      <c r="L16" s="6"/>
      <c r="M16" s="6" t="s">
        <v>933</v>
      </c>
      <c r="N16" s="6"/>
      <c r="O16" s="6" t="s">
        <v>932</v>
      </c>
      <c r="P16" s="6"/>
      <c r="Q16" s="6" t="s">
        <v>1</v>
      </c>
      <c r="R16" s="6"/>
      <c r="S16" s="8">
        <v>126</v>
      </c>
      <c r="T16" s="6"/>
      <c r="U16" s="9">
        <v>16</v>
      </c>
      <c r="V16" s="6"/>
      <c r="W16" s="9">
        <f>ROUND(IF(ISNUMBER(U16), S16*U16, S16),5)</f>
        <v>2016</v>
      </c>
      <c r="X16" s="6"/>
      <c r="Y16" s="9">
        <f>ROUND(Y15+W16,5)</f>
        <v>3264</v>
      </c>
    </row>
    <row r="17" spans="1:26" ht="15.75" outlineLevel="2" thickBot="1" x14ac:dyDescent="0.3">
      <c r="A17" s="6"/>
      <c r="B17" s="6"/>
      <c r="C17" s="6"/>
      <c r="D17" s="6"/>
      <c r="E17" s="6"/>
      <c r="F17" s="6"/>
      <c r="G17" s="6" t="s">
        <v>0</v>
      </c>
      <c r="H17" s="6"/>
      <c r="I17" s="7">
        <v>41448</v>
      </c>
      <c r="J17" s="6"/>
      <c r="K17" s="6" t="s">
        <v>931</v>
      </c>
      <c r="L17" s="6"/>
      <c r="M17" s="6" t="s">
        <v>90</v>
      </c>
      <c r="N17" s="6"/>
      <c r="O17" s="6" t="s">
        <v>932</v>
      </c>
      <c r="P17" s="6"/>
      <c r="Q17" s="6" t="s">
        <v>1</v>
      </c>
      <c r="R17" s="6"/>
      <c r="S17" s="27">
        <v>1</v>
      </c>
      <c r="T17" s="6"/>
      <c r="U17" s="9">
        <v>277.44</v>
      </c>
      <c r="V17" s="6"/>
      <c r="W17" s="10">
        <f>ROUND(IF(ISNUMBER(U17), S17*U17, S17),5)</f>
        <v>277.44</v>
      </c>
      <c r="X17" s="6"/>
      <c r="Y17" s="10">
        <f>ROUND(Y16+W17,5)</f>
        <v>3541.44</v>
      </c>
    </row>
    <row r="18" spans="1:26" ht="15.75" outlineLevel="1" thickBot="1" x14ac:dyDescent="0.3">
      <c r="A18" s="6"/>
      <c r="B18" s="6"/>
      <c r="C18" s="6" t="s">
        <v>934</v>
      </c>
      <c r="D18" s="6"/>
      <c r="E18" s="6"/>
      <c r="F18" s="6"/>
      <c r="G18" s="6"/>
      <c r="H18" s="6"/>
      <c r="I18" s="7"/>
      <c r="J18" s="6"/>
      <c r="K18" s="6"/>
      <c r="L18" s="6"/>
      <c r="M18" s="6"/>
      <c r="N18" s="6"/>
      <c r="O18" s="6"/>
      <c r="P18" s="6"/>
      <c r="Q18" s="6"/>
      <c r="R18" s="6"/>
      <c r="S18" s="26">
        <f>ROUND(SUM(S14:S17),5)</f>
        <v>205</v>
      </c>
      <c r="T18" s="6"/>
      <c r="U18" s="9"/>
      <c r="V18" s="6"/>
      <c r="W18" s="11">
        <f>ROUND(SUM(W14:W17),5)</f>
        <v>3541.44</v>
      </c>
      <c r="X18" s="6"/>
      <c r="Y18" s="11">
        <f>Y17</f>
        <v>3541.44</v>
      </c>
    </row>
    <row r="19" spans="1:26" x14ac:dyDescent="0.25">
      <c r="A19" s="6"/>
      <c r="B19" s="6" t="s">
        <v>935</v>
      </c>
      <c r="C19" s="6"/>
      <c r="D19" s="6"/>
      <c r="E19" s="6"/>
      <c r="F19" s="6"/>
      <c r="G19" s="6"/>
      <c r="H19" s="6"/>
      <c r="I19" s="7"/>
      <c r="J19" s="6"/>
      <c r="K19" s="6"/>
      <c r="L19" s="6"/>
      <c r="M19" s="6"/>
      <c r="N19" s="6"/>
      <c r="O19" s="6"/>
      <c r="P19" s="6"/>
      <c r="Q19" s="6"/>
      <c r="R19" s="6"/>
      <c r="S19" s="8">
        <f>ROUND(S5+S8+S13+S18,5)</f>
        <v>416</v>
      </c>
      <c r="T19" s="6"/>
      <c r="U19" s="9"/>
      <c r="V19" s="6"/>
      <c r="W19" s="9">
        <f>ROUND(W5+W8+W13+W18,5)</f>
        <v>7304.22</v>
      </c>
      <c r="X19" s="6"/>
      <c r="Y19" s="9">
        <f>ROUND(Y5+Y8+Y13+Y18,5)</f>
        <v>7304.22</v>
      </c>
      <c r="Z19">
        <v>7304.22</v>
      </c>
    </row>
    <row r="20" spans="1:26" x14ac:dyDescent="0.25">
      <c r="A20" s="2"/>
      <c r="B20" s="2" t="s">
        <v>936</v>
      </c>
      <c r="C20" s="2"/>
      <c r="D20" s="2"/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4"/>
      <c r="T20" s="2"/>
      <c r="U20" s="5"/>
      <c r="V20" s="2"/>
      <c r="W20" s="5"/>
      <c r="X20" s="2"/>
      <c r="Y20" s="5"/>
    </row>
    <row r="21" spans="1:26" outlineLevel="2" x14ac:dyDescent="0.25">
      <c r="A21" s="2"/>
      <c r="B21" s="2"/>
      <c r="C21" s="2" t="s">
        <v>937</v>
      </c>
      <c r="D21" s="2"/>
      <c r="E21" s="2"/>
      <c r="F21" s="2"/>
      <c r="G21" s="2"/>
      <c r="H21" s="2"/>
      <c r="I21" s="3"/>
      <c r="J21" s="2"/>
      <c r="K21" s="2"/>
      <c r="L21" s="2"/>
      <c r="M21" s="2"/>
      <c r="N21" s="2"/>
      <c r="O21" s="2"/>
      <c r="P21" s="2"/>
      <c r="Q21" s="2"/>
      <c r="R21" s="2"/>
      <c r="S21" s="4"/>
      <c r="T21" s="2"/>
      <c r="U21" s="5"/>
      <c r="V21" s="2"/>
      <c r="W21" s="5"/>
      <c r="X21" s="2"/>
      <c r="Y21" s="5"/>
    </row>
    <row r="22" spans="1:26" outlineLevel="2" x14ac:dyDescent="0.25">
      <c r="A22" s="6"/>
      <c r="B22" s="6"/>
      <c r="C22" s="6"/>
      <c r="D22" s="6"/>
      <c r="E22" s="6"/>
      <c r="F22" s="6"/>
      <c r="G22" s="6" t="s">
        <v>0</v>
      </c>
      <c r="H22" s="6"/>
      <c r="I22" s="7">
        <v>41365</v>
      </c>
      <c r="J22" s="6"/>
      <c r="K22" s="6" t="s">
        <v>938</v>
      </c>
      <c r="L22" s="6"/>
      <c r="M22" s="6" t="s">
        <v>939</v>
      </c>
      <c r="N22" s="6"/>
      <c r="O22" s="6" t="s">
        <v>940</v>
      </c>
      <c r="P22" s="6"/>
      <c r="Q22" s="6" t="s">
        <v>1</v>
      </c>
      <c r="R22" s="6"/>
      <c r="S22" s="8">
        <v>128</v>
      </c>
      <c r="T22" s="6"/>
      <c r="U22" s="9">
        <v>17.36</v>
      </c>
      <c r="V22" s="6"/>
      <c r="W22" s="9">
        <f>ROUND(IF(ISNUMBER(U22), S22*U22, S22),5)</f>
        <v>2222.08</v>
      </c>
      <c r="X22" s="6"/>
      <c r="Y22" s="9">
        <f>ROUND(Y21+W22,5)</f>
        <v>2222.08</v>
      </c>
    </row>
    <row r="23" spans="1:26" ht="15.75" outlineLevel="2" thickBot="1" x14ac:dyDescent="0.3">
      <c r="A23" s="6"/>
      <c r="B23" s="6"/>
      <c r="C23" s="6"/>
      <c r="D23" s="6"/>
      <c r="E23" s="6"/>
      <c r="F23" s="6"/>
      <c r="G23" s="6" t="s">
        <v>0</v>
      </c>
      <c r="H23" s="6"/>
      <c r="I23" s="7">
        <v>41365</v>
      </c>
      <c r="J23" s="6"/>
      <c r="K23" s="6" t="s">
        <v>938</v>
      </c>
      <c r="L23" s="6"/>
      <c r="M23" s="6" t="s">
        <v>941</v>
      </c>
      <c r="N23" s="6"/>
      <c r="O23" s="6" t="s">
        <v>940</v>
      </c>
      <c r="P23" s="6"/>
      <c r="Q23" s="6" t="s">
        <v>1</v>
      </c>
      <c r="R23" s="6"/>
      <c r="S23" s="28">
        <v>51</v>
      </c>
      <c r="T23" s="6"/>
      <c r="U23" s="8">
        <v>48.825000000000003</v>
      </c>
      <c r="V23" s="6"/>
      <c r="W23" s="22">
        <f>ROUND(IF(ISNUMBER(U23), S23*U23, S23),5)</f>
        <v>2490.0749999999998</v>
      </c>
      <c r="X23" s="6"/>
      <c r="Y23" s="22">
        <f>ROUND(Y22+W23,5)</f>
        <v>4712.1549999999997</v>
      </c>
    </row>
    <row r="24" spans="1:26" outlineLevel="1" x14ac:dyDescent="0.25">
      <c r="A24" s="6"/>
      <c r="B24" s="6"/>
      <c r="C24" s="6" t="s">
        <v>942</v>
      </c>
      <c r="D24" s="6"/>
      <c r="E24" s="6"/>
      <c r="F24" s="6"/>
      <c r="G24" s="6"/>
      <c r="H24" s="6"/>
      <c r="I24" s="7"/>
      <c r="J24" s="6"/>
      <c r="K24" s="6"/>
      <c r="L24" s="6"/>
      <c r="M24" s="6"/>
      <c r="N24" s="6"/>
      <c r="O24" s="6"/>
      <c r="P24" s="6"/>
      <c r="Q24" s="6"/>
      <c r="R24" s="6"/>
      <c r="S24" s="8">
        <f>ROUND(SUM(S21:S23),5)</f>
        <v>179</v>
      </c>
      <c r="T24" s="6"/>
      <c r="U24" s="9"/>
      <c r="V24" s="6"/>
      <c r="W24" s="9">
        <f>ROUND(SUM(W21:W23),5)</f>
        <v>4712.1549999999997</v>
      </c>
      <c r="X24" s="6"/>
      <c r="Y24" s="9">
        <f>Y23</f>
        <v>4712.1549999999997</v>
      </c>
    </row>
    <row r="25" spans="1:26" outlineLevel="2" x14ac:dyDescent="0.25">
      <c r="A25" s="2"/>
      <c r="B25" s="2"/>
      <c r="C25" s="2" t="s">
        <v>943</v>
      </c>
      <c r="D25" s="2"/>
      <c r="E25" s="2"/>
      <c r="F25" s="2"/>
      <c r="G25" s="2"/>
      <c r="H25" s="2"/>
      <c r="I25" s="3"/>
      <c r="J25" s="2"/>
      <c r="K25" s="2"/>
      <c r="L25" s="2"/>
      <c r="M25" s="2"/>
      <c r="N25" s="2"/>
      <c r="O25" s="2"/>
      <c r="P25" s="2"/>
      <c r="Q25" s="2"/>
      <c r="R25" s="2"/>
      <c r="S25" s="4"/>
      <c r="T25" s="2"/>
      <c r="U25" s="5"/>
      <c r="V25" s="2"/>
      <c r="W25" s="5"/>
      <c r="X25" s="2"/>
      <c r="Y25" s="5"/>
    </row>
    <row r="26" spans="1:26" ht="15.75" outlineLevel="2" thickBot="1" x14ac:dyDescent="0.3">
      <c r="A26" s="1"/>
      <c r="B26" s="1"/>
      <c r="C26" s="1"/>
      <c r="D26" s="1"/>
      <c r="E26" s="6"/>
      <c r="F26" s="6"/>
      <c r="G26" s="6" t="s">
        <v>0</v>
      </c>
      <c r="H26" s="6"/>
      <c r="I26" s="7">
        <v>41382</v>
      </c>
      <c r="J26" s="6"/>
      <c r="K26" s="6" t="s">
        <v>944</v>
      </c>
      <c r="L26" s="6"/>
      <c r="M26" s="6" t="s">
        <v>945</v>
      </c>
      <c r="N26" s="6"/>
      <c r="O26" s="6" t="s">
        <v>946</v>
      </c>
      <c r="P26" s="6"/>
      <c r="Q26" s="6" t="s">
        <v>1</v>
      </c>
      <c r="R26" s="6"/>
      <c r="S26" s="27">
        <v>182</v>
      </c>
      <c r="T26" s="6"/>
      <c r="U26" s="9">
        <v>15.19</v>
      </c>
      <c r="V26" s="6"/>
      <c r="W26" s="10">
        <f>ROUND(IF(ISNUMBER(U26), S26*U26, S26),5)</f>
        <v>2764.58</v>
      </c>
      <c r="X26" s="6"/>
      <c r="Y26" s="10">
        <f>ROUND(Y25+W26,5)</f>
        <v>2764.58</v>
      </c>
    </row>
    <row r="27" spans="1:26" ht="15.75" outlineLevel="1" thickBot="1" x14ac:dyDescent="0.3">
      <c r="A27" s="6"/>
      <c r="B27" s="6"/>
      <c r="C27" s="6" t="s">
        <v>947</v>
      </c>
      <c r="D27" s="6"/>
      <c r="E27" s="6"/>
      <c r="F27" s="6"/>
      <c r="G27" s="6"/>
      <c r="H27" s="6"/>
      <c r="I27" s="7"/>
      <c r="J27" s="6"/>
      <c r="K27" s="6"/>
      <c r="L27" s="6"/>
      <c r="M27" s="6"/>
      <c r="N27" s="6"/>
      <c r="O27" s="6"/>
      <c r="P27" s="6"/>
      <c r="Q27" s="6"/>
      <c r="R27" s="6"/>
      <c r="S27" s="26">
        <f>ROUND(SUM(S25:S26),5)</f>
        <v>182</v>
      </c>
      <c r="T27" s="6"/>
      <c r="U27" s="9"/>
      <c r="V27" s="6"/>
      <c r="W27" s="11">
        <f>ROUND(SUM(W25:W26),5)</f>
        <v>2764.58</v>
      </c>
      <c r="X27" s="6"/>
      <c r="Y27" s="11">
        <f>Y26</f>
        <v>2764.58</v>
      </c>
    </row>
    <row r="28" spans="1:26" x14ac:dyDescent="0.25">
      <c r="A28" s="6"/>
      <c r="B28" s="6" t="s">
        <v>948</v>
      </c>
      <c r="C28" s="6"/>
      <c r="D28" s="6"/>
      <c r="E28" s="6"/>
      <c r="F28" s="6"/>
      <c r="G28" s="6"/>
      <c r="H28" s="6"/>
      <c r="I28" s="7"/>
      <c r="J28" s="6"/>
      <c r="K28" s="6"/>
      <c r="L28" s="6"/>
      <c r="M28" s="6"/>
      <c r="N28" s="6"/>
      <c r="O28" s="6"/>
      <c r="P28" s="6"/>
      <c r="Q28" s="6"/>
      <c r="R28" s="6"/>
      <c r="S28" s="8">
        <f>ROUND(S24+S27,5)</f>
        <v>361</v>
      </c>
      <c r="T28" s="6"/>
      <c r="U28" s="9"/>
      <c r="V28" s="6"/>
      <c r="W28" s="9">
        <f>ROUND(W24+W27,5)</f>
        <v>7476.7349999999997</v>
      </c>
      <c r="X28" s="6"/>
      <c r="Y28" s="9">
        <f>ROUND(Y24+Y27,5)</f>
        <v>7476.7349999999997</v>
      </c>
      <c r="Z28">
        <v>7476.74</v>
      </c>
    </row>
    <row r="29" spans="1:26" x14ac:dyDescent="0.25">
      <c r="A29" s="2"/>
      <c r="B29" s="2" t="s">
        <v>949</v>
      </c>
      <c r="C29" s="2"/>
      <c r="D29" s="2"/>
      <c r="E29" s="2"/>
      <c r="F29" s="2"/>
      <c r="G29" s="2"/>
      <c r="H29" s="2"/>
      <c r="I29" s="3"/>
      <c r="J29" s="2"/>
      <c r="K29" s="2"/>
      <c r="L29" s="2"/>
      <c r="M29" s="2"/>
      <c r="N29" s="2"/>
      <c r="O29" s="2"/>
      <c r="P29" s="2"/>
      <c r="Q29" s="2"/>
      <c r="R29" s="2"/>
      <c r="S29" s="4"/>
      <c r="T29" s="2"/>
      <c r="U29" s="5"/>
      <c r="V29" s="2"/>
      <c r="W29" s="5"/>
      <c r="X29" s="2"/>
      <c r="Y29" s="5"/>
    </row>
    <row r="30" spans="1:26" outlineLevel="2" x14ac:dyDescent="0.25">
      <c r="A30" s="2"/>
      <c r="B30" s="2"/>
      <c r="C30" s="2" t="s">
        <v>950</v>
      </c>
      <c r="D30" s="2"/>
      <c r="E30" s="2"/>
      <c r="F30" s="2"/>
      <c r="G30" s="2"/>
      <c r="H30" s="2"/>
      <c r="I30" s="3"/>
      <c r="J30" s="2"/>
      <c r="K30" s="2"/>
      <c r="L30" s="2"/>
      <c r="M30" s="2"/>
      <c r="N30" s="2"/>
      <c r="O30" s="2"/>
      <c r="P30" s="2"/>
      <c r="Q30" s="2"/>
      <c r="R30" s="2"/>
      <c r="S30" s="4"/>
      <c r="T30" s="2"/>
      <c r="U30" s="5"/>
      <c r="V30" s="2"/>
      <c r="W30" s="5"/>
      <c r="X30" s="2"/>
      <c r="Y30" s="5"/>
    </row>
    <row r="31" spans="1:26" outlineLevel="2" x14ac:dyDescent="0.25">
      <c r="A31" s="6"/>
      <c r="B31" s="6"/>
      <c r="C31" s="6"/>
      <c r="D31" s="6"/>
      <c r="E31" s="6"/>
      <c r="F31" s="6"/>
      <c r="G31" s="6" t="s">
        <v>0</v>
      </c>
      <c r="H31" s="6"/>
      <c r="I31" s="7">
        <v>41393</v>
      </c>
      <c r="J31" s="6"/>
      <c r="K31" s="6" t="s">
        <v>951</v>
      </c>
      <c r="L31" s="6"/>
      <c r="M31" s="6" t="s">
        <v>952</v>
      </c>
      <c r="N31" s="6"/>
      <c r="O31" s="6" t="s">
        <v>953</v>
      </c>
      <c r="P31" s="6"/>
      <c r="Q31" s="6" t="s">
        <v>1</v>
      </c>
      <c r="R31" s="6"/>
      <c r="S31" s="8">
        <v>63</v>
      </c>
      <c r="T31" s="6"/>
      <c r="U31" s="9">
        <v>16</v>
      </c>
      <c r="V31" s="6"/>
      <c r="W31" s="9">
        <f>ROUND(IF(ISNUMBER(U31), S31*U31, S31),5)</f>
        <v>1008</v>
      </c>
      <c r="X31" s="6"/>
      <c r="Y31" s="9">
        <f>ROUND(Y30+W31,5)</f>
        <v>1008</v>
      </c>
    </row>
    <row r="32" spans="1:26" ht="15.75" outlineLevel="2" thickBot="1" x14ac:dyDescent="0.3">
      <c r="A32" s="6"/>
      <c r="B32" s="6"/>
      <c r="C32" s="6"/>
      <c r="D32" s="6"/>
      <c r="E32" s="6"/>
      <c r="F32" s="6"/>
      <c r="G32" s="6" t="s">
        <v>0</v>
      </c>
      <c r="H32" s="6"/>
      <c r="I32" s="7">
        <v>41393</v>
      </c>
      <c r="J32" s="6"/>
      <c r="K32" s="6" t="s">
        <v>951</v>
      </c>
      <c r="L32" s="6"/>
      <c r="M32" s="6" t="s">
        <v>90</v>
      </c>
      <c r="N32" s="6"/>
      <c r="O32" s="6" t="s">
        <v>953</v>
      </c>
      <c r="P32" s="6"/>
      <c r="Q32" s="6" t="s">
        <v>1</v>
      </c>
      <c r="R32" s="6"/>
      <c r="S32" s="28">
        <v>1</v>
      </c>
      <c r="T32" s="6"/>
      <c r="U32" s="9">
        <v>85.68</v>
      </c>
      <c r="V32" s="6"/>
      <c r="W32" s="22">
        <f>ROUND(IF(ISNUMBER(U32), S32*U32, S32),5)</f>
        <v>85.68</v>
      </c>
      <c r="X32" s="6"/>
      <c r="Y32" s="22">
        <f>ROUND(Y31+W32,5)</f>
        <v>1093.68</v>
      </c>
    </row>
    <row r="33" spans="1:26" outlineLevel="1" x14ac:dyDescent="0.25">
      <c r="A33" s="6"/>
      <c r="B33" s="6"/>
      <c r="C33" s="6" t="s">
        <v>954</v>
      </c>
      <c r="D33" s="6"/>
      <c r="E33" s="6"/>
      <c r="F33" s="6"/>
      <c r="G33" s="6"/>
      <c r="H33" s="6"/>
      <c r="I33" s="7"/>
      <c r="J33" s="6"/>
      <c r="K33" s="6"/>
      <c r="L33" s="6"/>
      <c r="M33" s="6"/>
      <c r="N33" s="6"/>
      <c r="O33" s="6"/>
      <c r="P33" s="6"/>
      <c r="Q33" s="6"/>
      <c r="R33" s="6"/>
      <c r="S33" s="8">
        <f>ROUND(SUM(S30:S32),5)</f>
        <v>64</v>
      </c>
      <c r="T33" s="6"/>
      <c r="U33" s="9"/>
      <c r="V33" s="6"/>
      <c r="W33" s="9">
        <f>ROUND(SUM(W30:W32),5)</f>
        <v>1093.68</v>
      </c>
      <c r="X33" s="6"/>
      <c r="Y33" s="9">
        <f>Y32</f>
        <v>1093.68</v>
      </c>
    </row>
    <row r="34" spans="1:26" outlineLevel="2" x14ac:dyDescent="0.25">
      <c r="A34" s="2"/>
      <c r="B34" s="2"/>
      <c r="C34" s="2" t="s">
        <v>955</v>
      </c>
      <c r="D34" s="2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4"/>
      <c r="T34" s="2"/>
      <c r="U34" s="5"/>
      <c r="V34" s="2"/>
      <c r="W34" s="5"/>
      <c r="X34" s="2"/>
      <c r="Y34" s="5"/>
    </row>
    <row r="35" spans="1:26" outlineLevel="2" x14ac:dyDescent="0.25">
      <c r="A35" s="6"/>
      <c r="B35" s="6"/>
      <c r="C35" s="6"/>
      <c r="D35" s="6"/>
      <c r="E35" s="6"/>
      <c r="F35" s="6"/>
      <c r="G35" s="6" t="s">
        <v>0</v>
      </c>
      <c r="H35" s="6"/>
      <c r="I35" s="7">
        <v>41397</v>
      </c>
      <c r="J35" s="6"/>
      <c r="K35" s="6" t="s">
        <v>956</v>
      </c>
      <c r="L35" s="6"/>
      <c r="M35" s="6" t="s">
        <v>957</v>
      </c>
      <c r="N35" s="6"/>
      <c r="O35" s="6" t="s">
        <v>958</v>
      </c>
      <c r="P35" s="6"/>
      <c r="Q35" s="6" t="s">
        <v>1</v>
      </c>
      <c r="R35" s="6"/>
      <c r="S35" s="8">
        <v>14</v>
      </c>
      <c r="T35" s="6"/>
      <c r="U35" s="9">
        <v>70</v>
      </c>
      <c r="V35" s="6"/>
      <c r="W35" s="9">
        <f>ROUND(IF(ISNUMBER(U35), S35*U35, S35),5)</f>
        <v>980</v>
      </c>
      <c r="X35" s="6"/>
      <c r="Y35" s="9">
        <f>ROUND(Y34+W35,5)</f>
        <v>980</v>
      </c>
    </row>
    <row r="36" spans="1:26" ht="15.75" outlineLevel="2" thickBot="1" x14ac:dyDescent="0.3">
      <c r="A36" s="6"/>
      <c r="B36" s="6"/>
      <c r="C36" s="6"/>
      <c r="D36" s="6"/>
      <c r="E36" s="6"/>
      <c r="F36" s="6"/>
      <c r="G36" s="6" t="s">
        <v>0</v>
      </c>
      <c r="H36" s="6"/>
      <c r="I36" s="7">
        <v>41397</v>
      </c>
      <c r="J36" s="6"/>
      <c r="K36" s="6" t="s">
        <v>956</v>
      </c>
      <c r="L36" s="6"/>
      <c r="M36" s="6" t="s">
        <v>90</v>
      </c>
      <c r="N36" s="6"/>
      <c r="O36" s="6" t="s">
        <v>958</v>
      </c>
      <c r="P36" s="6"/>
      <c r="Q36" s="6" t="s">
        <v>1</v>
      </c>
      <c r="R36" s="6"/>
      <c r="S36" s="27">
        <v>14</v>
      </c>
      <c r="T36" s="6"/>
      <c r="U36" s="9">
        <v>5.95</v>
      </c>
      <c r="V36" s="6"/>
      <c r="W36" s="10">
        <f>ROUND(IF(ISNUMBER(U36), S36*U36, S36),5)</f>
        <v>83.3</v>
      </c>
      <c r="X36" s="6"/>
      <c r="Y36" s="10">
        <f>ROUND(Y35+W36,5)</f>
        <v>1063.3</v>
      </c>
    </row>
    <row r="37" spans="1:26" ht="15.75" outlineLevel="1" thickBot="1" x14ac:dyDescent="0.3">
      <c r="A37" s="6"/>
      <c r="B37" s="6"/>
      <c r="C37" s="6" t="s">
        <v>959</v>
      </c>
      <c r="D37" s="6"/>
      <c r="E37" s="6"/>
      <c r="F37" s="6"/>
      <c r="G37" s="6"/>
      <c r="H37" s="6"/>
      <c r="I37" s="7"/>
      <c r="J37" s="6"/>
      <c r="K37" s="6"/>
      <c r="L37" s="6"/>
      <c r="M37" s="6"/>
      <c r="N37" s="6"/>
      <c r="O37" s="6"/>
      <c r="P37" s="6"/>
      <c r="Q37" s="6"/>
      <c r="R37" s="6"/>
      <c r="S37" s="26">
        <f>ROUND(SUM(S34:S36),5)</f>
        <v>28</v>
      </c>
      <c r="T37" s="6"/>
      <c r="U37" s="9"/>
      <c r="V37" s="6"/>
      <c r="W37" s="11">
        <f>ROUND(SUM(W34:W36),5)</f>
        <v>1063.3</v>
      </c>
      <c r="X37" s="6"/>
      <c r="Y37" s="11">
        <f>Y36</f>
        <v>1063.3</v>
      </c>
    </row>
    <row r="38" spans="1:26" ht="15.75" thickBot="1" x14ac:dyDescent="0.3">
      <c r="A38" s="6"/>
      <c r="B38" s="6" t="s">
        <v>960</v>
      </c>
      <c r="C38" s="6"/>
      <c r="D38" s="6"/>
      <c r="E38" s="6"/>
      <c r="F38" s="6"/>
      <c r="G38" s="6"/>
      <c r="H38" s="6"/>
      <c r="I38" s="7"/>
      <c r="J38" s="6"/>
      <c r="K38" s="6"/>
      <c r="L38" s="6"/>
      <c r="M38" s="6"/>
      <c r="N38" s="6"/>
      <c r="O38" s="6"/>
      <c r="P38" s="6"/>
      <c r="Q38" s="6"/>
      <c r="R38" s="6"/>
      <c r="S38" s="8">
        <f>ROUND(S33+S37,5)</f>
        <v>92</v>
      </c>
      <c r="T38" s="6"/>
      <c r="U38" s="9"/>
      <c r="V38" s="6"/>
      <c r="W38" s="9">
        <f>ROUND(W33+W37,5)</f>
        <v>2156.98</v>
      </c>
      <c r="X38" s="6"/>
      <c r="Y38" s="9">
        <f>ROUND(Y33+Y37,5)</f>
        <v>2156.98</v>
      </c>
      <c r="Z38">
        <v>2156.98</v>
      </c>
    </row>
    <row r="39" spans="1:26" ht="15.75" outlineLevel="1" thickBot="1" x14ac:dyDescent="0.3">
      <c r="A39" s="6"/>
      <c r="B39" s="6"/>
      <c r="C39" s="6"/>
      <c r="D39" s="6"/>
      <c r="E39" s="6"/>
      <c r="F39" s="6"/>
      <c r="G39" s="6"/>
      <c r="H39" s="7"/>
      <c r="I39" s="6"/>
      <c r="J39" s="6"/>
      <c r="K39" s="6"/>
      <c r="L39" s="6"/>
      <c r="M39" s="6"/>
      <c r="N39" s="6"/>
      <c r="O39" s="6"/>
      <c r="P39" s="6"/>
      <c r="Q39" s="6"/>
      <c r="R39" s="8"/>
      <c r="S39" s="6"/>
      <c r="T39" s="9"/>
      <c r="U39" s="6"/>
      <c r="V39" s="11"/>
      <c r="W39" s="6"/>
      <c r="X39" s="11"/>
      <c r="Z39">
        <f>SUM(Z1:Z38)</f>
        <v>16937.939999999999</v>
      </c>
    </row>
    <row r="40" spans="1:26" x14ac:dyDescent="0.25">
      <c r="A40" s="6"/>
      <c r="B40" s="6"/>
      <c r="C40" s="6"/>
      <c r="D40" s="6"/>
      <c r="E40" s="6"/>
      <c r="F40" s="6"/>
      <c r="G40" s="6"/>
      <c r="H40" s="7"/>
      <c r="I40" s="6"/>
      <c r="J40" s="6"/>
      <c r="K40" s="6"/>
      <c r="L40" s="6"/>
      <c r="M40" s="6"/>
      <c r="N40" s="6"/>
      <c r="O40" s="6"/>
      <c r="P40" s="6"/>
      <c r="Q40" s="6"/>
      <c r="R40" s="8"/>
      <c r="S40" s="6"/>
      <c r="T40" s="9"/>
      <c r="U40" s="6"/>
      <c r="V40" s="9"/>
      <c r="W40" s="6"/>
      <c r="X40" s="9"/>
    </row>
    <row r="41" spans="1:26" x14ac:dyDescent="0.25">
      <c r="A41" s="2"/>
      <c r="B41" s="2"/>
      <c r="C41" s="2"/>
      <c r="D41" s="2"/>
      <c r="E41" s="2"/>
      <c r="F41" s="2"/>
      <c r="G41" s="2"/>
      <c r="H41" s="3"/>
      <c r="I41" s="2"/>
      <c r="J41" s="2"/>
      <c r="K41" s="2"/>
      <c r="L41" s="2"/>
      <c r="M41" s="2"/>
      <c r="N41" s="2"/>
      <c r="O41" s="2"/>
      <c r="P41" s="2"/>
      <c r="Q41" s="2"/>
      <c r="R41" s="4"/>
      <c r="S41" s="2"/>
      <c r="T41" s="5"/>
      <c r="U41" s="2"/>
      <c r="V41" s="5"/>
      <c r="W41" s="2"/>
      <c r="X41" s="5"/>
    </row>
    <row r="42" spans="1:26" outlineLevel="2" x14ac:dyDescent="0.25">
      <c r="A42" s="2"/>
      <c r="B42" s="2"/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  <c r="P42" s="2"/>
      <c r="Q42" s="2"/>
      <c r="R42" s="4"/>
      <c r="S42" s="2"/>
      <c r="T42" s="5"/>
      <c r="U42" s="2"/>
      <c r="V42" s="5"/>
      <c r="W42" s="2"/>
      <c r="X42" s="5"/>
    </row>
    <row r="43" spans="1:26" outlineLevel="2" x14ac:dyDescent="0.25">
      <c r="A43" s="6"/>
      <c r="B43" s="6"/>
      <c r="C43" s="6"/>
      <c r="D43" s="6"/>
      <c r="E43" s="6"/>
      <c r="F43" s="6"/>
      <c r="G43" s="6"/>
      <c r="H43" s="7"/>
      <c r="I43" s="6"/>
      <c r="J43" s="6"/>
      <c r="K43" s="6"/>
      <c r="L43" s="6"/>
      <c r="M43" s="6"/>
      <c r="N43" s="6"/>
      <c r="O43" s="6"/>
      <c r="P43" s="6"/>
      <c r="Q43" s="6"/>
      <c r="R43" s="8"/>
      <c r="S43" s="6"/>
      <c r="T43" s="9"/>
      <c r="U43" s="6"/>
      <c r="V43" s="9"/>
      <c r="W43" s="6"/>
      <c r="X43" s="9"/>
    </row>
    <row r="44" spans="1:26" ht="15.75" outlineLevel="2" thickBot="1" x14ac:dyDescent="0.3">
      <c r="A44" s="6"/>
      <c r="B44" s="6"/>
      <c r="C44" s="6"/>
      <c r="D44" s="6"/>
      <c r="E44" s="6"/>
      <c r="F44" s="6"/>
      <c r="G44" s="6"/>
      <c r="H44" s="7"/>
      <c r="I44" s="6"/>
      <c r="J44" s="6"/>
      <c r="K44" s="6"/>
      <c r="L44" s="6"/>
      <c r="M44" s="6"/>
      <c r="N44" s="6"/>
      <c r="O44" s="6"/>
      <c r="P44" s="6"/>
      <c r="Q44" s="6"/>
      <c r="R44" s="8"/>
      <c r="S44" s="6"/>
      <c r="T44" s="9"/>
      <c r="U44" s="6"/>
      <c r="V44" s="22"/>
      <c r="W44" s="6"/>
      <c r="X44" s="22"/>
    </row>
    <row r="45" spans="1:26" outlineLevel="1" x14ac:dyDescent="0.25">
      <c r="A45" s="6"/>
      <c r="B45" s="6"/>
      <c r="C45" s="6"/>
      <c r="D45" s="6"/>
      <c r="E45" s="6"/>
      <c r="F45" s="6"/>
      <c r="G45" s="6"/>
      <c r="H45" s="7"/>
      <c r="I45" s="6"/>
      <c r="J45" s="6"/>
      <c r="K45" s="6"/>
      <c r="L45" s="6"/>
      <c r="M45" s="6"/>
      <c r="N45" s="6"/>
      <c r="O45" s="6"/>
      <c r="P45" s="6"/>
      <c r="Q45" s="6"/>
      <c r="R45" s="8"/>
      <c r="S45" s="6"/>
      <c r="T45" s="9"/>
      <c r="U45" s="6"/>
      <c r="V45" s="9"/>
      <c r="W45" s="6"/>
      <c r="X45" s="9"/>
    </row>
    <row r="46" spans="1:26" x14ac:dyDescent="0.25">
      <c r="A46" s="6"/>
      <c r="B46" s="6"/>
      <c r="C46" s="6"/>
      <c r="D46" s="6"/>
      <c r="E46" s="6"/>
      <c r="F46" s="6"/>
      <c r="G46" s="6"/>
      <c r="H46" s="7"/>
      <c r="I46" s="6"/>
      <c r="J46" s="6"/>
      <c r="K46" s="6"/>
      <c r="L46" s="6"/>
      <c r="M46" s="6"/>
      <c r="N46" s="6"/>
      <c r="O46" s="6"/>
      <c r="P46" s="6"/>
      <c r="Q46" s="6"/>
      <c r="R46" s="8"/>
      <c r="S46" s="6"/>
      <c r="T46" s="9"/>
      <c r="U46" s="6"/>
      <c r="V46" s="9"/>
      <c r="W46" s="6"/>
      <c r="X46" s="9"/>
      <c r="Z46" s="25"/>
    </row>
    <row r="47" spans="1:26" x14ac:dyDescent="0.25">
      <c r="A47" s="2"/>
      <c r="B47" s="2"/>
      <c r="C47" s="2"/>
      <c r="D47" s="2"/>
      <c r="E47" s="2"/>
      <c r="F47" s="2"/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4"/>
      <c r="S47" s="2"/>
      <c r="T47" s="5"/>
      <c r="U47" s="2"/>
      <c r="V47" s="5"/>
      <c r="W47" s="2"/>
      <c r="X47" s="5"/>
    </row>
    <row r="48" spans="1:26" outlineLevel="2" x14ac:dyDescent="0.25">
      <c r="A48" s="2"/>
      <c r="B48" s="2"/>
      <c r="C48" s="2"/>
      <c r="D48" s="2"/>
      <c r="E48" s="2"/>
      <c r="F48" s="2"/>
      <c r="G48" s="2"/>
      <c r="H48" s="3"/>
      <c r="I48" s="2"/>
      <c r="J48" s="2"/>
      <c r="K48" s="2"/>
      <c r="L48" s="2"/>
      <c r="M48" s="2"/>
      <c r="N48" s="2"/>
      <c r="O48" s="2"/>
      <c r="P48" s="2"/>
      <c r="Q48" s="2"/>
      <c r="R48" s="4"/>
      <c r="S48" s="2"/>
      <c r="T48" s="5"/>
      <c r="U48" s="2"/>
      <c r="V48" s="5"/>
      <c r="W48" s="2"/>
      <c r="X48" s="5"/>
    </row>
    <row r="49" spans="1:26" ht="15.75" outlineLevel="2" thickBot="1" x14ac:dyDescent="0.3">
      <c r="A49" s="1"/>
      <c r="B49" s="1"/>
      <c r="C49" s="1"/>
      <c r="D49" s="6"/>
      <c r="E49" s="6"/>
      <c r="F49" s="6"/>
      <c r="G49" s="6"/>
      <c r="H49" s="7"/>
      <c r="I49" s="6"/>
      <c r="J49" s="6"/>
      <c r="K49" s="6"/>
      <c r="L49" s="6"/>
      <c r="M49" s="6"/>
      <c r="N49" s="6"/>
      <c r="O49" s="6"/>
      <c r="P49" s="6"/>
      <c r="Q49" s="6"/>
      <c r="R49" s="8"/>
      <c r="S49" s="6"/>
      <c r="T49" s="9"/>
      <c r="U49" s="6"/>
      <c r="V49" s="22"/>
      <c r="W49" s="6"/>
      <c r="X49" s="22"/>
    </row>
    <row r="50" spans="1:26" outlineLevel="1" x14ac:dyDescent="0.25">
      <c r="A50" s="6"/>
      <c r="B50" s="6"/>
      <c r="C50" s="6"/>
      <c r="D50" s="6"/>
      <c r="E50" s="6"/>
      <c r="F50" s="6"/>
      <c r="G50" s="6"/>
      <c r="H50" s="7"/>
      <c r="I50" s="6"/>
      <c r="J50" s="6"/>
      <c r="K50" s="6"/>
      <c r="L50" s="6"/>
      <c r="M50" s="6"/>
      <c r="N50" s="6"/>
      <c r="O50" s="6"/>
      <c r="P50" s="6"/>
      <c r="Q50" s="6"/>
      <c r="R50" s="8"/>
      <c r="S50" s="6"/>
      <c r="T50" s="9"/>
      <c r="U50" s="6"/>
      <c r="V50" s="9"/>
      <c r="W50" s="6"/>
      <c r="X50" s="9"/>
    </row>
    <row r="51" spans="1:26" outlineLevel="2" x14ac:dyDescent="0.25">
      <c r="A51" s="2"/>
      <c r="B51" s="2"/>
      <c r="C51" s="2"/>
      <c r="D51" s="2"/>
      <c r="E51" s="2"/>
      <c r="F51" s="2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4"/>
      <c r="S51" s="2"/>
      <c r="T51" s="5"/>
      <c r="U51" s="2"/>
      <c r="V51" s="5"/>
      <c r="W51" s="2"/>
      <c r="X51" s="5"/>
    </row>
    <row r="52" spans="1:26" outlineLevel="2" x14ac:dyDescent="0.25">
      <c r="A52" s="6"/>
      <c r="B52" s="6"/>
      <c r="C52" s="6"/>
      <c r="D52" s="6"/>
      <c r="E52" s="6"/>
      <c r="F52" s="6"/>
      <c r="G52" s="6"/>
      <c r="H52" s="7"/>
      <c r="I52" s="6"/>
      <c r="J52" s="6"/>
      <c r="K52" s="6"/>
      <c r="L52" s="6"/>
      <c r="M52" s="6"/>
      <c r="N52" s="6"/>
      <c r="O52" s="6"/>
      <c r="P52" s="6"/>
      <c r="Q52" s="6"/>
      <c r="R52" s="8"/>
      <c r="S52" s="6"/>
      <c r="T52" s="9"/>
      <c r="U52" s="6"/>
      <c r="V52" s="9"/>
      <c r="W52" s="6"/>
      <c r="X52" s="9"/>
    </row>
    <row r="53" spans="1:26" ht="15.75" outlineLevel="2" thickBot="1" x14ac:dyDescent="0.3">
      <c r="A53" s="6"/>
      <c r="B53" s="6"/>
      <c r="C53" s="6"/>
      <c r="D53" s="6"/>
      <c r="E53" s="6"/>
      <c r="F53" s="6"/>
      <c r="G53" s="6"/>
      <c r="H53" s="7"/>
      <c r="I53" s="6"/>
      <c r="J53" s="6"/>
      <c r="K53" s="6"/>
      <c r="L53" s="6"/>
      <c r="M53" s="6"/>
      <c r="N53" s="6"/>
      <c r="O53" s="6"/>
      <c r="P53" s="6"/>
      <c r="Q53" s="6"/>
      <c r="R53" s="8"/>
      <c r="S53" s="6"/>
      <c r="T53" s="9"/>
      <c r="U53" s="6"/>
      <c r="V53" s="22"/>
      <c r="W53" s="6"/>
      <c r="X53" s="22"/>
    </row>
    <row r="54" spans="1:26" outlineLevel="1" x14ac:dyDescent="0.25">
      <c r="A54" s="6"/>
      <c r="B54" s="6"/>
      <c r="C54" s="6"/>
      <c r="D54" s="6"/>
      <c r="E54" s="6"/>
      <c r="F54" s="6"/>
      <c r="G54" s="6"/>
      <c r="H54" s="7"/>
      <c r="I54" s="6"/>
      <c r="J54" s="6"/>
      <c r="K54" s="6"/>
      <c r="L54" s="6"/>
      <c r="M54" s="6"/>
      <c r="N54" s="6"/>
      <c r="O54" s="6"/>
      <c r="P54" s="6"/>
      <c r="Q54" s="6"/>
      <c r="R54" s="8"/>
      <c r="S54" s="6"/>
      <c r="T54" s="9"/>
      <c r="U54" s="6"/>
      <c r="V54" s="9"/>
      <c r="W54" s="6"/>
      <c r="X54" s="9"/>
    </row>
    <row r="55" spans="1:26" outlineLevel="2" x14ac:dyDescent="0.25">
      <c r="A55" s="2"/>
      <c r="B55" s="2"/>
      <c r="C55" s="2"/>
      <c r="D55" s="2"/>
      <c r="E55" s="2"/>
      <c r="F55" s="2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4"/>
      <c r="S55" s="2"/>
      <c r="T55" s="5"/>
      <c r="U55" s="2"/>
      <c r="V55" s="5"/>
      <c r="W55" s="2"/>
      <c r="X55" s="5"/>
    </row>
    <row r="56" spans="1:26" ht="15.75" outlineLevel="2" thickBot="1" x14ac:dyDescent="0.3">
      <c r="A56" s="1"/>
      <c r="B56" s="1"/>
      <c r="C56" s="1"/>
      <c r="D56" s="6"/>
      <c r="E56" s="6"/>
      <c r="F56" s="6"/>
      <c r="G56" s="6"/>
      <c r="H56" s="7"/>
      <c r="I56" s="6"/>
      <c r="J56" s="6"/>
      <c r="K56" s="6"/>
      <c r="L56" s="6"/>
      <c r="M56" s="6"/>
      <c r="N56" s="6"/>
      <c r="O56" s="6"/>
      <c r="P56" s="6"/>
      <c r="Q56" s="6"/>
      <c r="R56" s="8"/>
      <c r="S56" s="6"/>
      <c r="T56" s="9"/>
      <c r="U56" s="6"/>
      <c r="V56" s="22"/>
      <c r="W56" s="6"/>
      <c r="X56" s="22"/>
    </row>
    <row r="57" spans="1:26" outlineLevel="1" x14ac:dyDescent="0.25">
      <c r="A57" s="6"/>
      <c r="B57" s="6"/>
      <c r="C57" s="6"/>
      <c r="D57" s="6"/>
      <c r="E57" s="6"/>
      <c r="F57" s="6"/>
      <c r="G57" s="6"/>
      <c r="H57" s="7"/>
      <c r="I57" s="6"/>
      <c r="J57" s="6"/>
      <c r="K57" s="6"/>
      <c r="L57" s="6"/>
      <c r="M57" s="6"/>
      <c r="N57" s="6"/>
      <c r="O57" s="6"/>
      <c r="P57" s="6"/>
      <c r="Q57" s="6"/>
      <c r="R57" s="8"/>
      <c r="S57" s="6"/>
      <c r="T57" s="9"/>
      <c r="U57" s="6"/>
      <c r="V57" s="9"/>
      <c r="W57" s="6"/>
      <c r="X57" s="9"/>
    </row>
    <row r="58" spans="1:26" x14ac:dyDescent="0.25">
      <c r="A58" s="6"/>
      <c r="B58" s="6"/>
      <c r="C58" s="6"/>
      <c r="D58" s="6"/>
      <c r="E58" s="6"/>
      <c r="F58" s="6"/>
      <c r="G58" s="6"/>
      <c r="H58" s="7"/>
      <c r="I58" s="6"/>
      <c r="J58" s="6"/>
      <c r="K58" s="6"/>
      <c r="L58" s="6"/>
      <c r="M58" s="6"/>
      <c r="N58" s="6"/>
      <c r="O58" s="6"/>
      <c r="P58" s="6"/>
      <c r="Q58" s="6"/>
      <c r="R58" s="8"/>
      <c r="S58" s="6"/>
      <c r="T58" s="9"/>
      <c r="U58" s="6"/>
      <c r="V58" s="9"/>
      <c r="W58" s="6"/>
      <c r="X58" s="9"/>
      <c r="Z58" s="24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sqref="A1:XFD5"/>
    </sheetView>
  </sheetViews>
  <sheetFormatPr defaultColWidth="8.85546875" defaultRowHeight="15" outlineLevelRow="1" x14ac:dyDescent="0.25"/>
  <sheetData>
    <row r="1" spans="1:24" ht="30" customHeight="1" x14ac:dyDescent="0.25">
      <c r="A1" s="2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4"/>
      <c r="S1" s="2"/>
      <c r="T1" s="5"/>
      <c r="U1" s="2"/>
      <c r="V1" s="5"/>
      <c r="W1" s="2"/>
      <c r="X1" s="5"/>
    </row>
    <row r="2" spans="1:24" outlineLevel="1" x14ac:dyDescent="0.25">
      <c r="A2" s="2"/>
      <c r="B2" s="2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4"/>
      <c r="S2" s="2"/>
      <c r="T2" s="5"/>
      <c r="U2" s="2"/>
      <c r="V2" s="5"/>
      <c r="W2" s="2"/>
      <c r="X2" s="5"/>
    </row>
    <row r="3" spans="1:24" ht="15.75" outlineLevel="1" thickBot="1" x14ac:dyDescent="0.3">
      <c r="A3" s="1"/>
      <c r="B3" s="1"/>
      <c r="C3" s="1"/>
      <c r="D3" s="6"/>
      <c r="E3" s="6"/>
      <c r="F3" s="6"/>
      <c r="G3" s="6"/>
      <c r="H3" s="7"/>
      <c r="I3" s="6"/>
      <c r="J3" s="6"/>
      <c r="K3" s="6"/>
      <c r="L3" s="6"/>
      <c r="M3" s="6"/>
      <c r="N3" s="6"/>
      <c r="O3" s="6"/>
      <c r="P3" s="6"/>
      <c r="Q3" s="6"/>
      <c r="R3" s="8"/>
      <c r="S3" s="6"/>
      <c r="T3" s="8"/>
      <c r="U3" s="6"/>
      <c r="V3" s="10"/>
      <c r="W3" s="6"/>
      <c r="X3" s="10"/>
    </row>
    <row r="4" spans="1:24" ht="15.75" thickBot="1" x14ac:dyDescent="0.3">
      <c r="A4" s="6"/>
      <c r="B4" s="6"/>
      <c r="C4" s="6"/>
      <c r="D4" s="6"/>
      <c r="E4" s="6"/>
      <c r="F4" s="6"/>
      <c r="G4" s="6"/>
      <c r="H4" s="7"/>
      <c r="I4" s="6"/>
      <c r="J4" s="6"/>
      <c r="K4" s="6"/>
      <c r="L4" s="6"/>
      <c r="M4" s="6"/>
      <c r="N4" s="6"/>
      <c r="O4" s="6"/>
      <c r="P4" s="6"/>
      <c r="Q4" s="6"/>
      <c r="R4" s="8"/>
      <c r="S4" s="6"/>
      <c r="T4" s="9"/>
      <c r="U4" s="6"/>
      <c r="V4" s="11"/>
      <c r="W4" s="6"/>
      <c r="X4" s="11"/>
    </row>
    <row r="5" spans="1:24" ht="30" customHeight="1" x14ac:dyDescent="0.25">
      <c r="A5" s="6"/>
      <c r="B5" s="6"/>
      <c r="C5" s="6"/>
      <c r="D5" s="6"/>
      <c r="E5" s="6"/>
      <c r="F5" s="6"/>
      <c r="G5" s="6"/>
      <c r="H5" s="7"/>
      <c r="I5" s="6"/>
      <c r="J5" s="6"/>
      <c r="K5" s="6"/>
      <c r="L5" s="6"/>
      <c r="M5" s="6"/>
      <c r="N5" s="6"/>
      <c r="O5" s="6"/>
      <c r="P5" s="6"/>
      <c r="Q5" s="6"/>
      <c r="R5" s="8"/>
      <c r="S5" s="6"/>
      <c r="T5" s="9"/>
      <c r="U5" s="6"/>
      <c r="V5" s="9"/>
      <c r="W5" s="6"/>
      <c r="X5" s="9"/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opLeftCell="B19" zoomScale="125" zoomScaleNormal="125" zoomScalePageLayoutView="125" workbookViewId="0">
      <selection activeCell="Z70" sqref="Z70"/>
    </sheetView>
  </sheetViews>
  <sheetFormatPr defaultColWidth="11.42578125" defaultRowHeight="15" outlineLevelRow="2" x14ac:dyDescent="0.25"/>
  <cols>
    <col min="1" max="1" width="0" hidden="1" customWidth="1"/>
    <col min="5" max="7" width="0" hidden="1" customWidth="1"/>
    <col min="9" max="9" width="0" hidden="1" customWidth="1"/>
    <col min="11" max="23" width="0" hidden="1" customWidth="1"/>
    <col min="25" max="25" width="12.42578125" customWidth="1"/>
    <col min="26" max="26" width="12.7109375" customWidth="1"/>
  </cols>
  <sheetData>
    <row r="1" spans="1:26" x14ac:dyDescent="0.25">
      <c r="A1" s="2"/>
      <c r="B1" s="2" t="s">
        <v>961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6" x14ac:dyDescent="0.25">
      <c r="A2" s="2"/>
      <c r="B2" s="2"/>
      <c r="C2" s="2" t="s">
        <v>962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6" outlineLevel="1" x14ac:dyDescent="0.25">
      <c r="A3" s="2"/>
      <c r="B3" s="2"/>
      <c r="C3" s="2"/>
      <c r="D3" s="2" t="s">
        <v>962</v>
      </c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4"/>
      <c r="T3" s="2"/>
      <c r="U3" s="5"/>
      <c r="V3" s="2"/>
      <c r="W3" s="5"/>
      <c r="X3" s="2"/>
      <c r="Y3" s="5"/>
    </row>
    <row r="4" spans="1:26" ht="15.75" outlineLevel="1" thickBot="1" x14ac:dyDescent="0.3">
      <c r="A4" s="1"/>
      <c r="B4" s="1"/>
      <c r="C4" s="1"/>
      <c r="D4" s="1"/>
      <c r="E4" s="6"/>
      <c r="F4" s="6"/>
      <c r="G4" s="6" t="s">
        <v>0</v>
      </c>
      <c r="H4" s="6"/>
      <c r="I4" s="7">
        <v>41386</v>
      </c>
      <c r="J4" s="6"/>
      <c r="K4" s="6" t="s">
        <v>963</v>
      </c>
      <c r="L4" s="6"/>
      <c r="M4" s="6" t="s">
        <v>98</v>
      </c>
      <c r="N4" s="6"/>
      <c r="O4" s="6" t="s">
        <v>964</v>
      </c>
      <c r="P4" s="6"/>
      <c r="Q4" s="6" t="s">
        <v>1</v>
      </c>
      <c r="R4" s="6"/>
      <c r="S4" s="27">
        <v>43</v>
      </c>
      <c r="T4" s="6"/>
      <c r="U4" s="9">
        <v>17.36</v>
      </c>
      <c r="V4" s="6"/>
      <c r="W4" s="10">
        <f>ROUND(IF(ISNUMBER(U4), S4*U4, S4),5)</f>
        <v>746.48</v>
      </c>
      <c r="X4" s="6"/>
      <c r="Y4" s="10">
        <f>ROUND(Y3+W4,5)</f>
        <v>746.48</v>
      </c>
    </row>
    <row r="5" spans="1:26" ht="15.75" thickBot="1" x14ac:dyDescent="0.3">
      <c r="A5" s="6"/>
      <c r="B5" s="6"/>
      <c r="C5" s="6"/>
      <c r="D5" s="6" t="s">
        <v>965</v>
      </c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26">
        <f>ROUND(SUM(S3:S4),5)</f>
        <v>43</v>
      </c>
      <c r="T5" s="6"/>
      <c r="U5" s="9"/>
      <c r="V5" s="6"/>
      <c r="W5" s="11">
        <f>ROUND(SUM(W3:W4),5)</f>
        <v>746.48</v>
      </c>
      <c r="X5" s="6"/>
      <c r="Y5" s="11">
        <f>Y4</f>
        <v>746.48</v>
      </c>
    </row>
    <row r="6" spans="1:26" outlineLevel="1" x14ac:dyDescent="0.25">
      <c r="A6" s="6"/>
      <c r="B6" s="6"/>
      <c r="C6" s="6" t="s">
        <v>965</v>
      </c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6"/>
      <c r="P6" s="6"/>
      <c r="Q6" s="6"/>
      <c r="R6" s="6"/>
      <c r="S6" s="8">
        <f>S5</f>
        <v>43</v>
      </c>
      <c r="T6" s="6"/>
      <c r="U6" s="9"/>
      <c r="V6" s="6"/>
      <c r="W6" s="9">
        <f>W5</f>
        <v>746.48</v>
      </c>
      <c r="X6" s="6"/>
      <c r="Y6" s="9">
        <f>Y5</f>
        <v>746.48</v>
      </c>
    </row>
    <row r="7" spans="1:26" outlineLevel="2" x14ac:dyDescent="0.25">
      <c r="A7" s="2"/>
      <c r="B7" s="2"/>
      <c r="C7" s="2" t="s">
        <v>966</v>
      </c>
      <c r="D7" s="2"/>
      <c r="E7" s="2"/>
      <c r="F7" s="2"/>
      <c r="G7" s="2"/>
      <c r="H7" s="2"/>
      <c r="I7" s="3"/>
      <c r="J7" s="2"/>
      <c r="K7" s="2"/>
      <c r="L7" s="2"/>
      <c r="M7" s="2"/>
      <c r="N7" s="2"/>
      <c r="O7" s="2"/>
      <c r="P7" s="2"/>
      <c r="Q7" s="2"/>
      <c r="R7" s="2"/>
      <c r="S7" s="4"/>
      <c r="T7" s="2"/>
      <c r="U7" s="5"/>
      <c r="V7" s="2"/>
      <c r="W7" s="5"/>
      <c r="X7" s="2"/>
      <c r="Y7" s="5"/>
    </row>
    <row r="8" spans="1:26" ht="15.75" outlineLevel="2" thickBot="1" x14ac:dyDescent="0.3">
      <c r="A8" s="1"/>
      <c r="B8" s="1"/>
      <c r="C8" s="1"/>
      <c r="D8" s="1"/>
      <c r="E8" s="6"/>
      <c r="F8" s="6"/>
      <c r="G8" s="6" t="s">
        <v>0</v>
      </c>
      <c r="H8" s="6"/>
      <c r="I8" s="7">
        <v>41382</v>
      </c>
      <c r="J8" s="6"/>
      <c r="K8" s="6" t="s">
        <v>967</v>
      </c>
      <c r="L8" s="6"/>
      <c r="M8" s="6" t="s">
        <v>968</v>
      </c>
      <c r="N8" s="6"/>
      <c r="O8" s="6" t="s">
        <v>969</v>
      </c>
      <c r="P8" s="6"/>
      <c r="Q8" s="6" t="s">
        <v>1</v>
      </c>
      <c r="R8" s="6"/>
      <c r="S8" s="28">
        <v>31</v>
      </c>
      <c r="T8" s="6"/>
      <c r="U8" s="8">
        <v>16.274999999999999</v>
      </c>
      <c r="V8" s="6"/>
      <c r="W8" s="22">
        <f>ROUND(IF(ISNUMBER(U8), S8*U8, S8),5)</f>
        <v>504.52499999999998</v>
      </c>
      <c r="X8" s="6"/>
      <c r="Y8" s="22">
        <f>ROUND(Y7+W8,5)</f>
        <v>504.52499999999998</v>
      </c>
    </row>
    <row r="9" spans="1:26" outlineLevel="1" x14ac:dyDescent="0.25">
      <c r="A9" s="6"/>
      <c r="B9" s="6"/>
      <c r="C9" s="6" t="s">
        <v>970</v>
      </c>
      <c r="D9" s="6"/>
      <c r="E9" s="6"/>
      <c r="F9" s="6"/>
      <c r="G9" s="6"/>
      <c r="H9" s="6"/>
      <c r="I9" s="7"/>
      <c r="J9" s="6"/>
      <c r="K9" s="6"/>
      <c r="L9" s="6"/>
      <c r="M9" s="6"/>
      <c r="N9" s="6"/>
      <c r="O9" s="6"/>
      <c r="P9" s="6"/>
      <c r="Q9" s="6"/>
      <c r="R9" s="6"/>
      <c r="S9" s="8">
        <f>ROUND(SUM(S7:S8),5)</f>
        <v>31</v>
      </c>
      <c r="T9" s="6"/>
      <c r="U9" s="9"/>
      <c r="V9" s="6"/>
      <c r="W9" s="9">
        <f>ROUND(SUM(W7:W8),5)</f>
        <v>504.52499999999998</v>
      </c>
      <c r="X9" s="6"/>
      <c r="Y9" s="9">
        <f>Y8</f>
        <v>504.52499999999998</v>
      </c>
    </row>
    <row r="10" spans="1:26" outlineLevel="2" x14ac:dyDescent="0.25">
      <c r="A10" s="2"/>
      <c r="B10" s="2"/>
      <c r="C10" s="2" t="s">
        <v>971</v>
      </c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2"/>
      <c r="S10" s="4"/>
      <c r="T10" s="2"/>
      <c r="U10" s="5"/>
      <c r="V10" s="2"/>
      <c r="W10" s="5"/>
      <c r="X10" s="2"/>
      <c r="Y10" s="5"/>
    </row>
    <row r="11" spans="1:26" ht="15.75" outlineLevel="2" thickBot="1" x14ac:dyDescent="0.3">
      <c r="A11" s="1"/>
      <c r="B11" s="1"/>
      <c r="C11" s="1"/>
      <c r="D11" s="1"/>
      <c r="E11" s="6"/>
      <c r="F11" s="6"/>
      <c r="G11" s="6" t="s">
        <v>0</v>
      </c>
      <c r="H11" s="6"/>
      <c r="I11" s="7">
        <v>41382</v>
      </c>
      <c r="J11" s="6"/>
      <c r="K11" s="6" t="s">
        <v>972</v>
      </c>
      <c r="L11" s="6"/>
      <c r="M11" s="6" t="s">
        <v>968</v>
      </c>
      <c r="N11" s="6"/>
      <c r="O11" s="6" t="s">
        <v>973</v>
      </c>
      <c r="P11" s="6"/>
      <c r="Q11" s="6" t="s">
        <v>1</v>
      </c>
      <c r="R11" s="6"/>
      <c r="S11" s="27">
        <v>25</v>
      </c>
      <c r="T11" s="6"/>
      <c r="U11" s="8">
        <v>16.274999999999999</v>
      </c>
      <c r="V11" s="6"/>
      <c r="W11" s="10">
        <f>ROUND(IF(ISNUMBER(U11), S11*U11, S11),5)</f>
        <v>406.875</v>
      </c>
      <c r="X11" s="6"/>
      <c r="Y11" s="10">
        <f>ROUND(Y10+W11,5)</f>
        <v>406.875</v>
      </c>
    </row>
    <row r="12" spans="1:26" ht="15.75" outlineLevel="1" thickBot="1" x14ac:dyDescent="0.3">
      <c r="A12" s="6"/>
      <c r="B12" s="6"/>
      <c r="C12" s="6" t="s">
        <v>974</v>
      </c>
      <c r="D12" s="6"/>
      <c r="E12" s="6"/>
      <c r="F12" s="6"/>
      <c r="G12" s="6"/>
      <c r="H12" s="6"/>
      <c r="I12" s="7"/>
      <c r="J12" s="6"/>
      <c r="K12" s="6"/>
      <c r="L12" s="6"/>
      <c r="M12" s="6"/>
      <c r="N12" s="6"/>
      <c r="O12" s="6"/>
      <c r="P12" s="6"/>
      <c r="Q12" s="6"/>
      <c r="R12" s="6"/>
      <c r="S12" s="26">
        <f>ROUND(SUM(S10:S11),5)</f>
        <v>25</v>
      </c>
      <c r="T12" s="6"/>
      <c r="U12" s="9"/>
      <c r="V12" s="6"/>
      <c r="W12" s="11">
        <f>ROUND(SUM(W10:W11),5)</f>
        <v>406.875</v>
      </c>
      <c r="X12" s="6"/>
      <c r="Y12" s="11">
        <f>Y11</f>
        <v>406.875</v>
      </c>
    </row>
    <row r="13" spans="1:26" x14ac:dyDescent="0.25">
      <c r="A13" s="6"/>
      <c r="B13" s="6" t="s">
        <v>975</v>
      </c>
      <c r="C13" s="6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6"/>
      <c r="P13" s="6"/>
      <c r="Q13" s="6"/>
      <c r="R13" s="6"/>
      <c r="S13" s="8">
        <f>ROUND(S6+S9+S12,5)</f>
        <v>99</v>
      </c>
      <c r="T13" s="6"/>
      <c r="U13" s="9"/>
      <c r="V13" s="6"/>
      <c r="W13" s="9">
        <f>ROUND(W6+W9+W12,5)</f>
        <v>1657.88</v>
      </c>
      <c r="X13" s="6"/>
      <c r="Y13" s="9">
        <f>ROUND(Y6+Y9+Y12,5)</f>
        <v>1657.88</v>
      </c>
      <c r="Z13">
        <v>1657.88</v>
      </c>
    </row>
    <row r="14" spans="1:26" x14ac:dyDescent="0.25">
      <c r="A14" s="2"/>
      <c r="B14" s="2" t="s">
        <v>976</v>
      </c>
      <c r="C14" s="2"/>
      <c r="D14" s="2"/>
      <c r="E14" s="2"/>
      <c r="F14" s="2"/>
      <c r="G14" s="2"/>
      <c r="H14" s="2"/>
      <c r="I14" s="3"/>
      <c r="J14" s="2"/>
      <c r="K14" s="2"/>
      <c r="L14" s="2"/>
      <c r="M14" s="2"/>
      <c r="N14" s="2"/>
      <c r="O14" s="2"/>
      <c r="P14" s="2"/>
      <c r="Q14" s="2"/>
      <c r="R14" s="2"/>
      <c r="S14" s="4"/>
      <c r="T14" s="2"/>
      <c r="U14" s="5"/>
      <c r="V14" s="2"/>
      <c r="W14" s="5"/>
      <c r="X14" s="2"/>
      <c r="Y14" s="5"/>
    </row>
    <row r="15" spans="1:26" outlineLevel="1" x14ac:dyDescent="0.25">
      <c r="A15" s="2"/>
      <c r="B15" s="2"/>
      <c r="C15" s="2" t="s">
        <v>977</v>
      </c>
      <c r="D15" s="2"/>
      <c r="E15" s="2"/>
      <c r="F15" s="2"/>
      <c r="G15" s="2"/>
      <c r="H15" s="2"/>
      <c r="I15" s="3"/>
      <c r="J15" s="2"/>
      <c r="K15" s="2"/>
      <c r="L15" s="2"/>
      <c r="M15" s="2"/>
      <c r="N15" s="2"/>
      <c r="O15" s="2"/>
      <c r="P15" s="2"/>
      <c r="Q15" s="2"/>
      <c r="R15" s="2"/>
      <c r="S15" s="4"/>
      <c r="T15" s="2"/>
      <c r="U15" s="5"/>
      <c r="V15" s="2"/>
      <c r="W15" s="5"/>
      <c r="X15" s="2"/>
      <c r="Y15" s="5"/>
    </row>
    <row r="16" spans="1:26" ht="15.75" outlineLevel="1" thickBot="1" x14ac:dyDescent="0.3">
      <c r="A16" s="1"/>
      <c r="B16" s="1"/>
      <c r="C16" s="1"/>
      <c r="D16" s="1"/>
      <c r="E16" s="6"/>
      <c r="F16" s="6"/>
      <c r="G16" s="6" t="s">
        <v>0</v>
      </c>
      <c r="H16" s="6"/>
      <c r="I16" s="7">
        <v>41379</v>
      </c>
      <c r="J16" s="6"/>
      <c r="K16" s="6" t="s">
        <v>978</v>
      </c>
      <c r="L16" s="6"/>
      <c r="M16" s="6" t="s">
        <v>979</v>
      </c>
      <c r="N16" s="6"/>
      <c r="O16" s="6" t="s">
        <v>980</v>
      </c>
      <c r="P16" s="6"/>
      <c r="Q16" s="6" t="s">
        <v>1</v>
      </c>
      <c r="R16" s="6"/>
      <c r="S16" s="27">
        <v>20</v>
      </c>
      <c r="T16" s="6"/>
      <c r="U16" s="9">
        <v>19.53</v>
      </c>
      <c r="V16" s="6"/>
      <c r="W16" s="10">
        <f>ROUND(IF(ISNUMBER(U16), S16*U16, S16),5)</f>
        <v>390.6</v>
      </c>
      <c r="X16" s="6"/>
      <c r="Y16" s="10">
        <f>ROUND(Y15+W16,5)</f>
        <v>390.6</v>
      </c>
    </row>
    <row r="17" spans="1:26" ht="15.75" thickBot="1" x14ac:dyDescent="0.3">
      <c r="A17" s="6"/>
      <c r="B17" s="6"/>
      <c r="C17" s="6" t="s">
        <v>981</v>
      </c>
      <c r="D17" s="6"/>
      <c r="E17" s="6"/>
      <c r="F17" s="6"/>
      <c r="G17" s="6"/>
      <c r="H17" s="6"/>
      <c r="I17" s="7"/>
      <c r="J17" s="6"/>
      <c r="K17" s="6"/>
      <c r="L17" s="6"/>
      <c r="M17" s="6"/>
      <c r="N17" s="6"/>
      <c r="O17" s="6"/>
      <c r="P17" s="6"/>
      <c r="Q17" s="6"/>
      <c r="R17" s="6"/>
      <c r="S17" s="26">
        <f>ROUND(SUM(S15:S16),5)</f>
        <v>20</v>
      </c>
      <c r="T17" s="6"/>
      <c r="U17" s="9"/>
      <c r="V17" s="6"/>
      <c r="W17" s="11">
        <f>ROUND(SUM(W15:W16),5)</f>
        <v>390.6</v>
      </c>
      <c r="X17" s="6"/>
      <c r="Y17" s="11">
        <f>Y16</f>
        <v>390.6</v>
      </c>
    </row>
    <row r="18" spans="1:26" x14ac:dyDescent="0.25">
      <c r="A18" s="6"/>
      <c r="B18" s="6" t="s">
        <v>982</v>
      </c>
      <c r="C18" s="6"/>
      <c r="D18" s="6"/>
      <c r="E18" s="6"/>
      <c r="F18" s="6"/>
      <c r="G18" s="6"/>
      <c r="H18" s="6"/>
      <c r="I18" s="7"/>
      <c r="J18" s="6"/>
      <c r="K18" s="6"/>
      <c r="L18" s="6"/>
      <c r="M18" s="6"/>
      <c r="N18" s="6"/>
      <c r="O18" s="6"/>
      <c r="P18" s="6"/>
      <c r="Q18" s="6"/>
      <c r="R18" s="6"/>
      <c r="S18" s="8">
        <f>S17</f>
        <v>20</v>
      </c>
      <c r="T18" s="6"/>
      <c r="U18" s="9"/>
      <c r="V18" s="6"/>
      <c r="W18" s="9">
        <f>W17</f>
        <v>390.6</v>
      </c>
      <c r="X18" s="6"/>
      <c r="Y18" s="9">
        <f>Y17</f>
        <v>390.6</v>
      </c>
      <c r="Z18">
        <v>390.6</v>
      </c>
    </row>
    <row r="19" spans="1:26" x14ac:dyDescent="0.25">
      <c r="A19" s="2"/>
      <c r="B19" s="2" t="s">
        <v>983</v>
      </c>
      <c r="C19" s="2"/>
      <c r="D19" s="2"/>
      <c r="E19" s="2"/>
      <c r="F19" s="2"/>
      <c r="G19" s="2"/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4"/>
      <c r="T19" s="2"/>
      <c r="U19" s="5"/>
      <c r="V19" s="2"/>
      <c r="W19" s="5"/>
      <c r="X19" s="2"/>
      <c r="Y19" s="5"/>
    </row>
    <row r="20" spans="1:26" outlineLevel="1" x14ac:dyDescent="0.25">
      <c r="A20" s="2"/>
      <c r="B20" s="2"/>
      <c r="C20" s="2" t="s">
        <v>984</v>
      </c>
      <c r="D20" s="2"/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4"/>
      <c r="T20" s="2"/>
      <c r="U20" s="5"/>
      <c r="V20" s="2"/>
      <c r="W20" s="5"/>
      <c r="X20" s="2"/>
      <c r="Y20" s="5"/>
    </row>
    <row r="21" spans="1:26" ht="15.75" outlineLevel="1" thickBot="1" x14ac:dyDescent="0.3">
      <c r="A21" s="1"/>
      <c r="B21" s="1"/>
      <c r="C21" s="1"/>
      <c r="D21" s="1"/>
      <c r="E21" s="6"/>
      <c r="F21" s="6"/>
      <c r="G21" s="6" t="s">
        <v>0</v>
      </c>
      <c r="H21" s="6"/>
      <c r="I21" s="7">
        <v>41382</v>
      </c>
      <c r="J21" s="6"/>
      <c r="K21" s="6" t="s">
        <v>985</v>
      </c>
      <c r="L21" s="6"/>
      <c r="M21" s="6" t="s">
        <v>986</v>
      </c>
      <c r="N21" s="6"/>
      <c r="O21" s="6" t="s">
        <v>987</v>
      </c>
      <c r="P21" s="6"/>
      <c r="Q21" s="6" t="s">
        <v>1</v>
      </c>
      <c r="R21" s="6"/>
      <c r="S21" s="27">
        <v>45</v>
      </c>
      <c r="T21" s="6"/>
      <c r="U21" s="8">
        <v>18.445</v>
      </c>
      <c r="V21" s="6"/>
      <c r="W21" s="10">
        <f>ROUND(IF(ISNUMBER(U21), S21*U21, S21),5)</f>
        <v>830.02499999999998</v>
      </c>
      <c r="X21" s="6"/>
      <c r="Y21" s="10">
        <f>ROUND(Y20+W21,5)</f>
        <v>830.02499999999998</v>
      </c>
    </row>
    <row r="22" spans="1:26" ht="15.75" thickBot="1" x14ac:dyDescent="0.3">
      <c r="A22" s="6"/>
      <c r="B22" s="6"/>
      <c r="C22" s="6" t="s">
        <v>988</v>
      </c>
      <c r="D22" s="6"/>
      <c r="E22" s="6"/>
      <c r="F22" s="6"/>
      <c r="G22" s="6"/>
      <c r="H22" s="6"/>
      <c r="I22" s="7"/>
      <c r="J22" s="6"/>
      <c r="K22" s="6"/>
      <c r="L22" s="6"/>
      <c r="M22" s="6"/>
      <c r="N22" s="6"/>
      <c r="O22" s="6"/>
      <c r="P22" s="6"/>
      <c r="Q22" s="6"/>
      <c r="R22" s="6"/>
      <c r="S22" s="26">
        <f>ROUND(SUM(S20:S21),5)</f>
        <v>45</v>
      </c>
      <c r="T22" s="6"/>
      <c r="U22" s="9"/>
      <c r="V22" s="6"/>
      <c r="W22" s="11">
        <f>ROUND(SUM(W20:W21),5)</f>
        <v>830.02499999999998</v>
      </c>
      <c r="X22" s="6"/>
      <c r="Y22" s="11">
        <f>Y21</f>
        <v>830.02499999999998</v>
      </c>
    </row>
    <row r="23" spans="1:26" x14ac:dyDescent="0.25">
      <c r="A23" s="6"/>
      <c r="B23" s="6" t="s">
        <v>989</v>
      </c>
      <c r="C23" s="6"/>
      <c r="D23" s="6"/>
      <c r="E23" s="6"/>
      <c r="F23" s="6"/>
      <c r="G23" s="6"/>
      <c r="H23" s="6"/>
      <c r="I23" s="7"/>
      <c r="J23" s="6"/>
      <c r="K23" s="6"/>
      <c r="L23" s="6"/>
      <c r="M23" s="6"/>
      <c r="N23" s="6"/>
      <c r="O23" s="6"/>
      <c r="P23" s="6"/>
      <c r="Q23" s="6"/>
      <c r="R23" s="6"/>
      <c r="S23" s="8">
        <f>S22</f>
        <v>45</v>
      </c>
      <c r="T23" s="6"/>
      <c r="U23" s="9"/>
      <c r="V23" s="6"/>
      <c r="W23" s="9">
        <f>W22</f>
        <v>830.02499999999998</v>
      </c>
      <c r="X23" s="6"/>
      <c r="Y23" s="9">
        <f>Y22</f>
        <v>830.02499999999998</v>
      </c>
      <c r="Z23">
        <v>830.03</v>
      </c>
    </row>
    <row r="24" spans="1:26" x14ac:dyDescent="0.25">
      <c r="A24" s="2"/>
      <c r="B24" s="2" t="s">
        <v>990</v>
      </c>
      <c r="C24" s="2"/>
      <c r="D24" s="2"/>
      <c r="E24" s="2"/>
      <c r="F24" s="2"/>
      <c r="G24" s="2"/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4"/>
      <c r="T24" s="2"/>
      <c r="U24" s="5"/>
      <c r="V24" s="2"/>
      <c r="W24" s="5"/>
      <c r="X24" s="2"/>
      <c r="Y24" s="5"/>
    </row>
    <row r="25" spans="1:26" outlineLevel="2" x14ac:dyDescent="0.25">
      <c r="A25" s="2"/>
      <c r="B25" s="2"/>
      <c r="C25" s="2" t="s">
        <v>991</v>
      </c>
      <c r="D25" s="2"/>
      <c r="E25" s="2"/>
      <c r="F25" s="2"/>
      <c r="G25" s="2"/>
      <c r="H25" s="2"/>
      <c r="I25" s="3"/>
      <c r="J25" s="2"/>
      <c r="K25" s="2"/>
      <c r="L25" s="2"/>
      <c r="M25" s="2"/>
      <c r="N25" s="2"/>
      <c r="O25" s="2"/>
      <c r="P25" s="2"/>
      <c r="Q25" s="2"/>
      <c r="R25" s="2"/>
      <c r="S25" s="4"/>
      <c r="T25" s="2"/>
      <c r="U25" s="5"/>
      <c r="V25" s="2"/>
      <c r="W25" s="5"/>
      <c r="X25" s="2"/>
      <c r="Y25" s="5"/>
    </row>
    <row r="26" spans="1:26" outlineLevel="2" x14ac:dyDescent="0.25">
      <c r="A26" s="6"/>
      <c r="B26" s="6"/>
      <c r="C26" s="6"/>
      <c r="D26" s="6"/>
      <c r="E26" s="6"/>
      <c r="F26" s="6"/>
      <c r="G26" s="6" t="s">
        <v>0</v>
      </c>
      <c r="H26" s="6"/>
      <c r="I26" s="7">
        <v>41382</v>
      </c>
      <c r="J26" s="6"/>
      <c r="K26" s="6" t="s">
        <v>992</v>
      </c>
      <c r="L26" s="6"/>
      <c r="M26" s="6" t="s">
        <v>472</v>
      </c>
      <c r="N26" s="6"/>
      <c r="O26" s="6" t="s">
        <v>993</v>
      </c>
      <c r="P26" s="6"/>
      <c r="Q26" s="6" t="s">
        <v>1</v>
      </c>
      <c r="R26" s="6"/>
      <c r="S26" s="8">
        <v>82</v>
      </c>
      <c r="T26" s="6"/>
      <c r="U26" s="8">
        <v>16.274999999999999</v>
      </c>
      <c r="V26" s="6"/>
      <c r="W26" s="9">
        <f>ROUND(IF(ISNUMBER(U26), S26*U26, S26),5)</f>
        <v>1334.55</v>
      </c>
      <c r="X26" s="6"/>
      <c r="Y26" s="9">
        <f>ROUND(Y25+W26,5)</f>
        <v>1334.55</v>
      </c>
    </row>
    <row r="27" spans="1:26" ht="15.75" outlineLevel="2" thickBot="1" x14ac:dyDescent="0.3">
      <c r="A27" s="6"/>
      <c r="B27" s="6"/>
      <c r="C27" s="6"/>
      <c r="D27" s="6"/>
      <c r="E27" s="6"/>
      <c r="F27" s="6"/>
      <c r="G27" s="6" t="s">
        <v>0</v>
      </c>
      <c r="H27" s="6"/>
      <c r="I27" s="7">
        <v>41382</v>
      </c>
      <c r="J27" s="6"/>
      <c r="K27" s="6" t="s">
        <v>992</v>
      </c>
      <c r="L27" s="6"/>
      <c r="M27" s="6" t="s">
        <v>98</v>
      </c>
      <c r="N27" s="6"/>
      <c r="O27" s="6" t="s">
        <v>993</v>
      </c>
      <c r="P27" s="6"/>
      <c r="Q27" s="6" t="s">
        <v>1</v>
      </c>
      <c r="R27" s="6"/>
      <c r="S27" s="28">
        <v>145</v>
      </c>
      <c r="T27" s="6"/>
      <c r="U27" s="9">
        <v>17.36</v>
      </c>
      <c r="V27" s="6"/>
      <c r="W27" s="22">
        <f>ROUND(IF(ISNUMBER(U27), S27*U27, S27),5)</f>
        <v>2517.1999999999998</v>
      </c>
      <c r="X27" s="6"/>
      <c r="Y27" s="22">
        <f>ROUND(Y26+W27,5)</f>
        <v>3851.75</v>
      </c>
    </row>
    <row r="28" spans="1:26" outlineLevel="1" x14ac:dyDescent="0.25">
      <c r="A28" s="6"/>
      <c r="B28" s="6"/>
      <c r="C28" s="6" t="s">
        <v>994</v>
      </c>
      <c r="D28" s="6"/>
      <c r="E28" s="6"/>
      <c r="F28" s="6"/>
      <c r="G28" s="6"/>
      <c r="H28" s="6"/>
      <c r="I28" s="7"/>
      <c r="J28" s="6"/>
      <c r="K28" s="6"/>
      <c r="L28" s="6"/>
      <c r="M28" s="6"/>
      <c r="N28" s="6"/>
      <c r="O28" s="6"/>
      <c r="P28" s="6"/>
      <c r="Q28" s="6"/>
      <c r="R28" s="6"/>
      <c r="S28" s="8">
        <f>ROUND(SUM(S25:S27),5)</f>
        <v>227</v>
      </c>
      <c r="T28" s="6"/>
      <c r="U28" s="9"/>
      <c r="V28" s="6"/>
      <c r="W28" s="9">
        <f>ROUND(SUM(W25:W27),5)</f>
        <v>3851.75</v>
      </c>
      <c r="X28" s="6"/>
      <c r="Y28" s="9">
        <f>Y27</f>
        <v>3851.75</v>
      </c>
    </row>
    <row r="29" spans="1:26" outlineLevel="2" x14ac:dyDescent="0.25">
      <c r="A29" s="2"/>
      <c r="B29" s="2"/>
      <c r="C29" s="2" t="s">
        <v>995</v>
      </c>
      <c r="D29" s="2"/>
      <c r="E29" s="2"/>
      <c r="F29" s="2"/>
      <c r="G29" s="2"/>
      <c r="H29" s="2"/>
      <c r="I29" s="3"/>
      <c r="J29" s="2"/>
      <c r="K29" s="2"/>
      <c r="L29" s="2"/>
      <c r="M29" s="2"/>
      <c r="N29" s="2"/>
      <c r="O29" s="2"/>
      <c r="P29" s="2"/>
      <c r="Q29" s="2"/>
      <c r="R29" s="2"/>
      <c r="S29" s="4"/>
      <c r="T29" s="2"/>
      <c r="U29" s="5"/>
      <c r="V29" s="2"/>
      <c r="W29" s="5"/>
      <c r="X29" s="2"/>
      <c r="Y29" s="5"/>
    </row>
    <row r="30" spans="1:26" ht="15.75" outlineLevel="2" thickBot="1" x14ac:dyDescent="0.3">
      <c r="A30" s="1"/>
      <c r="B30" s="1"/>
      <c r="C30" s="1"/>
      <c r="D30" s="1"/>
      <c r="E30" s="6"/>
      <c r="F30" s="6"/>
      <c r="G30" s="6" t="s">
        <v>0</v>
      </c>
      <c r="H30" s="6"/>
      <c r="I30" s="7">
        <v>41407</v>
      </c>
      <c r="J30" s="6"/>
      <c r="K30" s="6" t="s">
        <v>996</v>
      </c>
      <c r="L30" s="6"/>
      <c r="M30" s="6" t="s">
        <v>997</v>
      </c>
      <c r="N30" s="6"/>
      <c r="O30" s="6" t="s">
        <v>998</v>
      </c>
      <c r="P30" s="6"/>
      <c r="Q30" s="6" t="s">
        <v>1</v>
      </c>
      <c r="R30" s="6"/>
      <c r="S30" s="27">
        <v>330</v>
      </c>
      <c r="T30" s="6"/>
      <c r="U30" s="9">
        <v>21.7</v>
      </c>
      <c r="V30" s="6"/>
      <c r="W30" s="10">
        <f>ROUND(IF(ISNUMBER(U30), S30*U30, S30),5)</f>
        <v>7161</v>
      </c>
      <c r="X30" s="6"/>
      <c r="Y30" s="10">
        <f>ROUND(Y29+W30,5)</f>
        <v>7161</v>
      </c>
    </row>
    <row r="31" spans="1:26" ht="15.75" outlineLevel="1" thickBot="1" x14ac:dyDescent="0.3">
      <c r="A31" s="6"/>
      <c r="B31" s="6"/>
      <c r="C31" s="6" t="s">
        <v>999</v>
      </c>
      <c r="D31" s="6"/>
      <c r="E31" s="6"/>
      <c r="F31" s="6"/>
      <c r="G31" s="6"/>
      <c r="H31" s="6"/>
      <c r="I31" s="7"/>
      <c r="J31" s="6"/>
      <c r="K31" s="6"/>
      <c r="L31" s="6"/>
      <c r="M31" s="6"/>
      <c r="N31" s="6"/>
      <c r="O31" s="6"/>
      <c r="P31" s="6"/>
      <c r="Q31" s="6"/>
      <c r="R31" s="6"/>
      <c r="S31" s="26">
        <f>ROUND(SUM(S29:S30),5)</f>
        <v>330</v>
      </c>
      <c r="T31" s="6"/>
      <c r="U31" s="9"/>
      <c r="V31" s="6"/>
      <c r="W31" s="11">
        <f>ROUND(SUM(W29:W30),5)</f>
        <v>7161</v>
      </c>
      <c r="X31" s="6"/>
      <c r="Y31" s="11">
        <f>Y30</f>
        <v>7161</v>
      </c>
    </row>
    <row r="32" spans="1:26" x14ac:dyDescent="0.25">
      <c r="A32" s="6"/>
      <c r="B32" s="6" t="s">
        <v>1000</v>
      </c>
      <c r="C32" s="6"/>
      <c r="D32" s="6"/>
      <c r="E32" s="6"/>
      <c r="F32" s="6"/>
      <c r="G32" s="6"/>
      <c r="H32" s="6"/>
      <c r="I32" s="7"/>
      <c r="J32" s="6"/>
      <c r="K32" s="6"/>
      <c r="L32" s="6"/>
      <c r="M32" s="6"/>
      <c r="N32" s="6"/>
      <c r="O32" s="6"/>
      <c r="P32" s="6"/>
      <c r="Q32" s="6"/>
      <c r="R32" s="6"/>
      <c r="S32" s="8">
        <f>ROUND(S28+S31,5)</f>
        <v>557</v>
      </c>
      <c r="T32" s="6"/>
      <c r="U32" s="9"/>
      <c r="V32" s="6"/>
      <c r="W32" s="9">
        <f>ROUND(W28+W31,5)</f>
        <v>11012.75</v>
      </c>
      <c r="X32" s="6"/>
      <c r="Y32" s="9">
        <f>ROUND(Y28+Y31,5)</f>
        <v>11012.75</v>
      </c>
      <c r="Z32">
        <v>11012.75</v>
      </c>
    </row>
    <row r="33" spans="1:25" x14ac:dyDescent="0.25">
      <c r="A33" s="2"/>
      <c r="B33" s="2" t="s">
        <v>1001</v>
      </c>
      <c r="C33" s="2"/>
      <c r="D33" s="2"/>
      <c r="E33" s="2"/>
      <c r="F33" s="2"/>
      <c r="G33" s="2"/>
      <c r="H33" s="2"/>
      <c r="I33" s="3"/>
      <c r="J33" s="2"/>
      <c r="K33" s="2"/>
      <c r="L33" s="2"/>
      <c r="M33" s="2"/>
      <c r="N33" s="2"/>
      <c r="O33" s="2"/>
      <c r="P33" s="2"/>
      <c r="Q33" s="2"/>
      <c r="R33" s="2"/>
      <c r="S33" s="4"/>
      <c r="T33" s="2"/>
      <c r="U33" s="5"/>
      <c r="V33" s="2"/>
      <c r="W33" s="5"/>
      <c r="X33" s="2"/>
      <c r="Y33" s="5"/>
    </row>
    <row r="34" spans="1:25" outlineLevel="2" x14ac:dyDescent="0.25">
      <c r="A34" s="2"/>
      <c r="B34" s="2"/>
      <c r="C34" s="2" t="s">
        <v>1002</v>
      </c>
      <c r="D34" s="2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4"/>
      <c r="T34" s="2"/>
      <c r="U34" s="5"/>
      <c r="V34" s="2"/>
      <c r="W34" s="5"/>
      <c r="X34" s="2"/>
      <c r="Y34" s="5"/>
    </row>
    <row r="35" spans="1:25" outlineLevel="2" x14ac:dyDescent="0.25">
      <c r="A35" s="6"/>
      <c r="B35" s="6"/>
      <c r="C35" s="6"/>
      <c r="D35" s="6"/>
      <c r="E35" s="6"/>
      <c r="F35" s="6"/>
      <c r="G35" s="6" t="s">
        <v>0</v>
      </c>
      <c r="H35" s="6"/>
      <c r="I35" s="7">
        <v>41372</v>
      </c>
      <c r="J35" s="6"/>
      <c r="K35" s="6" t="s">
        <v>1003</v>
      </c>
      <c r="L35" s="6"/>
      <c r="M35" s="6" t="s">
        <v>1004</v>
      </c>
      <c r="N35" s="6"/>
      <c r="O35" s="6" t="s">
        <v>1005</v>
      </c>
      <c r="P35" s="6"/>
      <c r="Q35" s="6" t="s">
        <v>1</v>
      </c>
      <c r="R35" s="6"/>
      <c r="S35" s="8">
        <v>27</v>
      </c>
      <c r="T35" s="6"/>
      <c r="U35" s="9">
        <v>16</v>
      </c>
      <c r="V35" s="6"/>
      <c r="W35" s="9">
        <f>ROUND(IF(ISNUMBER(U35), S35*U35, S35),5)</f>
        <v>432</v>
      </c>
      <c r="X35" s="6"/>
      <c r="Y35" s="9">
        <f>ROUND(Y34+W35,5)</f>
        <v>432</v>
      </c>
    </row>
    <row r="36" spans="1:25" ht="15.75" outlineLevel="2" thickBot="1" x14ac:dyDescent="0.3">
      <c r="A36" s="6"/>
      <c r="B36" s="6"/>
      <c r="C36" s="6"/>
      <c r="D36" s="6"/>
      <c r="E36" s="6"/>
      <c r="F36" s="6"/>
      <c r="G36" s="6" t="s">
        <v>0</v>
      </c>
      <c r="H36" s="6"/>
      <c r="I36" s="7">
        <v>41372</v>
      </c>
      <c r="J36" s="6"/>
      <c r="K36" s="6" t="s">
        <v>1003</v>
      </c>
      <c r="L36" s="6"/>
      <c r="M36" s="6" t="s">
        <v>90</v>
      </c>
      <c r="N36" s="6"/>
      <c r="O36" s="6" t="s">
        <v>1005</v>
      </c>
      <c r="P36" s="6"/>
      <c r="Q36" s="6" t="s">
        <v>1</v>
      </c>
      <c r="R36" s="6"/>
      <c r="S36" s="28">
        <v>1</v>
      </c>
      <c r="T36" s="6"/>
      <c r="U36" s="9">
        <v>36.72</v>
      </c>
      <c r="V36" s="6"/>
      <c r="W36" s="22">
        <f>ROUND(IF(ISNUMBER(U36), S36*U36, S36),5)</f>
        <v>36.72</v>
      </c>
      <c r="X36" s="6"/>
      <c r="Y36" s="22">
        <f>ROUND(Y35+W36,5)</f>
        <v>468.72</v>
      </c>
    </row>
    <row r="37" spans="1:25" outlineLevel="1" x14ac:dyDescent="0.25">
      <c r="A37" s="6"/>
      <c r="B37" s="6"/>
      <c r="C37" s="6" t="s">
        <v>1006</v>
      </c>
      <c r="D37" s="6"/>
      <c r="E37" s="6"/>
      <c r="F37" s="6"/>
      <c r="G37" s="6"/>
      <c r="H37" s="6"/>
      <c r="I37" s="7"/>
      <c r="J37" s="6"/>
      <c r="K37" s="6"/>
      <c r="L37" s="6"/>
      <c r="M37" s="6"/>
      <c r="N37" s="6"/>
      <c r="O37" s="6"/>
      <c r="P37" s="6"/>
      <c r="Q37" s="6"/>
      <c r="R37" s="6"/>
      <c r="S37" s="8">
        <f>ROUND(SUM(S34:S36),5)</f>
        <v>28</v>
      </c>
      <c r="T37" s="6"/>
      <c r="U37" s="9"/>
      <c r="V37" s="6"/>
      <c r="W37" s="9">
        <f>ROUND(SUM(W34:W36),5)</f>
        <v>468.72</v>
      </c>
      <c r="X37" s="6"/>
      <c r="Y37" s="9">
        <f>Y36</f>
        <v>468.72</v>
      </c>
    </row>
    <row r="38" spans="1:25" outlineLevel="2" x14ac:dyDescent="0.25">
      <c r="A38" s="2"/>
      <c r="B38" s="2"/>
      <c r="C38" s="2" t="s">
        <v>1007</v>
      </c>
      <c r="D38" s="2"/>
      <c r="E38" s="2"/>
      <c r="F38" s="2"/>
      <c r="G38" s="2"/>
      <c r="H38" s="2"/>
      <c r="I38" s="3"/>
      <c r="J38" s="2"/>
      <c r="K38" s="2"/>
      <c r="L38" s="2"/>
      <c r="M38" s="2"/>
      <c r="N38" s="2"/>
      <c r="O38" s="2"/>
      <c r="P38" s="2"/>
      <c r="Q38" s="2"/>
      <c r="R38" s="2"/>
      <c r="S38" s="4"/>
      <c r="T38" s="2"/>
      <c r="U38" s="5"/>
      <c r="V38" s="2"/>
      <c r="W38" s="5"/>
      <c r="X38" s="2"/>
      <c r="Y38" s="5"/>
    </row>
    <row r="39" spans="1:25" outlineLevel="2" x14ac:dyDescent="0.25">
      <c r="A39" s="6"/>
      <c r="B39" s="6"/>
      <c r="C39" s="6"/>
      <c r="D39" s="6"/>
      <c r="E39" s="6"/>
      <c r="F39" s="6"/>
      <c r="G39" s="6" t="s">
        <v>0</v>
      </c>
      <c r="H39" s="6"/>
      <c r="I39" s="7">
        <v>41382</v>
      </c>
      <c r="J39" s="6"/>
      <c r="K39" s="6" t="s">
        <v>1008</v>
      </c>
      <c r="L39" s="6"/>
      <c r="M39" s="6" t="s">
        <v>520</v>
      </c>
      <c r="N39" s="6"/>
      <c r="O39" s="6" t="s">
        <v>1009</v>
      </c>
      <c r="P39" s="6"/>
      <c r="Q39" s="6" t="s">
        <v>1</v>
      </c>
      <c r="R39" s="6"/>
      <c r="S39" s="8">
        <v>32</v>
      </c>
      <c r="T39" s="6"/>
      <c r="U39" s="9">
        <v>11</v>
      </c>
      <c r="V39" s="6"/>
      <c r="W39" s="9">
        <f>ROUND(IF(ISNUMBER(U39), S39*U39, S39),5)</f>
        <v>352</v>
      </c>
      <c r="X39" s="6"/>
      <c r="Y39" s="9">
        <f>ROUND(Y38+W39,5)</f>
        <v>352</v>
      </c>
    </row>
    <row r="40" spans="1:25" outlineLevel="2" x14ac:dyDescent="0.25">
      <c r="A40" s="6"/>
      <c r="B40" s="6"/>
      <c r="C40" s="6"/>
      <c r="D40" s="6"/>
      <c r="E40" s="6"/>
      <c r="F40" s="6"/>
      <c r="G40" s="6" t="s">
        <v>0</v>
      </c>
      <c r="H40" s="6"/>
      <c r="I40" s="7">
        <v>41382</v>
      </c>
      <c r="J40" s="6"/>
      <c r="K40" s="6" t="s">
        <v>1008</v>
      </c>
      <c r="L40" s="6"/>
      <c r="M40" s="6" t="s">
        <v>1010</v>
      </c>
      <c r="N40" s="6"/>
      <c r="O40" s="6" t="s">
        <v>1009</v>
      </c>
      <c r="P40" s="6"/>
      <c r="Q40" s="6" t="s">
        <v>1</v>
      </c>
      <c r="R40" s="6"/>
      <c r="S40" s="8">
        <v>70</v>
      </c>
      <c r="T40" s="6"/>
      <c r="U40" s="9">
        <v>17</v>
      </c>
      <c r="V40" s="6"/>
      <c r="W40" s="9">
        <f>ROUND(IF(ISNUMBER(U40), S40*U40, S40),5)</f>
        <v>1190</v>
      </c>
      <c r="X40" s="6"/>
      <c r="Y40" s="9">
        <f>ROUND(Y39+W40,5)</f>
        <v>1542</v>
      </c>
    </row>
    <row r="41" spans="1:25" ht="15.75" outlineLevel="2" thickBot="1" x14ac:dyDescent="0.3">
      <c r="A41" s="6"/>
      <c r="B41" s="6"/>
      <c r="C41" s="6"/>
      <c r="D41" s="6"/>
      <c r="E41" s="6"/>
      <c r="F41" s="6"/>
      <c r="G41" s="6" t="s">
        <v>0</v>
      </c>
      <c r="H41" s="6"/>
      <c r="I41" s="7">
        <v>41382</v>
      </c>
      <c r="J41" s="6"/>
      <c r="K41" s="6" t="s">
        <v>1008</v>
      </c>
      <c r="L41" s="6"/>
      <c r="M41" s="6" t="s">
        <v>90</v>
      </c>
      <c r="N41" s="6"/>
      <c r="O41" s="6" t="s">
        <v>1009</v>
      </c>
      <c r="P41" s="6"/>
      <c r="Q41" s="6" t="s">
        <v>1</v>
      </c>
      <c r="R41" s="6"/>
      <c r="S41" s="28">
        <v>1</v>
      </c>
      <c r="T41" s="6"/>
      <c r="U41" s="9">
        <v>131.07</v>
      </c>
      <c r="V41" s="6"/>
      <c r="W41" s="22">
        <f>ROUND(IF(ISNUMBER(U41), S41*U41, S41),5)</f>
        <v>131.07</v>
      </c>
      <c r="X41" s="6"/>
      <c r="Y41" s="22">
        <f>ROUND(Y40+W41,5)</f>
        <v>1673.07</v>
      </c>
    </row>
    <row r="42" spans="1:25" outlineLevel="1" x14ac:dyDescent="0.25">
      <c r="A42" s="6"/>
      <c r="B42" s="6"/>
      <c r="C42" s="6" t="s">
        <v>1011</v>
      </c>
      <c r="D42" s="6"/>
      <c r="E42" s="6"/>
      <c r="F42" s="6"/>
      <c r="G42" s="6"/>
      <c r="H42" s="6"/>
      <c r="I42" s="7"/>
      <c r="J42" s="6"/>
      <c r="K42" s="6"/>
      <c r="L42" s="6"/>
      <c r="M42" s="6"/>
      <c r="N42" s="6"/>
      <c r="O42" s="6"/>
      <c r="P42" s="6"/>
      <c r="Q42" s="6"/>
      <c r="R42" s="6"/>
      <c r="S42" s="8">
        <f>ROUND(SUM(S38:S41),5)</f>
        <v>103</v>
      </c>
      <c r="T42" s="6"/>
      <c r="U42" s="9"/>
      <c r="V42" s="6"/>
      <c r="W42" s="9">
        <f>ROUND(SUM(W38:W41),5)</f>
        <v>1673.07</v>
      </c>
      <c r="X42" s="6"/>
      <c r="Y42" s="9">
        <f>Y41</f>
        <v>1673.07</v>
      </c>
    </row>
    <row r="43" spans="1:25" outlineLevel="2" x14ac:dyDescent="0.25">
      <c r="A43" s="2"/>
      <c r="B43" s="2"/>
      <c r="C43" s="2" t="s">
        <v>1012</v>
      </c>
      <c r="D43" s="2"/>
      <c r="E43" s="2"/>
      <c r="F43" s="2"/>
      <c r="G43" s="2"/>
      <c r="H43" s="2"/>
      <c r="I43" s="3"/>
      <c r="J43" s="2"/>
      <c r="K43" s="2"/>
      <c r="L43" s="2"/>
      <c r="M43" s="2"/>
      <c r="N43" s="2"/>
      <c r="O43" s="2"/>
      <c r="P43" s="2"/>
      <c r="Q43" s="2"/>
      <c r="R43" s="2"/>
      <c r="S43" s="4"/>
      <c r="T43" s="2"/>
      <c r="U43" s="5"/>
      <c r="V43" s="2"/>
      <c r="W43" s="5"/>
      <c r="X43" s="2"/>
      <c r="Y43" s="5"/>
    </row>
    <row r="44" spans="1:25" outlineLevel="2" x14ac:dyDescent="0.25">
      <c r="A44" s="6"/>
      <c r="B44" s="6"/>
      <c r="C44" s="6"/>
      <c r="D44" s="6"/>
      <c r="E44" s="6"/>
      <c r="F44" s="6"/>
      <c r="G44" s="6" t="s">
        <v>0</v>
      </c>
      <c r="H44" s="6"/>
      <c r="I44" s="7">
        <v>41386</v>
      </c>
      <c r="J44" s="6"/>
      <c r="K44" s="6" t="s">
        <v>1013</v>
      </c>
      <c r="L44" s="6"/>
      <c r="M44" s="6" t="s">
        <v>98</v>
      </c>
      <c r="N44" s="6"/>
      <c r="O44" s="6" t="s">
        <v>1014</v>
      </c>
      <c r="P44" s="6"/>
      <c r="Q44" s="6" t="s">
        <v>1</v>
      </c>
      <c r="R44" s="6"/>
      <c r="S44" s="8">
        <v>122</v>
      </c>
      <c r="T44" s="6"/>
      <c r="U44" s="9">
        <v>11</v>
      </c>
      <c r="V44" s="6"/>
      <c r="W44" s="9">
        <f>ROUND(IF(ISNUMBER(U44), S44*U44, S44),5)</f>
        <v>1342</v>
      </c>
      <c r="X44" s="6"/>
      <c r="Y44" s="9">
        <f>ROUND(Y43+W44,5)</f>
        <v>1342</v>
      </c>
    </row>
    <row r="45" spans="1:25" ht="15.75" outlineLevel="2" thickBot="1" x14ac:dyDescent="0.3">
      <c r="A45" s="6"/>
      <c r="B45" s="6"/>
      <c r="C45" s="6"/>
      <c r="D45" s="6"/>
      <c r="E45" s="6"/>
      <c r="F45" s="6"/>
      <c r="G45" s="6" t="s">
        <v>0</v>
      </c>
      <c r="H45" s="6"/>
      <c r="I45" s="7">
        <v>41386</v>
      </c>
      <c r="J45" s="6"/>
      <c r="K45" s="6" t="s">
        <v>1013</v>
      </c>
      <c r="L45" s="6"/>
      <c r="M45" s="6" t="s">
        <v>90</v>
      </c>
      <c r="N45" s="6"/>
      <c r="O45" s="6" t="s">
        <v>1014</v>
      </c>
      <c r="P45" s="6"/>
      <c r="Q45" s="6" t="s">
        <v>1</v>
      </c>
      <c r="R45" s="6"/>
      <c r="S45" s="28">
        <v>1</v>
      </c>
      <c r="T45" s="6"/>
      <c r="U45" s="9">
        <v>111.07</v>
      </c>
      <c r="V45" s="6"/>
      <c r="W45" s="22">
        <f>ROUND(IF(ISNUMBER(U45), S45*U45, S45),5)</f>
        <v>111.07</v>
      </c>
      <c r="X45" s="6"/>
      <c r="Y45" s="22">
        <f>ROUND(Y44+W45,5)</f>
        <v>1453.07</v>
      </c>
    </row>
    <row r="46" spans="1:25" outlineLevel="1" x14ac:dyDescent="0.25">
      <c r="A46" s="6"/>
      <c r="B46" s="6"/>
      <c r="C46" s="6" t="s">
        <v>1015</v>
      </c>
      <c r="D46" s="6"/>
      <c r="E46" s="6"/>
      <c r="F46" s="6"/>
      <c r="G46" s="6"/>
      <c r="H46" s="6"/>
      <c r="I46" s="7"/>
      <c r="J46" s="6"/>
      <c r="K46" s="6"/>
      <c r="L46" s="6"/>
      <c r="M46" s="6"/>
      <c r="N46" s="6"/>
      <c r="O46" s="6"/>
      <c r="P46" s="6"/>
      <c r="Q46" s="6"/>
      <c r="R46" s="6"/>
      <c r="S46" s="8">
        <f>ROUND(SUM(S43:S45),5)</f>
        <v>123</v>
      </c>
      <c r="T46" s="6"/>
      <c r="U46" s="9"/>
      <c r="V46" s="6"/>
      <c r="W46" s="9">
        <f>ROUND(SUM(W43:W45),5)</f>
        <v>1453.07</v>
      </c>
      <c r="X46" s="6"/>
      <c r="Y46" s="9">
        <f>Y45</f>
        <v>1453.07</v>
      </c>
    </row>
    <row r="47" spans="1:25" outlineLevel="2" x14ac:dyDescent="0.25">
      <c r="A47" s="2"/>
      <c r="B47" s="2"/>
      <c r="C47" s="2" t="s">
        <v>1016</v>
      </c>
      <c r="D47" s="2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R47" s="2"/>
      <c r="S47" s="4"/>
      <c r="T47" s="2"/>
      <c r="U47" s="5"/>
      <c r="V47" s="2"/>
      <c r="W47" s="5"/>
      <c r="X47" s="2"/>
      <c r="Y47" s="5"/>
    </row>
    <row r="48" spans="1:25" ht="15.75" outlineLevel="2" thickBot="1" x14ac:dyDescent="0.3">
      <c r="A48" s="1"/>
      <c r="B48" s="1"/>
      <c r="C48" s="1"/>
      <c r="D48" s="1"/>
      <c r="E48" s="6"/>
      <c r="F48" s="6"/>
      <c r="G48" s="6" t="s">
        <v>0</v>
      </c>
      <c r="H48" s="6"/>
      <c r="I48" s="7">
        <v>41386</v>
      </c>
      <c r="J48" s="6"/>
      <c r="K48" s="6" t="s">
        <v>1017</v>
      </c>
      <c r="L48" s="6"/>
      <c r="M48" s="6" t="s">
        <v>170</v>
      </c>
      <c r="N48" s="6"/>
      <c r="O48" s="6" t="s">
        <v>1018</v>
      </c>
      <c r="P48" s="6"/>
      <c r="Q48" s="6" t="s">
        <v>1</v>
      </c>
      <c r="R48" s="6"/>
      <c r="S48" s="28">
        <v>100</v>
      </c>
      <c r="T48" s="6"/>
      <c r="U48" s="9">
        <v>8</v>
      </c>
      <c r="V48" s="6"/>
      <c r="W48" s="22">
        <f>ROUND(IF(ISNUMBER(U48), S48*U48, S48),5)</f>
        <v>800</v>
      </c>
      <c r="X48" s="6"/>
      <c r="Y48" s="22">
        <f>ROUND(Y47+W48,5)</f>
        <v>800</v>
      </c>
    </row>
    <row r="49" spans="1:26" outlineLevel="1" x14ac:dyDescent="0.25">
      <c r="A49" s="6"/>
      <c r="B49" s="6"/>
      <c r="C49" s="6" t="s">
        <v>1019</v>
      </c>
      <c r="D49" s="6"/>
      <c r="E49" s="6"/>
      <c r="F49" s="6"/>
      <c r="G49" s="6"/>
      <c r="H49" s="6"/>
      <c r="I49" s="7"/>
      <c r="J49" s="6"/>
      <c r="K49" s="6"/>
      <c r="L49" s="6"/>
      <c r="M49" s="6"/>
      <c r="N49" s="6"/>
      <c r="O49" s="6"/>
      <c r="P49" s="6"/>
      <c r="Q49" s="6"/>
      <c r="R49" s="6"/>
      <c r="S49" s="8">
        <f>ROUND(SUM(S47:S48),5)</f>
        <v>100</v>
      </c>
      <c r="T49" s="6"/>
      <c r="U49" s="9"/>
      <c r="V49" s="6"/>
      <c r="W49" s="9">
        <f>ROUND(SUM(W47:W48),5)</f>
        <v>800</v>
      </c>
      <c r="X49" s="6"/>
      <c r="Y49" s="9">
        <f>Y48</f>
        <v>800</v>
      </c>
    </row>
    <row r="50" spans="1:26" outlineLevel="2" x14ac:dyDescent="0.25">
      <c r="A50" s="2"/>
      <c r="B50" s="2"/>
      <c r="C50" s="2" t="s">
        <v>1020</v>
      </c>
      <c r="D50" s="2"/>
      <c r="E50" s="2"/>
      <c r="F50" s="2"/>
      <c r="G50" s="2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4"/>
      <c r="T50" s="2"/>
      <c r="U50" s="5"/>
      <c r="V50" s="2"/>
      <c r="W50" s="5"/>
      <c r="X50" s="2"/>
      <c r="Y50" s="5"/>
    </row>
    <row r="51" spans="1:26" outlineLevel="2" x14ac:dyDescent="0.25">
      <c r="A51" s="6"/>
      <c r="B51" s="6"/>
      <c r="C51" s="6"/>
      <c r="D51" s="6"/>
      <c r="E51" s="6"/>
      <c r="F51" s="6"/>
      <c r="G51" s="6" t="s">
        <v>0</v>
      </c>
      <c r="H51" s="6"/>
      <c r="I51" s="7">
        <v>41420</v>
      </c>
      <c r="J51" s="6"/>
      <c r="K51" s="6" t="s">
        <v>1021</v>
      </c>
      <c r="L51" s="6"/>
      <c r="M51" s="6" t="s">
        <v>268</v>
      </c>
      <c r="N51" s="6"/>
      <c r="O51" s="6" t="s">
        <v>1022</v>
      </c>
      <c r="P51" s="6"/>
      <c r="Q51" s="6" t="s">
        <v>1</v>
      </c>
      <c r="R51" s="6"/>
      <c r="S51" s="8">
        <v>44</v>
      </c>
      <c r="T51" s="6"/>
      <c r="U51" s="9">
        <v>12</v>
      </c>
      <c r="V51" s="6"/>
      <c r="W51" s="9">
        <f>ROUND(IF(ISNUMBER(U51), S51*U51, S51),5)</f>
        <v>528</v>
      </c>
      <c r="X51" s="6"/>
      <c r="Y51" s="9">
        <f>ROUND(Y50+W51,5)</f>
        <v>528</v>
      </c>
    </row>
    <row r="52" spans="1:26" outlineLevel="2" x14ac:dyDescent="0.25">
      <c r="A52" s="6"/>
      <c r="B52" s="6"/>
      <c r="C52" s="6"/>
      <c r="D52" s="6"/>
      <c r="E52" s="6"/>
      <c r="F52" s="6"/>
      <c r="G52" s="6" t="s">
        <v>0</v>
      </c>
      <c r="H52" s="6"/>
      <c r="I52" s="7">
        <v>41420</v>
      </c>
      <c r="J52" s="6"/>
      <c r="K52" s="6" t="s">
        <v>1021</v>
      </c>
      <c r="L52" s="6"/>
      <c r="M52" s="6" t="s">
        <v>98</v>
      </c>
      <c r="N52" s="6"/>
      <c r="O52" s="6" t="s">
        <v>1022</v>
      </c>
      <c r="P52" s="6"/>
      <c r="Q52" s="6" t="s">
        <v>1</v>
      </c>
      <c r="R52" s="6"/>
      <c r="S52" s="8">
        <v>157</v>
      </c>
      <c r="T52" s="6"/>
      <c r="U52" s="9">
        <v>9</v>
      </c>
      <c r="V52" s="6"/>
      <c r="W52" s="9">
        <f>ROUND(IF(ISNUMBER(U52), S52*U52, S52),5)</f>
        <v>1413</v>
      </c>
      <c r="X52" s="6"/>
      <c r="Y52" s="9">
        <f>ROUND(Y51+W52,5)</f>
        <v>1941</v>
      </c>
    </row>
    <row r="53" spans="1:26" ht="15.75" outlineLevel="2" thickBot="1" x14ac:dyDescent="0.3">
      <c r="A53" s="6"/>
      <c r="B53" s="6"/>
      <c r="C53" s="6"/>
      <c r="D53" s="6"/>
      <c r="E53" s="6"/>
      <c r="F53" s="6"/>
      <c r="G53" s="6" t="s">
        <v>0</v>
      </c>
      <c r="H53" s="6"/>
      <c r="I53" s="7">
        <v>41420</v>
      </c>
      <c r="J53" s="6"/>
      <c r="K53" s="6" t="s">
        <v>1021</v>
      </c>
      <c r="L53" s="6"/>
      <c r="M53" s="6" t="s">
        <v>90</v>
      </c>
      <c r="N53" s="6"/>
      <c r="O53" s="6" t="s">
        <v>1022</v>
      </c>
      <c r="P53" s="6"/>
      <c r="Q53" s="6" t="s">
        <v>1</v>
      </c>
      <c r="R53" s="6"/>
      <c r="S53" s="27">
        <v>1</v>
      </c>
      <c r="T53" s="6"/>
      <c r="U53" s="9">
        <v>164.99</v>
      </c>
      <c r="V53" s="6"/>
      <c r="W53" s="10">
        <f>ROUND(IF(ISNUMBER(U53), S53*U53, S53),5)</f>
        <v>164.99</v>
      </c>
      <c r="X53" s="6"/>
      <c r="Y53" s="10">
        <f>ROUND(Y52+W53,5)</f>
        <v>2105.9899999999998</v>
      </c>
    </row>
    <row r="54" spans="1:26" ht="15.75" outlineLevel="1" thickBot="1" x14ac:dyDescent="0.3">
      <c r="A54" s="6"/>
      <c r="B54" s="6"/>
      <c r="C54" s="6" t="s">
        <v>1023</v>
      </c>
      <c r="D54" s="6"/>
      <c r="E54" s="6"/>
      <c r="F54" s="6"/>
      <c r="G54" s="6"/>
      <c r="H54" s="6"/>
      <c r="I54" s="7"/>
      <c r="J54" s="6"/>
      <c r="K54" s="6"/>
      <c r="L54" s="6"/>
      <c r="M54" s="6"/>
      <c r="N54" s="6"/>
      <c r="O54" s="6"/>
      <c r="P54" s="6"/>
      <c r="Q54" s="6"/>
      <c r="R54" s="6"/>
      <c r="S54" s="26">
        <f>ROUND(SUM(S50:S53),5)</f>
        <v>202</v>
      </c>
      <c r="T54" s="6"/>
      <c r="U54" s="9"/>
      <c r="V54" s="6"/>
      <c r="W54" s="11">
        <f>ROUND(SUM(W50:W53),5)</f>
        <v>2105.9899999999998</v>
      </c>
      <c r="X54" s="6"/>
      <c r="Y54" s="11">
        <f>Y53</f>
        <v>2105.9899999999998</v>
      </c>
    </row>
    <row r="55" spans="1:26" x14ac:dyDescent="0.25">
      <c r="A55" s="6"/>
      <c r="B55" s="6" t="s">
        <v>1024</v>
      </c>
      <c r="C55" s="6"/>
      <c r="D55" s="6"/>
      <c r="E55" s="6"/>
      <c r="F55" s="6"/>
      <c r="G55" s="6"/>
      <c r="H55" s="6"/>
      <c r="I55" s="7"/>
      <c r="J55" s="6"/>
      <c r="K55" s="6"/>
      <c r="L55" s="6"/>
      <c r="M55" s="6"/>
      <c r="N55" s="6"/>
      <c r="O55" s="6"/>
      <c r="P55" s="6"/>
      <c r="Q55" s="6"/>
      <c r="R55" s="6"/>
      <c r="S55" s="8">
        <f>ROUND(S37+S42+S46+S49+S54,5)</f>
        <v>556</v>
      </c>
      <c r="T55" s="6"/>
      <c r="U55" s="9"/>
      <c r="V55" s="6"/>
      <c r="W55" s="9">
        <f>ROUND(W37+W42+W46+W49+W54,5)</f>
        <v>6500.85</v>
      </c>
      <c r="X55" s="6"/>
      <c r="Y55" s="9">
        <f>ROUND(Y37+Y42+Y46+Y49+Y54,5)</f>
        <v>6500.85</v>
      </c>
      <c r="Z55">
        <v>6500.85</v>
      </c>
    </row>
    <row r="56" spans="1:26" x14ac:dyDescent="0.25">
      <c r="A56" s="2"/>
      <c r="B56" s="2" t="s">
        <v>1025</v>
      </c>
      <c r="C56" s="2"/>
      <c r="D56" s="2"/>
      <c r="E56" s="2"/>
      <c r="F56" s="2"/>
      <c r="G56" s="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4"/>
      <c r="T56" s="2"/>
      <c r="U56" s="5"/>
      <c r="V56" s="2"/>
      <c r="W56" s="5"/>
      <c r="X56" s="2"/>
      <c r="Y56" s="5"/>
    </row>
    <row r="57" spans="1:26" outlineLevel="2" x14ac:dyDescent="0.25">
      <c r="A57" s="2"/>
      <c r="B57" s="2"/>
      <c r="C57" s="2" t="s">
        <v>1026</v>
      </c>
      <c r="D57" s="2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4"/>
      <c r="T57" s="2"/>
      <c r="U57" s="5"/>
      <c r="V57" s="2"/>
      <c r="W57" s="5"/>
      <c r="X57" s="2"/>
      <c r="Y57" s="5"/>
    </row>
    <row r="58" spans="1:26" outlineLevel="2" x14ac:dyDescent="0.25">
      <c r="A58" s="6"/>
      <c r="B58" s="6"/>
      <c r="C58" s="6"/>
      <c r="D58" s="6"/>
      <c r="E58" s="6"/>
      <c r="F58" s="6"/>
      <c r="G58" s="6" t="s">
        <v>0</v>
      </c>
      <c r="H58" s="6"/>
      <c r="I58" s="7">
        <v>41386</v>
      </c>
      <c r="J58" s="6"/>
      <c r="K58" s="6" t="s">
        <v>1027</v>
      </c>
      <c r="L58" s="6"/>
      <c r="M58" s="6" t="s">
        <v>98</v>
      </c>
      <c r="N58" s="6"/>
      <c r="O58" s="6" t="s">
        <v>1028</v>
      </c>
      <c r="P58" s="6"/>
      <c r="Q58" s="6" t="s">
        <v>1</v>
      </c>
      <c r="R58" s="6"/>
      <c r="S58" s="8">
        <v>170</v>
      </c>
      <c r="T58" s="6"/>
      <c r="U58" s="9">
        <v>16</v>
      </c>
      <c r="V58" s="6"/>
      <c r="W58" s="9">
        <f>ROUND(IF(ISNUMBER(U58), S58*U58, S58),5)</f>
        <v>2720</v>
      </c>
      <c r="X58" s="6"/>
      <c r="Y58" s="9">
        <f>ROUND(Y57+W58,5)</f>
        <v>2720</v>
      </c>
    </row>
    <row r="59" spans="1:26" ht="15.75" outlineLevel="2" thickBot="1" x14ac:dyDescent="0.3">
      <c r="A59" s="6"/>
      <c r="B59" s="6"/>
      <c r="C59" s="6"/>
      <c r="D59" s="6"/>
      <c r="E59" s="6"/>
      <c r="F59" s="6"/>
      <c r="G59" s="6" t="s">
        <v>0</v>
      </c>
      <c r="H59" s="6"/>
      <c r="I59" s="7">
        <v>41386</v>
      </c>
      <c r="J59" s="6"/>
      <c r="K59" s="6" t="s">
        <v>1027</v>
      </c>
      <c r="L59" s="6"/>
      <c r="M59" s="6" t="s">
        <v>90</v>
      </c>
      <c r="N59" s="6"/>
      <c r="O59" s="6" t="s">
        <v>1028</v>
      </c>
      <c r="P59" s="6"/>
      <c r="Q59" s="6" t="s">
        <v>1</v>
      </c>
      <c r="R59" s="6"/>
      <c r="S59" s="28">
        <v>1</v>
      </c>
      <c r="T59" s="6"/>
      <c r="U59" s="9">
        <v>231.2</v>
      </c>
      <c r="V59" s="6"/>
      <c r="W59" s="22">
        <f>ROUND(IF(ISNUMBER(U59), S59*U59, S59),5)</f>
        <v>231.2</v>
      </c>
      <c r="X59" s="6"/>
      <c r="Y59" s="22">
        <f>ROUND(Y58+W59,5)</f>
        <v>2951.2</v>
      </c>
    </row>
    <row r="60" spans="1:26" outlineLevel="1" x14ac:dyDescent="0.25">
      <c r="A60" s="6"/>
      <c r="B60" s="6"/>
      <c r="C60" s="6" t="s">
        <v>1029</v>
      </c>
      <c r="D60" s="6"/>
      <c r="E60" s="6"/>
      <c r="F60" s="6"/>
      <c r="G60" s="6"/>
      <c r="H60" s="6"/>
      <c r="I60" s="7"/>
      <c r="J60" s="6"/>
      <c r="K60" s="6"/>
      <c r="L60" s="6"/>
      <c r="M60" s="6"/>
      <c r="N60" s="6"/>
      <c r="O60" s="6"/>
      <c r="P60" s="6"/>
      <c r="Q60" s="6"/>
      <c r="R60" s="6"/>
      <c r="S60" s="8">
        <f>ROUND(SUM(S57:S59),5)</f>
        <v>171</v>
      </c>
      <c r="T60" s="6"/>
      <c r="U60" s="9"/>
      <c r="V60" s="6"/>
      <c r="W60" s="9">
        <f>ROUND(SUM(W57:W59),5)</f>
        <v>2951.2</v>
      </c>
      <c r="X60" s="6"/>
      <c r="Y60" s="9">
        <f>Y59</f>
        <v>2951.2</v>
      </c>
    </row>
    <row r="61" spans="1:26" outlineLevel="2" x14ac:dyDescent="0.25">
      <c r="A61" s="2"/>
      <c r="B61" s="2"/>
      <c r="C61" s="2" t="s">
        <v>1030</v>
      </c>
      <c r="D61" s="2"/>
      <c r="E61" s="2"/>
      <c r="F61" s="2"/>
      <c r="G61" s="2"/>
      <c r="H61" s="2"/>
      <c r="I61" s="3"/>
      <c r="J61" s="2"/>
      <c r="K61" s="2"/>
      <c r="L61" s="2"/>
      <c r="M61" s="2"/>
      <c r="N61" s="2"/>
      <c r="O61" s="2"/>
      <c r="P61" s="2"/>
      <c r="Q61" s="2"/>
      <c r="R61" s="2"/>
      <c r="S61" s="4"/>
      <c r="T61" s="2"/>
      <c r="U61" s="5"/>
      <c r="V61" s="2"/>
      <c r="W61" s="5"/>
      <c r="X61" s="2"/>
      <c r="Y61" s="5"/>
    </row>
    <row r="62" spans="1:26" outlineLevel="2" x14ac:dyDescent="0.25">
      <c r="A62" s="6"/>
      <c r="B62" s="6"/>
      <c r="C62" s="6"/>
      <c r="D62" s="6"/>
      <c r="E62" s="6"/>
      <c r="F62" s="6"/>
      <c r="G62" s="6" t="s">
        <v>0</v>
      </c>
      <c r="H62" s="6"/>
      <c r="I62" s="7">
        <v>41397</v>
      </c>
      <c r="J62" s="6"/>
      <c r="K62" s="6" t="s">
        <v>1031</v>
      </c>
      <c r="L62" s="6"/>
      <c r="M62" s="6" t="s">
        <v>1032</v>
      </c>
      <c r="N62" s="6"/>
      <c r="O62" s="6" t="s">
        <v>1033</v>
      </c>
      <c r="P62" s="6"/>
      <c r="Q62" s="6" t="s">
        <v>1</v>
      </c>
      <c r="R62" s="6"/>
      <c r="S62" s="8">
        <v>40</v>
      </c>
      <c r="T62" s="6"/>
      <c r="U62" s="9">
        <v>16</v>
      </c>
      <c r="V62" s="6"/>
      <c r="W62" s="9">
        <f>ROUND(IF(ISNUMBER(U62), S62*U62, S62),5)</f>
        <v>640</v>
      </c>
      <c r="X62" s="6"/>
      <c r="Y62" s="9">
        <f>ROUND(Y61+W62,5)</f>
        <v>640</v>
      </c>
    </row>
    <row r="63" spans="1:26" ht="15.75" outlineLevel="2" thickBot="1" x14ac:dyDescent="0.3">
      <c r="A63" s="6"/>
      <c r="B63" s="6"/>
      <c r="C63" s="6"/>
      <c r="D63" s="6"/>
      <c r="E63" s="6"/>
      <c r="F63" s="6"/>
      <c r="G63" s="6" t="s">
        <v>0</v>
      </c>
      <c r="H63" s="6"/>
      <c r="I63" s="7">
        <v>41397</v>
      </c>
      <c r="J63" s="6"/>
      <c r="K63" s="6" t="s">
        <v>1031</v>
      </c>
      <c r="L63" s="6"/>
      <c r="M63" s="6" t="s">
        <v>90</v>
      </c>
      <c r="N63" s="6"/>
      <c r="O63" s="6" t="s">
        <v>1033</v>
      </c>
      <c r="P63" s="6"/>
      <c r="Q63" s="6" t="s">
        <v>1</v>
      </c>
      <c r="R63" s="6"/>
      <c r="S63" s="28">
        <v>1</v>
      </c>
      <c r="T63" s="6"/>
      <c r="U63" s="9">
        <v>54.4</v>
      </c>
      <c r="V63" s="6"/>
      <c r="W63" s="22">
        <f>ROUND(IF(ISNUMBER(U63), S63*U63, S63),5)</f>
        <v>54.4</v>
      </c>
      <c r="X63" s="6"/>
      <c r="Y63" s="22">
        <f>ROUND(Y62+W63,5)</f>
        <v>694.4</v>
      </c>
    </row>
    <row r="64" spans="1:26" outlineLevel="1" x14ac:dyDescent="0.25">
      <c r="A64" s="6"/>
      <c r="B64" s="6"/>
      <c r="C64" s="6" t="s">
        <v>1034</v>
      </c>
      <c r="D64" s="6"/>
      <c r="E64" s="6"/>
      <c r="F64" s="6"/>
      <c r="G64" s="6"/>
      <c r="H64" s="6"/>
      <c r="I64" s="7"/>
      <c r="J64" s="6"/>
      <c r="K64" s="6"/>
      <c r="L64" s="6"/>
      <c r="M64" s="6"/>
      <c r="N64" s="6"/>
      <c r="O64" s="6"/>
      <c r="P64" s="6"/>
      <c r="Q64" s="6"/>
      <c r="R64" s="6"/>
      <c r="S64" s="8">
        <f>ROUND(SUM(S61:S63),5)</f>
        <v>41</v>
      </c>
      <c r="T64" s="6"/>
      <c r="U64" s="9"/>
      <c r="V64" s="6"/>
      <c r="W64" s="9">
        <f>ROUND(SUM(W61:W63),5)</f>
        <v>694.4</v>
      </c>
      <c r="X64" s="6"/>
      <c r="Y64" s="9">
        <f>Y63</f>
        <v>694.4</v>
      </c>
    </row>
    <row r="65" spans="1:26" outlineLevel="2" x14ac:dyDescent="0.25">
      <c r="A65" s="2"/>
      <c r="B65" s="2"/>
      <c r="C65" s="2" t="s">
        <v>955</v>
      </c>
      <c r="D65" s="2"/>
      <c r="E65" s="2"/>
      <c r="F65" s="2"/>
      <c r="G65" s="2"/>
      <c r="H65" s="2"/>
      <c r="I65" s="3"/>
      <c r="J65" s="2"/>
      <c r="K65" s="2"/>
      <c r="L65" s="2"/>
      <c r="M65" s="2"/>
      <c r="N65" s="2"/>
      <c r="O65" s="2"/>
      <c r="P65" s="2"/>
      <c r="Q65" s="2"/>
      <c r="R65" s="2"/>
      <c r="S65" s="4"/>
      <c r="T65" s="2"/>
      <c r="U65" s="5"/>
      <c r="V65" s="2"/>
      <c r="W65" s="5"/>
      <c r="X65" s="2"/>
      <c r="Y65" s="5"/>
    </row>
    <row r="66" spans="1:26" outlineLevel="2" x14ac:dyDescent="0.25">
      <c r="A66" s="6"/>
      <c r="B66" s="6"/>
      <c r="C66" s="6"/>
      <c r="D66" s="6"/>
      <c r="E66" s="6"/>
      <c r="F66" s="6"/>
      <c r="G66" s="6" t="s">
        <v>0</v>
      </c>
      <c r="H66" s="6"/>
      <c r="I66" s="7">
        <v>41397</v>
      </c>
      <c r="J66" s="6"/>
      <c r="K66" s="6" t="s">
        <v>1035</v>
      </c>
      <c r="L66" s="6"/>
      <c r="M66" s="6" t="s">
        <v>957</v>
      </c>
      <c r="N66" s="6"/>
      <c r="O66" s="6" t="s">
        <v>1036</v>
      </c>
      <c r="P66" s="6"/>
      <c r="Q66" s="6" t="s">
        <v>1</v>
      </c>
      <c r="R66" s="6"/>
      <c r="S66" s="8">
        <v>8</v>
      </c>
      <c r="T66" s="6"/>
      <c r="U66" s="9">
        <v>50</v>
      </c>
      <c r="V66" s="6"/>
      <c r="W66" s="9">
        <f>ROUND(IF(ISNUMBER(U66), S66*U66, S66),5)</f>
        <v>400</v>
      </c>
      <c r="X66" s="6"/>
      <c r="Y66" s="9">
        <f>ROUND(Y65+W66,5)</f>
        <v>400</v>
      </c>
    </row>
    <row r="67" spans="1:26" ht="15.75" outlineLevel="2" thickBot="1" x14ac:dyDescent="0.3">
      <c r="A67" s="6"/>
      <c r="B67" s="6"/>
      <c r="C67" s="6"/>
      <c r="D67" s="6"/>
      <c r="E67" s="6"/>
      <c r="F67" s="6"/>
      <c r="G67" s="6" t="s">
        <v>0</v>
      </c>
      <c r="H67" s="6"/>
      <c r="I67" s="7">
        <v>41397</v>
      </c>
      <c r="J67" s="6"/>
      <c r="K67" s="6" t="s">
        <v>1035</v>
      </c>
      <c r="L67" s="6"/>
      <c r="M67" s="6" t="s">
        <v>90</v>
      </c>
      <c r="N67" s="6"/>
      <c r="O67" s="6" t="s">
        <v>1036</v>
      </c>
      <c r="P67" s="6"/>
      <c r="Q67" s="6" t="s">
        <v>1</v>
      </c>
      <c r="R67" s="6"/>
      <c r="S67" s="27">
        <v>8</v>
      </c>
      <c r="T67" s="6"/>
      <c r="U67" s="9">
        <v>4.25</v>
      </c>
      <c r="V67" s="6"/>
      <c r="W67" s="10">
        <f>ROUND(IF(ISNUMBER(U67), S67*U67, S67),5)</f>
        <v>34</v>
      </c>
      <c r="X67" s="6"/>
      <c r="Y67" s="10">
        <f>ROUND(Y66+W67,5)</f>
        <v>434</v>
      </c>
    </row>
    <row r="68" spans="1:26" ht="15.75" outlineLevel="1" thickBot="1" x14ac:dyDescent="0.3">
      <c r="A68" s="6"/>
      <c r="B68" s="6"/>
      <c r="C68" s="6" t="s">
        <v>959</v>
      </c>
      <c r="D68" s="6"/>
      <c r="E68" s="6"/>
      <c r="F68" s="6"/>
      <c r="G68" s="6"/>
      <c r="H68" s="6"/>
      <c r="I68" s="7"/>
      <c r="J68" s="6"/>
      <c r="K68" s="6"/>
      <c r="L68" s="6"/>
      <c r="M68" s="6"/>
      <c r="N68" s="6"/>
      <c r="O68" s="6"/>
      <c r="P68" s="6"/>
      <c r="Q68" s="6"/>
      <c r="R68" s="6"/>
      <c r="S68" s="26">
        <f>ROUND(SUM(S65:S67),5)</f>
        <v>16</v>
      </c>
      <c r="T68" s="6"/>
      <c r="U68" s="9"/>
      <c r="V68" s="6"/>
      <c r="W68" s="11">
        <f>ROUND(SUM(W65:W67),5)</f>
        <v>434</v>
      </c>
      <c r="X68" s="6"/>
      <c r="Y68" s="11">
        <f>Y67</f>
        <v>434</v>
      </c>
    </row>
    <row r="69" spans="1:26" x14ac:dyDescent="0.25">
      <c r="A69" s="6"/>
      <c r="B69" s="6" t="s">
        <v>1037</v>
      </c>
      <c r="C69" s="6"/>
      <c r="D69" s="6"/>
      <c r="E69" s="6"/>
      <c r="F69" s="6"/>
      <c r="G69" s="6"/>
      <c r="H69" s="6"/>
      <c r="I69" s="7"/>
      <c r="J69" s="6"/>
      <c r="K69" s="6"/>
      <c r="L69" s="6"/>
      <c r="M69" s="6"/>
      <c r="N69" s="6"/>
      <c r="O69" s="6"/>
      <c r="P69" s="6"/>
      <c r="Q69" s="6"/>
      <c r="R69" s="6"/>
      <c r="S69" s="8">
        <f>ROUND(S60+S64+S68,5)</f>
        <v>228</v>
      </c>
      <c r="T69" s="6"/>
      <c r="U69" s="9"/>
      <c r="V69" s="6"/>
      <c r="W69" s="9">
        <f>ROUND(W60+W64+W68,5)</f>
        <v>4079.6</v>
      </c>
      <c r="X69" s="6"/>
      <c r="Y69" s="9">
        <f>ROUND(Y60+Y64+Y68,5)</f>
        <v>4079.6</v>
      </c>
      <c r="Z69">
        <v>4079.6</v>
      </c>
    </row>
    <row r="70" spans="1:26" x14ac:dyDescent="0.25">
      <c r="Z70">
        <f>SUM(Z1:Z69)</f>
        <v>24471.71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opLeftCell="B1" workbookViewId="0">
      <selection activeCell="Z22" sqref="Z22"/>
    </sheetView>
  </sheetViews>
  <sheetFormatPr defaultColWidth="11.42578125" defaultRowHeight="15" outlineLevelRow="2" x14ac:dyDescent="0.25"/>
  <cols>
    <col min="1" max="1" width="0" hidden="1" customWidth="1"/>
    <col min="5" max="7" width="0" hidden="1" customWidth="1"/>
    <col min="9" max="9" width="0" hidden="1" customWidth="1"/>
    <col min="11" max="23" width="0" hidden="1" customWidth="1"/>
  </cols>
  <sheetData>
    <row r="1" spans="1:26" x14ac:dyDescent="0.25">
      <c r="A1" s="2"/>
      <c r="B1" s="2" t="s">
        <v>1038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6" outlineLevel="2" x14ac:dyDescent="0.25">
      <c r="A2" s="2"/>
      <c r="B2" s="2"/>
      <c r="C2" s="2" t="s">
        <v>1039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6" outlineLevel="2" x14ac:dyDescent="0.25">
      <c r="A3" s="6"/>
      <c r="B3" s="6"/>
      <c r="C3" s="6"/>
      <c r="D3" s="6"/>
      <c r="E3" s="6"/>
      <c r="F3" s="6"/>
      <c r="G3" s="6" t="s">
        <v>0</v>
      </c>
      <c r="H3" s="6"/>
      <c r="I3" s="7">
        <v>41365</v>
      </c>
      <c r="J3" s="6"/>
      <c r="K3" s="6" t="s">
        <v>1040</v>
      </c>
      <c r="L3" s="6"/>
      <c r="M3" s="6" t="s">
        <v>1041</v>
      </c>
      <c r="N3" s="6"/>
      <c r="O3" s="6" t="s">
        <v>1042</v>
      </c>
      <c r="P3" s="6"/>
      <c r="Q3" s="6" t="s">
        <v>1</v>
      </c>
      <c r="R3" s="6"/>
      <c r="S3" s="8">
        <v>168</v>
      </c>
      <c r="T3" s="6"/>
      <c r="U3" s="9">
        <v>19.53</v>
      </c>
      <c r="V3" s="6"/>
      <c r="W3" s="9">
        <f>ROUND(IF(ISNUMBER(U3), S3*U3, S3),5)</f>
        <v>3281.04</v>
      </c>
      <c r="X3" s="6"/>
      <c r="Y3" s="9">
        <f>ROUND(Y2+W3,5)</f>
        <v>3281.04</v>
      </c>
    </row>
    <row r="4" spans="1:26" ht="15.75" outlineLevel="2" thickBot="1" x14ac:dyDescent="0.3">
      <c r="A4" s="6"/>
      <c r="B4" s="6"/>
      <c r="C4" s="6"/>
      <c r="D4" s="6"/>
      <c r="E4" s="6"/>
      <c r="F4" s="6"/>
      <c r="G4" s="6" t="s">
        <v>0</v>
      </c>
      <c r="H4" s="6"/>
      <c r="I4" s="7">
        <v>41365</v>
      </c>
      <c r="J4" s="6"/>
      <c r="K4" s="6" t="s">
        <v>1040</v>
      </c>
      <c r="L4" s="6"/>
      <c r="M4" s="6" t="s">
        <v>1043</v>
      </c>
      <c r="N4" s="6"/>
      <c r="O4" s="6" t="s">
        <v>1042</v>
      </c>
      <c r="P4" s="6"/>
      <c r="Q4" s="6" t="s">
        <v>1</v>
      </c>
      <c r="R4" s="6"/>
      <c r="S4" s="28">
        <v>42</v>
      </c>
      <c r="T4" s="6"/>
      <c r="U4" s="8">
        <v>48.825000000000003</v>
      </c>
      <c r="V4" s="6"/>
      <c r="W4" s="22">
        <f>ROUND(IF(ISNUMBER(U4), S4*U4, S4),5)</f>
        <v>2050.65</v>
      </c>
      <c r="X4" s="6"/>
      <c r="Y4" s="22">
        <f>ROUND(Y3+W4,5)</f>
        <v>5331.69</v>
      </c>
    </row>
    <row r="5" spans="1:26" outlineLevel="1" x14ac:dyDescent="0.25">
      <c r="A5" s="6"/>
      <c r="B5" s="6"/>
      <c r="C5" s="6" t="s">
        <v>1044</v>
      </c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8">
        <f>ROUND(SUM(S2:S4),5)</f>
        <v>210</v>
      </c>
      <c r="T5" s="6"/>
      <c r="U5" s="9"/>
      <c r="V5" s="6"/>
      <c r="W5" s="9">
        <f>ROUND(SUM(W2:W4),5)</f>
        <v>5331.69</v>
      </c>
      <c r="X5" s="6"/>
      <c r="Y5" s="9">
        <f>Y4</f>
        <v>5331.69</v>
      </c>
    </row>
    <row r="6" spans="1:26" outlineLevel="2" x14ac:dyDescent="0.25">
      <c r="A6" s="2"/>
      <c r="B6" s="2"/>
      <c r="C6" s="2" t="s">
        <v>1045</v>
      </c>
      <c r="D6" s="2"/>
      <c r="E6" s="2"/>
      <c r="F6" s="2"/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4"/>
      <c r="T6" s="2"/>
      <c r="U6" s="5"/>
      <c r="V6" s="2"/>
      <c r="W6" s="5"/>
      <c r="X6" s="2"/>
      <c r="Y6" s="5"/>
    </row>
    <row r="7" spans="1:26" ht="15.75" outlineLevel="2" thickBot="1" x14ac:dyDescent="0.3">
      <c r="A7" s="1"/>
      <c r="B7" s="1"/>
      <c r="C7" s="1"/>
      <c r="D7" s="1"/>
      <c r="E7" s="6"/>
      <c r="F7" s="6"/>
      <c r="G7" s="6" t="s">
        <v>0</v>
      </c>
      <c r="H7" s="6"/>
      <c r="I7" s="7">
        <v>41365</v>
      </c>
      <c r="J7" s="6"/>
      <c r="K7" s="6" t="s">
        <v>1046</v>
      </c>
      <c r="L7" s="6"/>
      <c r="M7" s="6" t="s">
        <v>1047</v>
      </c>
      <c r="N7" s="6"/>
      <c r="O7" s="6" t="s">
        <v>1048</v>
      </c>
      <c r="P7" s="6"/>
      <c r="Q7" s="6" t="s">
        <v>1</v>
      </c>
      <c r="R7" s="6"/>
      <c r="S7" s="28">
        <v>67</v>
      </c>
      <c r="T7" s="6"/>
      <c r="U7" s="8">
        <v>27.125</v>
      </c>
      <c r="V7" s="6"/>
      <c r="W7" s="22">
        <f>ROUND(IF(ISNUMBER(U7), S7*U7, S7),5)</f>
        <v>1817.375</v>
      </c>
      <c r="X7" s="6"/>
      <c r="Y7" s="22">
        <f>ROUND(Y6+W7,5)</f>
        <v>1817.375</v>
      </c>
    </row>
    <row r="8" spans="1:26" outlineLevel="1" x14ac:dyDescent="0.25">
      <c r="A8" s="6"/>
      <c r="B8" s="6"/>
      <c r="C8" s="6" t="s">
        <v>1049</v>
      </c>
      <c r="D8" s="6"/>
      <c r="E8" s="6"/>
      <c r="F8" s="6"/>
      <c r="G8" s="6"/>
      <c r="H8" s="6"/>
      <c r="I8" s="7"/>
      <c r="J8" s="6"/>
      <c r="K8" s="6"/>
      <c r="L8" s="6"/>
      <c r="M8" s="6"/>
      <c r="N8" s="6"/>
      <c r="O8" s="6"/>
      <c r="P8" s="6"/>
      <c r="Q8" s="6"/>
      <c r="R8" s="6"/>
      <c r="S8" s="8">
        <f>ROUND(SUM(S6:S7),5)</f>
        <v>67</v>
      </c>
      <c r="T8" s="6"/>
      <c r="U8" s="9"/>
      <c r="V8" s="6"/>
      <c r="W8" s="9">
        <f>ROUND(SUM(W6:W7),5)</f>
        <v>1817.375</v>
      </c>
      <c r="X8" s="6"/>
      <c r="Y8" s="9">
        <f>Y7</f>
        <v>1817.375</v>
      </c>
    </row>
    <row r="9" spans="1:26" outlineLevel="2" x14ac:dyDescent="0.25">
      <c r="A9" s="2"/>
      <c r="B9" s="2"/>
      <c r="C9" s="2" t="s">
        <v>1050</v>
      </c>
      <c r="D9" s="2"/>
      <c r="E9" s="2"/>
      <c r="F9" s="2"/>
      <c r="G9" s="2"/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4"/>
      <c r="T9" s="2"/>
      <c r="U9" s="5"/>
      <c r="V9" s="2"/>
      <c r="W9" s="5"/>
      <c r="X9" s="2"/>
      <c r="Y9" s="5"/>
    </row>
    <row r="10" spans="1:26" ht="15.75" outlineLevel="2" thickBot="1" x14ac:dyDescent="0.3">
      <c r="A10" s="1"/>
      <c r="B10" s="1"/>
      <c r="C10" s="1"/>
      <c r="D10" s="1"/>
      <c r="E10" s="6"/>
      <c r="F10" s="6"/>
      <c r="G10" s="6" t="s">
        <v>0</v>
      </c>
      <c r="H10" s="6"/>
      <c r="I10" s="7">
        <v>41399</v>
      </c>
      <c r="J10" s="6"/>
      <c r="K10" s="6" t="s">
        <v>1051</v>
      </c>
      <c r="L10" s="6"/>
      <c r="M10" s="6" t="s">
        <v>1052</v>
      </c>
      <c r="N10" s="6"/>
      <c r="O10" s="6" t="s">
        <v>1053</v>
      </c>
      <c r="P10" s="6"/>
      <c r="Q10" s="6" t="s">
        <v>1</v>
      </c>
      <c r="R10" s="6"/>
      <c r="S10" s="28">
        <v>91</v>
      </c>
      <c r="T10" s="6"/>
      <c r="U10" s="9">
        <v>17.36</v>
      </c>
      <c r="V10" s="6"/>
      <c r="W10" s="22">
        <f>ROUND(IF(ISNUMBER(U10), S10*U10, S10),5)</f>
        <v>1579.76</v>
      </c>
      <c r="X10" s="6"/>
      <c r="Y10" s="22">
        <f>ROUND(Y9+W10,5)</f>
        <v>1579.76</v>
      </c>
    </row>
    <row r="11" spans="1:26" outlineLevel="1" x14ac:dyDescent="0.25">
      <c r="A11" s="6"/>
      <c r="B11" s="6"/>
      <c r="C11" s="6" t="s">
        <v>1054</v>
      </c>
      <c r="D11" s="6"/>
      <c r="E11" s="6"/>
      <c r="F11" s="6"/>
      <c r="G11" s="6"/>
      <c r="H11" s="6"/>
      <c r="I11" s="7"/>
      <c r="J11" s="6"/>
      <c r="K11" s="6"/>
      <c r="L11" s="6"/>
      <c r="M11" s="6"/>
      <c r="N11" s="6"/>
      <c r="O11" s="6"/>
      <c r="P11" s="6"/>
      <c r="Q11" s="6"/>
      <c r="R11" s="6"/>
      <c r="S11" s="8">
        <f>ROUND(SUM(S9:S10),5)</f>
        <v>91</v>
      </c>
      <c r="T11" s="6"/>
      <c r="U11" s="9"/>
      <c r="V11" s="6"/>
      <c r="W11" s="9">
        <f>ROUND(SUM(W9:W10),5)</f>
        <v>1579.76</v>
      </c>
      <c r="X11" s="6"/>
      <c r="Y11" s="9">
        <f>Y10</f>
        <v>1579.76</v>
      </c>
    </row>
    <row r="12" spans="1:26" outlineLevel="2" x14ac:dyDescent="0.25">
      <c r="A12" s="2"/>
      <c r="B12" s="2"/>
      <c r="C12" s="2" t="s">
        <v>1055</v>
      </c>
      <c r="D12" s="2"/>
      <c r="E12" s="2"/>
      <c r="F12" s="2"/>
      <c r="G12" s="2"/>
      <c r="H12" s="2"/>
      <c r="I12" s="3"/>
      <c r="J12" s="2"/>
      <c r="K12" s="2"/>
      <c r="L12" s="2"/>
      <c r="M12" s="2"/>
      <c r="N12" s="2"/>
      <c r="O12" s="2"/>
      <c r="P12" s="2"/>
      <c r="Q12" s="2"/>
      <c r="R12" s="2"/>
      <c r="S12" s="4"/>
      <c r="T12" s="2"/>
      <c r="U12" s="5"/>
      <c r="V12" s="2"/>
      <c r="W12" s="5"/>
      <c r="X12" s="2"/>
      <c r="Y12" s="5"/>
    </row>
    <row r="13" spans="1:26" outlineLevel="2" x14ac:dyDescent="0.25">
      <c r="A13" s="6"/>
      <c r="B13" s="6"/>
      <c r="C13" s="6"/>
      <c r="D13" s="6"/>
      <c r="E13" s="6"/>
      <c r="F13" s="6"/>
      <c r="G13" s="6" t="s">
        <v>0</v>
      </c>
      <c r="H13" s="6"/>
      <c r="I13" s="7">
        <v>41408</v>
      </c>
      <c r="J13" s="6"/>
      <c r="K13" s="6" t="s">
        <v>1056</v>
      </c>
      <c r="L13" s="6"/>
      <c r="M13" s="6" t="s">
        <v>1057</v>
      </c>
      <c r="N13" s="6"/>
      <c r="O13" s="6" t="s">
        <v>1058</v>
      </c>
      <c r="P13" s="6"/>
      <c r="Q13" s="6" t="s">
        <v>1</v>
      </c>
      <c r="R13" s="6"/>
      <c r="S13" s="8">
        <v>31</v>
      </c>
      <c r="T13" s="6"/>
      <c r="U13" s="9">
        <v>55</v>
      </c>
      <c r="V13" s="6"/>
      <c r="W13" s="9">
        <f>ROUND(IF(ISNUMBER(U13), S13*U13, S13),5)</f>
        <v>1705</v>
      </c>
      <c r="X13" s="6"/>
      <c r="Y13" s="9">
        <f>ROUND(Y12+W13,5)</f>
        <v>1705</v>
      </c>
    </row>
    <row r="14" spans="1:26" ht="15.75" outlineLevel="2" thickBot="1" x14ac:dyDescent="0.3">
      <c r="A14" s="6"/>
      <c r="B14" s="6"/>
      <c r="C14" s="6"/>
      <c r="D14" s="6"/>
      <c r="E14" s="6"/>
      <c r="F14" s="6"/>
      <c r="G14" s="6" t="s">
        <v>0</v>
      </c>
      <c r="H14" s="6"/>
      <c r="I14" s="7">
        <v>41408</v>
      </c>
      <c r="J14" s="6"/>
      <c r="K14" s="6" t="s">
        <v>1056</v>
      </c>
      <c r="L14" s="6"/>
      <c r="M14" s="6" t="s">
        <v>90</v>
      </c>
      <c r="N14" s="6"/>
      <c r="O14" s="6" t="s">
        <v>1058</v>
      </c>
      <c r="P14" s="6"/>
      <c r="Q14" s="6" t="s">
        <v>1</v>
      </c>
      <c r="R14" s="6"/>
      <c r="S14" s="27">
        <v>1</v>
      </c>
      <c r="T14" s="6"/>
      <c r="U14" s="9">
        <v>144.93</v>
      </c>
      <c r="V14" s="6"/>
      <c r="W14" s="10">
        <f>ROUND(IF(ISNUMBER(U14), S14*U14, S14),5)</f>
        <v>144.93</v>
      </c>
      <c r="X14" s="6"/>
      <c r="Y14" s="10">
        <f>ROUND(Y13+W14,5)</f>
        <v>1849.93</v>
      </c>
    </row>
    <row r="15" spans="1:26" ht="15.75" outlineLevel="1" thickBot="1" x14ac:dyDescent="0.3">
      <c r="A15" s="6"/>
      <c r="B15" s="6"/>
      <c r="C15" s="6" t="s">
        <v>1059</v>
      </c>
      <c r="D15" s="6"/>
      <c r="E15" s="6"/>
      <c r="F15" s="6"/>
      <c r="G15" s="6"/>
      <c r="H15" s="6"/>
      <c r="I15" s="7"/>
      <c r="J15" s="6"/>
      <c r="K15" s="6"/>
      <c r="L15" s="6"/>
      <c r="M15" s="6"/>
      <c r="N15" s="6"/>
      <c r="O15" s="6"/>
      <c r="P15" s="6"/>
      <c r="Q15" s="6"/>
      <c r="R15" s="6"/>
      <c r="S15" s="26">
        <f>ROUND(SUM(S12:S14),5)</f>
        <v>32</v>
      </c>
      <c r="T15" s="6"/>
      <c r="U15" s="9"/>
      <c r="V15" s="6"/>
      <c r="W15" s="11">
        <f>ROUND(SUM(W12:W14),5)</f>
        <v>1849.93</v>
      </c>
      <c r="X15" s="6"/>
      <c r="Y15" s="11">
        <f>Y14</f>
        <v>1849.93</v>
      </c>
    </row>
    <row r="16" spans="1:26" x14ac:dyDescent="0.25">
      <c r="A16" s="6"/>
      <c r="B16" s="6" t="s">
        <v>1060</v>
      </c>
      <c r="C16" s="6"/>
      <c r="D16" s="6"/>
      <c r="E16" s="6"/>
      <c r="F16" s="6"/>
      <c r="G16" s="6"/>
      <c r="H16" s="6"/>
      <c r="I16" s="7"/>
      <c r="J16" s="6"/>
      <c r="K16" s="6"/>
      <c r="L16" s="6"/>
      <c r="M16" s="6"/>
      <c r="N16" s="6"/>
      <c r="O16" s="6"/>
      <c r="P16" s="6"/>
      <c r="Q16" s="6"/>
      <c r="R16" s="6"/>
      <c r="S16" s="8">
        <f>ROUND(S5+S8+S11+S15,5)</f>
        <v>400</v>
      </c>
      <c r="T16" s="6"/>
      <c r="U16" s="9"/>
      <c r="V16" s="6"/>
      <c r="W16" s="9">
        <f>ROUND(W5+W8+W11+W15,5)</f>
        <v>10578.754999999999</v>
      </c>
      <c r="X16" s="6"/>
      <c r="Y16" s="9">
        <f>ROUND(Y5+Y8+Y11+Y15,5)</f>
        <v>10578.754999999999</v>
      </c>
      <c r="Z16">
        <v>10578.76</v>
      </c>
    </row>
    <row r="17" spans="1:26" x14ac:dyDescent="0.25">
      <c r="A17" s="2"/>
      <c r="B17" s="2" t="s">
        <v>1061</v>
      </c>
      <c r="C17" s="2"/>
      <c r="D17" s="2"/>
      <c r="E17" s="2"/>
      <c r="F17" s="2"/>
      <c r="G17" s="2"/>
      <c r="H17" s="2"/>
      <c r="I17" s="3"/>
      <c r="J17" s="2"/>
      <c r="K17" s="2"/>
      <c r="L17" s="2"/>
      <c r="M17" s="2"/>
      <c r="N17" s="2"/>
      <c r="O17" s="2"/>
      <c r="P17" s="2"/>
      <c r="Q17" s="2"/>
      <c r="R17" s="2"/>
      <c r="S17" s="4"/>
      <c r="T17" s="2"/>
      <c r="U17" s="5"/>
      <c r="V17" s="2"/>
      <c r="W17" s="5"/>
      <c r="X17" s="2"/>
      <c r="Y17" s="5"/>
    </row>
    <row r="18" spans="1:26" outlineLevel="1" x14ac:dyDescent="0.25">
      <c r="A18" s="2"/>
      <c r="B18" s="2"/>
      <c r="C18" s="2" t="s">
        <v>1062</v>
      </c>
      <c r="D18" s="2"/>
      <c r="E18" s="2"/>
      <c r="F18" s="2"/>
      <c r="G18" s="2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4"/>
      <c r="T18" s="2"/>
      <c r="U18" s="5"/>
      <c r="V18" s="2"/>
      <c r="W18" s="5"/>
      <c r="X18" s="2"/>
      <c r="Y18" s="5"/>
    </row>
    <row r="19" spans="1:26" ht="15.75" outlineLevel="1" thickBot="1" x14ac:dyDescent="0.3">
      <c r="A19" s="1"/>
      <c r="B19" s="1"/>
      <c r="C19" s="1"/>
      <c r="D19" s="1"/>
      <c r="E19" s="6"/>
      <c r="F19" s="6"/>
      <c r="G19" s="6" t="s">
        <v>0</v>
      </c>
      <c r="H19" s="6"/>
      <c r="I19" s="7">
        <v>41365</v>
      </c>
      <c r="J19" s="6"/>
      <c r="K19" s="6" t="s">
        <v>1063</v>
      </c>
      <c r="L19" s="6"/>
      <c r="M19" s="6" t="s">
        <v>1064</v>
      </c>
      <c r="N19" s="6"/>
      <c r="O19" s="6" t="s">
        <v>1065</v>
      </c>
      <c r="P19" s="6"/>
      <c r="Q19" s="6" t="s">
        <v>1</v>
      </c>
      <c r="R19" s="6"/>
      <c r="S19" s="27">
        <v>154</v>
      </c>
      <c r="T19" s="6"/>
      <c r="U19" s="8">
        <v>14.105</v>
      </c>
      <c r="V19" s="6"/>
      <c r="W19" s="10">
        <f>ROUND(IF(ISNUMBER(U19), S19*U19, S19),5)</f>
        <v>2172.17</v>
      </c>
      <c r="X19" s="6"/>
      <c r="Y19" s="10">
        <f>ROUND(Y18+W19,5)</f>
        <v>2172.17</v>
      </c>
    </row>
    <row r="20" spans="1:26" ht="15.75" thickBot="1" x14ac:dyDescent="0.3">
      <c r="A20" s="6"/>
      <c r="B20" s="6"/>
      <c r="C20" s="6" t="s">
        <v>1066</v>
      </c>
      <c r="D20" s="6"/>
      <c r="E20" s="6"/>
      <c r="F20" s="6"/>
      <c r="G20" s="6"/>
      <c r="H20" s="6"/>
      <c r="I20" s="7"/>
      <c r="J20" s="6"/>
      <c r="K20" s="6"/>
      <c r="L20" s="6"/>
      <c r="M20" s="6"/>
      <c r="N20" s="6"/>
      <c r="O20" s="6"/>
      <c r="P20" s="6"/>
      <c r="Q20" s="6"/>
      <c r="R20" s="6"/>
      <c r="S20" s="26">
        <f>ROUND(SUM(S18:S19),5)</f>
        <v>154</v>
      </c>
      <c r="T20" s="6"/>
      <c r="U20" s="9"/>
      <c r="V20" s="6"/>
      <c r="W20" s="11">
        <f>ROUND(SUM(W18:W19),5)</f>
        <v>2172.17</v>
      </c>
      <c r="X20" s="6"/>
      <c r="Y20" s="11">
        <f>Y19</f>
        <v>2172.17</v>
      </c>
    </row>
    <row r="21" spans="1:26" x14ac:dyDescent="0.25">
      <c r="A21" s="6"/>
      <c r="B21" s="6" t="s">
        <v>1067</v>
      </c>
      <c r="C21" s="6"/>
      <c r="D21" s="6"/>
      <c r="E21" s="6"/>
      <c r="F21" s="6"/>
      <c r="G21" s="6"/>
      <c r="H21" s="6"/>
      <c r="I21" s="7"/>
      <c r="J21" s="6"/>
      <c r="K21" s="6"/>
      <c r="L21" s="6"/>
      <c r="M21" s="6"/>
      <c r="N21" s="6"/>
      <c r="O21" s="6"/>
      <c r="P21" s="6"/>
      <c r="Q21" s="6"/>
      <c r="R21" s="6"/>
      <c r="S21" s="8">
        <f>S20</f>
        <v>154</v>
      </c>
      <c r="T21" s="6"/>
      <c r="U21" s="9"/>
      <c r="V21" s="6"/>
      <c r="W21" s="9">
        <f>W20</f>
        <v>2172.17</v>
      </c>
      <c r="X21" s="6"/>
      <c r="Y21" s="9">
        <f>Y20</f>
        <v>2172.17</v>
      </c>
      <c r="Z21">
        <v>2172.17</v>
      </c>
    </row>
    <row r="22" spans="1:26" x14ac:dyDescent="0.25">
      <c r="Z22">
        <f>SUM(Z1:Z21)</f>
        <v>12750.93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workbookViewId="0">
      <selection activeCell="Z48" sqref="Z48"/>
    </sheetView>
  </sheetViews>
  <sheetFormatPr defaultColWidth="11.42578125" defaultRowHeight="15" outlineLevelRow="2" x14ac:dyDescent="0.25"/>
  <cols>
    <col min="4" max="7" width="0" hidden="1" customWidth="1"/>
    <col min="9" max="9" width="0" hidden="1" customWidth="1"/>
    <col min="11" max="23" width="0" hidden="1" customWidth="1"/>
    <col min="25" max="25" width="12.42578125" customWidth="1"/>
    <col min="26" max="26" width="13.140625" customWidth="1"/>
  </cols>
  <sheetData>
    <row r="1" spans="1:26" x14ac:dyDescent="0.25">
      <c r="A1" s="2"/>
      <c r="B1" s="2" t="s">
        <v>1068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6" outlineLevel="1" x14ac:dyDescent="0.25">
      <c r="A2" s="2"/>
      <c r="B2" s="2"/>
      <c r="C2" s="2" t="s">
        <v>1069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6" outlineLevel="1" x14ac:dyDescent="0.25">
      <c r="A3" s="6"/>
      <c r="B3" s="6"/>
      <c r="C3" s="6"/>
      <c r="D3" s="6"/>
      <c r="E3" s="6"/>
      <c r="F3" s="6"/>
      <c r="G3" s="6" t="s">
        <v>0</v>
      </c>
      <c r="H3" s="6"/>
      <c r="I3" s="7">
        <v>41397</v>
      </c>
      <c r="J3" s="6"/>
      <c r="K3" s="6" t="s">
        <v>1070</v>
      </c>
      <c r="L3" s="6"/>
      <c r="M3" s="6" t="s">
        <v>266</v>
      </c>
      <c r="N3" s="6"/>
      <c r="O3" s="6" t="s">
        <v>1071</v>
      </c>
      <c r="P3" s="6"/>
      <c r="Q3" s="6" t="s">
        <v>1</v>
      </c>
      <c r="R3" s="6"/>
      <c r="S3" s="8">
        <v>12</v>
      </c>
      <c r="T3" s="6"/>
      <c r="U3" s="9">
        <v>45</v>
      </c>
      <c r="V3" s="6"/>
      <c r="W3" s="9">
        <f>ROUND(IF(ISNUMBER(U3), S3*U3, S3),5)</f>
        <v>540</v>
      </c>
      <c r="X3" s="6"/>
      <c r="Y3" s="9">
        <f>ROUND(Y2+W3,5)</f>
        <v>540</v>
      </c>
    </row>
    <row r="4" spans="1:26" ht="15.75" outlineLevel="1" thickBot="1" x14ac:dyDescent="0.3">
      <c r="A4" s="6"/>
      <c r="B4" s="6"/>
      <c r="C4" s="6"/>
      <c r="D4" s="6"/>
      <c r="E4" s="6"/>
      <c r="F4" s="6"/>
      <c r="G4" s="6" t="s">
        <v>0</v>
      </c>
      <c r="H4" s="6"/>
      <c r="I4" s="7">
        <v>41397</v>
      </c>
      <c r="J4" s="6"/>
      <c r="K4" s="6" t="s">
        <v>1070</v>
      </c>
      <c r="L4" s="6"/>
      <c r="M4" s="6" t="s">
        <v>90</v>
      </c>
      <c r="N4" s="6"/>
      <c r="O4" s="6" t="s">
        <v>1071</v>
      </c>
      <c r="P4" s="6"/>
      <c r="Q4" s="6" t="s">
        <v>1</v>
      </c>
      <c r="R4" s="6"/>
      <c r="S4" s="27">
        <v>1</v>
      </c>
      <c r="T4" s="6"/>
      <c r="U4" s="9">
        <v>45.9</v>
      </c>
      <c r="V4" s="6"/>
      <c r="W4" s="10">
        <f>ROUND(IF(ISNUMBER(U4), S4*U4, S4),5)</f>
        <v>45.9</v>
      </c>
      <c r="X4" s="6"/>
      <c r="Y4" s="10">
        <f>ROUND(Y3+W4,5)</f>
        <v>585.9</v>
      </c>
    </row>
    <row r="5" spans="1:26" ht="15.75" thickBot="1" x14ac:dyDescent="0.3">
      <c r="A5" s="6"/>
      <c r="B5" s="6"/>
      <c r="C5" s="6" t="s">
        <v>1072</v>
      </c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26">
        <f>ROUND(SUM(S2:S4),5)</f>
        <v>13</v>
      </c>
      <c r="T5" s="6"/>
      <c r="U5" s="9"/>
      <c r="V5" s="6"/>
      <c r="W5" s="11">
        <f>ROUND(SUM(W2:W4),5)</f>
        <v>585.9</v>
      </c>
      <c r="X5" s="6"/>
      <c r="Y5" s="11">
        <f>Y4</f>
        <v>585.9</v>
      </c>
    </row>
    <row r="6" spans="1:26" x14ac:dyDescent="0.25">
      <c r="A6" s="6"/>
      <c r="B6" s="6" t="s">
        <v>1073</v>
      </c>
      <c r="C6" s="6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6"/>
      <c r="P6" s="6"/>
      <c r="Q6" s="6"/>
      <c r="R6" s="6"/>
      <c r="S6" s="8">
        <f>S5</f>
        <v>13</v>
      </c>
      <c r="T6" s="6"/>
      <c r="U6" s="9"/>
      <c r="V6" s="6"/>
      <c r="W6" s="9">
        <f>W5</f>
        <v>585.9</v>
      </c>
      <c r="X6" s="6"/>
      <c r="Y6" s="9">
        <f>Y5</f>
        <v>585.9</v>
      </c>
      <c r="Z6">
        <v>585.9</v>
      </c>
    </row>
    <row r="7" spans="1:26" x14ac:dyDescent="0.25">
      <c r="A7" s="2"/>
      <c r="B7" s="2" t="s">
        <v>1074</v>
      </c>
      <c r="C7" s="2"/>
      <c r="D7" s="2"/>
      <c r="E7" s="2"/>
      <c r="F7" s="2"/>
      <c r="G7" s="2"/>
      <c r="H7" s="2"/>
      <c r="I7" s="3"/>
      <c r="J7" s="2"/>
      <c r="K7" s="2"/>
      <c r="L7" s="2"/>
      <c r="M7" s="2"/>
      <c r="N7" s="2"/>
      <c r="O7" s="2"/>
      <c r="P7" s="2"/>
      <c r="Q7" s="2"/>
      <c r="R7" s="2"/>
      <c r="S7" s="4"/>
      <c r="T7" s="2"/>
      <c r="U7" s="5"/>
      <c r="V7" s="2"/>
      <c r="W7" s="5"/>
      <c r="X7" s="2"/>
      <c r="Y7" s="5"/>
    </row>
    <row r="8" spans="1:26" outlineLevel="2" x14ac:dyDescent="0.25">
      <c r="A8" s="2"/>
      <c r="B8" s="2"/>
      <c r="C8" s="2" t="s">
        <v>1075</v>
      </c>
      <c r="D8" s="2"/>
      <c r="E8" s="2"/>
      <c r="F8" s="2"/>
      <c r="G8" s="2"/>
      <c r="H8" s="2"/>
      <c r="I8" s="3"/>
      <c r="J8" s="2"/>
      <c r="K8" s="2"/>
      <c r="L8" s="2"/>
      <c r="M8" s="2"/>
      <c r="N8" s="2"/>
      <c r="O8" s="2"/>
      <c r="P8" s="2"/>
      <c r="Q8" s="2"/>
      <c r="R8" s="2"/>
      <c r="S8" s="4"/>
      <c r="T8" s="2"/>
      <c r="U8" s="5"/>
      <c r="V8" s="2"/>
      <c r="W8" s="5"/>
      <c r="X8" s="2"/>
      <c r="Y8" s="5"/>
    </row>
    <row r="9" spans="1:26" ht="15.75" outlineLevel="2" thickBot="1" x14ac:dyDescent="0.3">
      <c r="A9" s="1"/>
      <c r="B9" s="1"/>
      <c r="C9" s="1"/>
      <c r="D9" s="1"/>
      <c r="E9" s="6"/>
      <c r="F9" s="6"/>
      <c r="G9" s="6" t="s">
        <v>0</v>
      </c>
      <c r="H9" s="6"/>
      <c r="I9" s="7">
        <v>41365</v>
      </c>
      <c r="J9" s="6"/>
      <c r="K9" s="6" t="s">
        <v>1076</v>
      </c>
      <c r="L9" s="6"/>
      <c r="M9" s="6" t="s">
        <v>1077</v>
      </c>
      <c r="N9" s="6"/>
      <c r="O9" s="6" t="s">
        <v>1078</v>
      </c>
      <c r="P9" s="6"/>
      <c r="Q9" s="6" t="s">
        <v>1</v>
      </c>
      <c r="R9" s="6"/>
      <c r="S9" s="28">
        <v>90</v>
      </c>
      <c r="T9" s="6"/>
      <c r="U9" s="9">
        <v>6</v>
      </c>
      <c r="V9" s="6"/>
      <c r="W9" s="22">
        <f>ROUND(IF(ISNUMBER(U9), S9*U9, S9),5)</f>
        <v>540</v>
      </c>
      <c r="X9" s="6"/>
      <c r="Y9" s="22">
        <f>ROUND(Y8+W9,5)</f>
        <v>540</v>
      </c>
    </row>
    <row r="10" spans="1:26" outlineLevel="1" x14ac:dyDescent="0.25">
      <c r="A10" s="6"/>
      <c r="B10" s="6"/>
      <c r="C10" s="6" t="s">
        <v>1079</v>
      </c>
      <c r="D10" s="6"/>
      <c r="E10" s="6"/>
      <c r="F10" s="6"/>
      <c r="G10" s="6"/>
      <c r="H10" s="6"/>
      <c r="I10" s="7"/>
      <c r="J10" s="6"/>
      <c r="K10" s="6"/>
      <c r="L10" s="6"/>
      <c r="M10" s="6"/>
      <c r="N10" s="6"/>
      <c r="O10" s="6"/>
      <c r="P10" s="6"/>
      <c r="Q10" s="6"/>
      <c r="R10" s="6"/>
      <c r="S10" s="8">
        <f>ROUND(SUM(S8:S9),5)</f>
        <v>90</v>
      </c>
      <c r="T10" s="6"/>
      <c r="U10" s="9"/>
      <c r="V10" s="6"/>
      <c r="W10" s="9">
        <f>ROUND(SUM(W8:W9),5)</f>
        <v>540</v>
      </c>
      <c r="X10" s="6"/>
      <c r="Y10" s="9">
        <f>Y9</f>
        <v>540</v>
      </c>
    </row>
    <row r="11" spans="1:26" outlineLevel="2" x14ac:dyDescent="0.25">
      <c r="A11" s="2"/>
      <c r="B11" s="2"/>
      <c r="C11" s="2" t="s">
        <v>1080</v>
      </c>
      <c r="D11" s="2"/>
      <c r="E11" s="2"/>
      <c r="F11" s="2"/>
      <c r="G11" s="2"/>
      <c r="H11" s="2"/>
      <c r="I11" s="3"/>
      <c r="J11" s="2"/>
      <c r="K11" s="2"/>
      <c r="L11" s="2"/>
      <c r="M11" s="2"/>
      <c r="N11" s="2"/>
      <c r="O11" s="2"/>
      <c r="P11" s="2"/>
      <c r="Q11" s="2"/>
      <c r="R11" s="2"/>
      <c r="S11" s="4"/>
      <c r="T11" s="2"/>
      <c r="U11" s="5"/>
      <c r="V11" s="2"/>
      <c r="W11" s="5"/>
      <c r="X11" s="2"/>
      <c r="Y11" s="5"/>
    </row>
    <row r="12" spans="1:26" ht="15.75" outlineLevel="2" thickBot="1" x14ac:dyDescent="0.3">
      <c r="A12" s="1"/>
      <c r="B12" s="1"/>
      <c r="C12" s="1"/>
      <c r="D12" s="1"/>
      <c r="E12" s="6"/>
      <c r="F12" s="6"/>
      <c r="G12" s="6" t="s">
        <v>0</v>
      </c>
      <c r="H12" s="6"/>
      <c r="I12" s="7">
        <v>41365</v>
      </c>
      <c r="J12" s="6"/>
      <c r="K12" s="6" t="s">
        <v>1081</v>
      </c>
      <c r="L12" s="6"/>
      <c r="M12" s="6" t="s">
        <v>1082</v>
      </c>
      <c r="N12" s="6"/>
      <c r="O12" s="6" t="s">
        <v>1083</v>
      </c>
      <c r="P12" s="6"/>
      <c r="Q12" s="6" t="s">
        <v>1</v>
      </c>
      <c r="R12" s="6"/>
      <c r="S12" s="28">
        <v>80</v>
      </c>
      <c r="T12" s="6"/>
      <c r="U12" s="9">
        <v>6</v>
      </c>
      <c r="V12" s="6"/>
      <c r="W12" s="22">
        <f>ROUND(IF(ISNUMBER(U12), S12*U12, S12),5)</f>
        <v>480</v>
      </c>
      <c r="X12" s="6"/>
      <c r="Y12" s="22">
        <f>ROUND(Y11+W12,5)</f>
        <v>480</v>
      </c>
    </row>
    <row r="13" spans="1:26" outlineLevel="1" x14ac:dyDescent="0.25">
      <c r="A13" s="6"/>
      <c r="B13" s="6"/>
      <c r="C13" s="6" t="s">
        <v>1084</v>
      </c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6"/>
      <c r="P13" s="6"/>
      <c r="Q13" s="6"/>
      <c r="R13" s="6"/>
      <c r="S13" s="8">
        <f>ROUND(SUM(S11:S12),5)</f>
        <v>80</v>
      </c>
      <c r="T13" s="6"/>
      <c r="U13" s="9"/>
      <c r="V13" s="6"/>
      <c r="W13" s="9">
        <f>ROUND(SUM(W11:W12),5)</f>
        <v>480</v>
      </c>
      <c r="X13" s="6"/>
      <c r="Y13" s="9">
        <f>Y12</f>
        <v>480</v>
      </c>
    </row>
    <row r="14" spans="1:26" outlineLevel="2" x14ac:dyDescent="0.25">
      <c r="A14" s="2"/>
      <c r="B14" s="2"/>
      <c r="C14" s="2" t="s">
        <v>1085</v>
      </c>
      <c r="D14" s="2"/>
      <c r="E14" s="2"/>
      <c r="F14" s="2"/>
      <c r="G14" s="2"/>
      <c r="H14" s="2"/>
      <c r="I14" s="3"/>
      <c r="J14" s="2"/>
      <c r="K14" s="2"/>
      <c r="L14" s="2"/>
      <c r="M14" s="2"/>
      <c r="N14" s="2"/>
      <c r="O14" s="2"/>
      <c r="P14" s="2"/>
      <c r="Q14" s="2"/>
      <c r="R14" s="2"/>
      <c r="S14" s="4"/>
      <c r="T14" s="2"/>
      <c r="U14" s="5"/>
      <c r="V14" s="2"/>
      <c r="W14" s="5"/>
      <c r="X14" s="2"/>
      <c r="Y14" s="5"/>
    </row>
    <row r="15" spans="1:26" ht="15.75" outlineLevel="2" thickBot="1" x14ac:dyDescent="0.3">
      <c r="A15" s="1"/>
      <c r="B15" s="1"/>
      <c r="C15" s="1"/>
      <c r="D15" s="1"/>
      <c r="E15" s="6"/>
      <c r="F15" s="6"/>
      <c r="G15" s="6" t="s">
        <v>0</v>
      </c>
      <c r="H15" s="6"/>
      <c r="I15" s="7">
        <v>41365</v>
      </c>
      <c r="J15" s="6"/>
      <c r="K15" s="6" t="s">
        <v>1086</v>
      </c>
      <c r="L15" s="6"/>
      <c r="M15" s="6" t="s">
        <v>1082</v>
      </c>
      <c r="N15" s="6"/>
      <c r="O15" s="6" t="s">
        <v>1087</v>
      </c>
      <c r="P15" s="6"/>
      <c r="Q15" s="6" t="s">
        <v>1</v>
      </c>
      <c r="R15" s="6"/>
      <c r="S15" s="27">
        <v>11</v>
      </c>
      <c r="T15" s="6"/>
      <c r="U15" s="9">
        <v>6</v>
      </c>
      <c r="V15" s="6"/>
      <c r="W15" s="10">
        <f>ROUND(IF(ISNUMBER(U15), S15*U15, S15),5)</f>
        <v>66</v>
      </c>
      <c r="X15" s="6"/>
      <c r="Y15" s="10">
        <f>ROUND(Y14+W15,5)</f>
        <v>66</v>
      </c>
    </row>
    <row r="16" spans="1:26" ht="15.75" outlineLevel="1" thickBot="1" x14ac:dyDescent="0.3">
      <c r="A16" s="6"/>
      <c r="B16" s="6"/>
      <c r="C16" s="6" t="s">
        <v>1088</v>
      </c>
      <c r="D16" s="6"/>
      <c r="E16" s="6"/>
      <c r="F16" s="6"/>
      <c r="G16" s="6"/>
      <c r="H16" s="6"/>
      <c r="I16" s="7"/>
      <c r="J16" s="6"/>
      <c r="K16" s="6"/>
      <c r="L16" s="6"/>
      <c r="M16" s="6"/>
      <c r="N16" s="6"/>
      <c r="O16" s="6"/>
      <c r="P16" s="6"/>
      <c r="Q16" s="6"/>
      <c r="R16" s="6"/>
      <c r="S16" s="26">
        <f>ROUND(SUM(S14:S15),5)</f>
        <v>11</v>
      </c>
      <c r="T16" s="6"/>
      <c r="U16" s="9"/>
      <c r="V16" s="6"/>
      <c r="W16" s="11">
        <f>ROUND(SUM(W14:W15),5)</f>
        <v>66</v>
      </c>
      <c r="X16" s="6"/>
      <c r="Y16" s="11">
        <f>Y15</f>
        <v>66</v>
      </c>
    </row>
    <row r="17" spans="1:26" x14ac:dyDescent="0.25">
      <c r="A17" s="6"/>
      <c r="B17" s="6" t="s">
        <v>1089</v>
      </c>
      <c r="C17" s="6"/>
      <c r="D17" s="6"/>
      <c r="E17" s="6"/>
      <c r="F17" s="6"/>
      <c r="G17" s="6"/>
      <c r="H17" s="6"/>
      <c r="I17" s="7"/>
      <c r="J17" s="6"/>
      <c r="K17" s="6"/>
      <c r="L17" s="6"/>
      <c r="M17" s="6"/>
      <c r="N17" s="6"/>
      <c r="O17" s="6"/>
      <c r="P17" s="6"/>
      <c r="Q17" s="6"/>
      <c r="R17" s="6"/>
      <c r="S17" s="8">
        <f>ROUND(S10+S13+S16,5)</f>
        <v>181</v>
      </c>
      <c r="T17" s="6"/>
      <c r="U17" s="9"/>
      <c r="V17" s="6"/>
      <c r="W17" s="9">
        <f>ROUND(W10+W13+W16,5)</f>
        <v>1086</v>
      </c>
      <c r="X17" s="6"/>
      <c r="Y17" s="9">
        <f>ROUND(Y10+Y13+Y16,5)</f>
        <v>1086</v>
      </c>
      <c r="Z17">
        <v>1086</v>
      </c>
    </row>
    <row r="18" spans="1:26" x14ac:dyDescent="0.25">
      <c r="A18" s="2"/>
      <c r="B18" s="2" t="s">
        <v>1090</v>
      </c>
      <c r="C18" s="2"/>
      <c r="D18" s="2"/>
      <c r="E18" s="2"/>
      <c r="F18" s="2"/>
      <c r="G18" s="2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4"/>
      <c r="T18" s="2"/>
      <c r="U18" s="5"/>
      <c r="V18" s="2"/>
      <c r="W18" s="5"/>
      <c r="X18" s="2"/>
      <c r="Y18" s="5"/>
    </row>
    <row r="19" spans="1:26" outlineLevel="2" x14ac:dyDescent="0.25">
      <c r="A19" s="2"/>
      <c r="B19" s="2"/>
      <c r="C19" s="2" t="s">
        <v>1091</v>
      </c>
      <c r="D19" s="2"/>
      <c r="E19" s="2"/>
      <c r="F19" s="2"/>
      <c r="G19" s="2"/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4"/>
      <c r="T19" s="2"/>
      <c r="U19" s="5"/>
      <c r="V19" s="2"/>
      <c r="W19" s="5"/>
      <c r="X19" s="2"/>
      <c r="Y19" s="5"/>
    </row>
    <row r="20" spans="1:26" ht="15.75" outlineLevel="2" thickBot="1" x14ac:dyDescent="0.3">
      <c r="A20" s="1"/>
      <c r="B20" s="1"/>
      <c r="C20" s="1"/>
      <c r="D20" s="1"/>
      <c r="E20" s="6"/>
      <c r="F20" s="6"/>
      <c r="G20" s="6" t="s">
        <v>0</v>
      </c>
      <c r="H20" s="6"/>
      <c r="I20" s="7">
        <v>41386</v>
      </c>
      <c r="J20" s="6"/>
      <c r="K20" s="6" t="s">
        <v>1092</v>
      </c>
      <c r="L20" s="6"/>
      <c r="M20" s="6" t="s">
        <v>1093</v>
      </c>
      <c r="N20" s="6"/>
      <c r="O20" s="6" t="s">
        <v>1094</v>
      </c>
      <c r="P20" s="6"/>
      <c r="Q20" s="6" t="s">
        <v>1</v>
      </c>
      <c r="R20" s="6"/>
      <c r="S20" s="28">
        <v>63</v>
      </c>
      <c r="T20" s="6"/>
      <c r="U20" s="9">
        <v>17.36</v>
      </c>
      <c r="V20" s="6"/>
      <c r="W20" s="22">
        <f>ROUND(IF(ISNUMBER(U20), S20*U20, S20),5)</f>
        <v>1093.68</v>
      </c>
      <c r="X20" s="6"/>
      <c r="Y20" s="22">
        <f>ROUND(Y19+W20,5)</f>
        <v>1093.68</v>
      </c>
    </row>
    <row r="21" spans="1:26" outlineLevel="1" x14ac:dyDescent="0.25">
      <c r="A21" s="6"/>
      <c r="B21" s="6"/>
      <c r="C21" s="6" t="s">
        <v>1095</v>
      </c>
      <c r="D21" s="6"/>
      <c r="E21" s="6"/>
      <c r="F21" s="6"/>
      <c r="G21" s="6"/>
      <c r="H21" s="6"/>
      <c r="I21" s="7"/>
      <c r="J21" s="6"/>
      <c r="K21" s="6"/>
      <c r="L21" s="6"/>
      <c r="M21" s="6"/>
      <c r="N21" s="6"/>
      <c r="O21" s="6"/>
      <c r="P21" s="6"/>
      <c r="Q21" s="6"/>
      <c r="R21" s="6"/>
      <c r="S21" s="8">
        <f>ROUND(SUM(S19:S20),5)</f>
        <v>63</v>
      </c>
      <c r="T21" s="6"/>
      <c r="U21" s="9"/>
      <c r="V21" s="6"/>
      <c r="W21" s="9">
        <f>ROUND(SUM(W19:W20),5)</f>
        <v>1093.68</v>
      </c>
      <c r="X21" s="6"/>
      <c r="Y21" s="9">
        <f>Y20</f>
        <v>1093.68</v>
      </c>
    </row>
    <row r="22" spans="1:26" outlineLevel="2" x14ac:dyDescent="0.25">
      <c r="A22" s="2"/>
      <c r="B22" s="2"/>
      <c r="C22" s="2" t="s">
        <v>1096</v>
      </c>
      <c r="D22" s="2"/>
      <c r="E22" s="2"/>
      <c r="F22" s="2"/>
      <c r="G22" s="2"/>
      <c r="H22" s="2"/>
      <c r="I22" s="3"/>
      <c r="J22" s="2"/>
      <c r="K22" s="2"/>
      <c r="L22" s="2"/>
      <c r="M22" s="2"/>
      <c r="N22" s="2"/>
      <c r="O22" s="2"/>
      <c r="P22" s="2"/>
      <c r="Q22" s="2"/>
      <c r="R22" s="2"/>
      <c r="S22" s="4"/>
      <c r="T22" s="2"/>
      <c r="U22" s="5"/>
      <c r="V22" s="2"/>
      <c r="W22" s="5"/>
      <c r="X22" s="2"/>
      <c r="Y22" s="5"/>
    </row>
    <row r="23" spans="1:26" ht="15.75" outlineLevel="2" thickBot="1" x14ac:dyDescent="0.3">
      <c r="A23" s="1"/>
      <c r="B23" s="1"/>
      <c r="C23" s="1"/>
      <c r="D23" s="1"/>
      <c r="E23" s="6"/>
      <c r="F23" s="6"/>
      <c r="G23" s="6" t="s">
        <v>0</v>
      </c>
      <c r="H23" s="6"/>
      <c r="I23" s="7">
        <v>41372</v>
      </c>
      <c r="J23" s="6"/>
      <c r="K23" s="6" t="s">
        <v>1097</v>
      </c>
      <c r="L23" s="6"/>
      <c r="M23" s="6" t="s">
        <v>1098</v>
      </c>
      <c r="N23" s="6"/>
      <c r="O23" s="6" t="s">
        <v>1099</v>
      </c>
      <c r="P23" s="6"/>
      <c r="Q23" s="6" t="s">
        <v>1</v>
      </c>
      <c r="R23" s="6"/>
      <c r="S23" s="28">
        <v>95</v>
      </c>
      <c r="T23" s="6"/>
      <c r="U23" s="9">
        <v>17.36</v>
      </c>
      <c r="V23" s="6"/>
      <c r="W23" s="22">
        <f>ROUND(IF(ISNUMBER(U23), S23*U23, S23),5)</f>
        <v>1649.2</v>
      </c>
      <c r="X23" s="6"/>
      <c r="Y23" s="22">
        <f>ROUND(Y22+W23,5)</f>
        <v>1649.2</v>
      </c>
    </row>
    <row r="24" spans="1:26" outlineLevel="1" x14ac:dyDescent="0.25">
      <c r="A24" s="6"/>
      <c r="B24" s="6"/>
      <c r="C24" s="6" t="s">
        <v>1100</v>
      </c>
      <c r="D24" s="6"/>
      <c r="E24" s="6"/>
      <c r="F24" s="6"/>
      <c r="G24" s="6"/>
      <c r="H24" s="6"/>
      <c r="I24" s="7"/>
      <c r="J24" s="6"/>
      <c r="K24" s="6"/>
      <c r="L24" s="6"/>
      <c r="M24" s="6"/>
      <c r="N24" s="6"/>
      <c r="O24" s="6"/>
      <c r="P24" s="6"/>
      <c r="Q24" s="6"/>
      <c r="R24" s="6"/>
      <c r="S24" s="8">
        <f>ROUND(SUM(S22:S23),5)</f>
        <v>95</v>
      </c>
      <c r="T24" s="6"/>
      <c r="U24" s="9"/>
      <c r="V24" s="6"/>
      <c r="W24" s="9">
        <f>ROUND(SUM(W22:W23),5)</f>
        <v>1649.2</v>
      </c>
      <c r="X24" s="6"/>
      <c r="Y24" s="9">
        <f>Y23</f>
        <v>1649.2</v>
      </c>
    </row>
    <row r="25" spans="1:26" outlineLevel="2" x14ac:dyDescent="0.25">
      <c r="A25" s="2"/>
      <c r="B25" s="2"/>
      <c r="C25" s="2" t="s">
        <v>1101</v>
      </c>
      <c r="D25" s="2"/>
      <c r="E25" s="2"/>
      <c r="F25" s="2"/>
      <c r="G25" s="2"/>
      <c r="H25" s="2"/>
      <c r="I25" s="3"/>
      <c r="J25" s="2"/>
      <c r="K25" s="2"/>
      <c r="L25" s="2"/>
      <c r="M25" s="2"/>
      <c r="N25" s="2"/>
      <c r="O25" s="2"/>
      <c r="P25" s="2"/>
      <c r="Q25" s="2"/>
      <c r="R25" s="2"/>
      <c r="S25" s="4"/>
      <c r="T25" s="2"/>
      <c r="U25" s="5"/>
      <c r="V25" s="2"/>
      <c r="W25" s="5"/>
      <c r="X25" s="2"/>
      <c r="Y25" s="5"/>
    </row>
    <row r="26" spans="1:26" ht="15.75" outlineLevel="2" thickBot="1" x14ac:dyDescent="0.3">
      <c r="A26" s="1"/>
      <c r="B26" s="1"/>
      <c r="C26" s="1"/>
      <c r="D26" s="1"/>
      <c r="E26" s="6"/>
      <c r="F26" s="6"/>
      <c r="G26" s="6" t="s">
        <v>0</v>
      </c>
      <c r="H26" s="6"/>
      <c r="I26" s="7">
        <v>41399</v>
      </c>
      <c r="J26" s="6"/>
      <c r="K26" s="6" t="s">
        <v>1102</v>
      </c>
      <c r="L26" s="6"/>
      <c r="M26" s="6" t="s">
        <v>1103</v>
      </c>
      <c r="N26" s="6"/>
      <c r="O26" s="6" t="s">
        <v>1090</v>
      </c>
      <c r="P26" s="6"/>
      <c r="Q26" s="6" t="s">
        <v>1</v>
      </c>
      <c r="R26" s="6"/>
      <c r="S26" s="27">
        <v>163</v>
      </c>
      <c r="T26" s="6"/>
      <c r="U26" s="8">
        <v>18.445</v>
      </c>
      <c r="V26" s="6"/>
      <c r="W26" s="10">
        <f>ROUND(IF(ISNUMBER(U26), S26*U26, S26),5)</f>
        <v>3006.5349999999999</v>
      </c>
      <c r="X26" s="6"/>
      <c r="Y26" s="10">
        <f>ROUND(Y25+W26,5)</f>
        <v>3006.5349999999999</v>
      </c>
    </row>
    <row r="27" spans="1:26" ht="15.75" outlineLevel="1" thickBot="1" x14ac:dyDescent="0.3">
      <c r="A27" s="6"/>
      <c r="B27" s="6"/>
      <c r="C27" s="6" t="s">
        <v>1104</v>
      </c>
      <c r="D27" s="6"/>
      <c r="E27" s="6"/>
      <c r="F27" s="6"/>
      <c r="G27" s="6"/>
      <c r="H27" s="6"/>
      <c r="I27" s="7"/>
      <c r="J27" s="6"/>
      <c r="K27" s="6"/>
      <c r="L27" s="6"/>
      <c r="M27" s="6"/>
      <c r="N27" s="6"/>
      <c r="O27" s="6"/>
      <c r="P27" s="6"/>
      <c r="Q27" s="6"/>
      <c r="R27" s="6"/>
      <c r="S27" s="26">
        <f>ROUND(SUM(S25:S26),5)</f>
        <v>163</v>
      </c>
      <c r="T27" s="6"/>
      <c r="U27" s="9"/>
      <c r="V27" s="6"/>
      <c r="W27" s="11">
        <f>ROUND(SUM(W25:W26),5)</f>
        <v>3006.5349999999999</v>
      </c>
      <c r="X27" s="6"/>
      <c r="Y27" s="11">
        <f>Y26</f>
        <v>3006.5349999999999</v>
      </c>
    </row>
    <row r="28" spans="1:26" x14ac:dyDescent="0.25">
      <c r="A28" s="6"/>
      <c r="B28" s="6" t="s">
        <v>1105</v>
      </c>
      <c r="C28" s="6"/>
      <c r="D28" s="6"/>
      <c r="E28" s="6"/>
      <c r="F28" s="6"/>
      <c r="G28" s="6"/>
      <c r="H28" s="6"/>
      <c r="I28" s="7"/>
      <c r="J28" s="6"/>
      <c r="K28" s="6"/>
      <c r="L28" s="6"/>
      <c r="M28" s="6"/>
      <c r="N28" s="6"/>
      <c r="O28" s="6"/>
      <c r="P28" s="6"/>
      <c r="Q28" s="6"/>
      <c r="R28" s="6"/>
      <c r="S28" s="8">
        <f>ROUND(S21+S24+S27,5)</f>
        <v>321</v>
      </c>
      <c r="T28" s="6"/>
      <c r="U28" s="9"/>
      <c r="V28" s="6"/>
      <c r="W28" s="9">
        <f>ROUND(W21+W24+W27,5)</f>
        <v>5749.415</v>
      </c>
      <c r="X28" s="6"/>
      <c r="Y28" s="9">
        <f>ROUND(Y21+Y24+Y27,5)</f>
        <v>5749.415</v>
      </c>
      <c r="Z28">
        <v>5749.42</v>
      </c>
    </row>
    <row r="29" spans="1:26" x14ac:dyDescent="0.25">
      <c r="A29" s="2"/>
      <c r="B29" s="2" t="s">
        <v>1106</v>
      </c>
      <c r="C29" s="2"/>
      <c r="D29" s="2"/>
      <c r="E29" s="2"/>
      <c r="F29" s="2"/>
      <c r="G29" s="2"/>
      <c r="H29" s="2"/>
      <c r="I29" s="3"/>
      <c r="J29" s="2"/>
      <c r="K29" s="2"/>
      <c r="L29" s="2"/>
      <c r="M29" s="2"/>
      <c r="N29" s="2"/>
      <c r="O29" s="2"/>
      <c r="P29" s="2"/>
      <c r="Q29" s="2"/>
      <c r="R29" s="2"/>
      <c r="S29" s="4"/>
      <c r="T29" s="2"/>
      <c r="U29" s="5"/>
      <c r="V29" s="2"/>
      <c r="W29" s="5"/>
      <c r="X29" s="2"/>
      <c r="Y29" s="5"/>
    </row>
    <row r="30" spans="1:26" outlineLevel="2" x14ac:dyDescent="0.25">
      <c r="A30" s="2"/>
      <c r="B30" s="2"/>
      <c r="C30" s="2" t="s">
        <v>1107</v>
      </c>
      <c r="D30" s="2"/>
      <c r="E30" s="2"/>
      <c r="F30" s="2"/>
      <c r="G30" s="2"/>
      <c r="H30" s="2"/>
      <c r="I30" s="3"/>
      <c r="J30" s="2"/>
      <c r="K30" s="2"/>
      <c r="L30" s="2"/>
      <c r="M30" s="2"/>
      <c r="N30" s="2"/>
      <c r="O30" s="2"/>
      <c r="P30" s="2"/>
      <c r="Q30" s="2"/>
      <c r="R30" s="2"/>
      <c r="S30" s="4"/>
      <c r="T30" s="2"/>
      <c r="U30" s="5"/>
      <c r="V30" s="2"/>
      <c r="W30" s="5"/>
      <c r="X30" s="2"/>
      <c r="Y30" s="5"/>
    </row>
    <row r="31" spans="1:26" ht="15.75" outlineLevel="2" thickBot="1" x14ac:dyDescent="0.3">
      <c r="A31" s="1"/>
      <c r="B31" s="1"/>
      <c r="C31" s="1"/>
      <c r="D31" s="1"/>
      <c r="E31" s="6"/>
      <c r="F31" s="6"/>
      <c r="G31" s="6" t="s">
        <v>0</v>
      </c>
      <c r="H31" s="6"/>
      <c r="I31" s="7">
        <v>41365</v>
      </c>
      <c r="J31" s="6"/>
      <c r="K31" s="6" t="s">
        <v>1108</v>
      </c>
      <c r="L31" s="6"/>
      <c r="M31" s="6" t="s">
        <v>1047</v>
      </c>
      <c r="N31" s="6"/>
      <c r="O31" s="6" t="s">
        <v>1109</v>
      </c>
      <c r="P31" s="6"/>
      <c r="Q31" s="6" t="s">
        <v>1</v>
      </c>
      <c r="R31" s="6"/>
      <c r="S31" s="28">
        <v>60</v>
      </c>
      <c r="T31" s="6"/>
      <c r="U31" s="9">
        <v>32.549999999999997</v>
      </c>
      <c r="V31" s="6"/>
      <c r="W31" s="22">
        <f>ROUND(IF(ISNUMBER(U31), S31*U31, S31),5)</f>
        <v>1953</v>
      </c>
      <c r="X31" s="6"/>
      <c r="Y31" s="22">
        <f>ROUND(Y30+W31,5)</f>
        <v>1953</v>
      </c>
    </row>
    <row r="32" spans="1:26" outlineLevel="1" x14ac:dyDescent="0.25">
      <c r="A32" s="6"/>
      <c r="B32" s="6"/>
      <c r="C32" s="6" t="s">
        <v>1110</v>
      </c>
      <c r="D32" s="6"/>
      <c r="E32" s="6"/>
      <c r="F32" s="6"/>
      <c r="G32" s="6"/>
      <c r="H32" s="6"/>
      <c r="I32" s="7"/>
      <c r="J32" s="6"/>
      <c r="K32" s="6"/>
      <c r="L32" s="6"/>
      <c r="M32" s="6"/>
      <c r="N32" s="6"/>
      <c r="O32" s="6"/>
      <c r="P32" s="6"/>
      <c r="Q32" s="6"/>
      <c r="R32" s="6"/>
      <c r="S32" s="8">
        <f>ROUND(SUM(S30:S31),5)</f>
        <v>60</v>
      </c>
      <c r="T32" s="6"/>
      <c r="U32" s="9"/>
      <c r="V32" s="6"/>
      <c r="W32" s="9">
        <f>ROUND(SUM(W30:W31),5)</f>
        <v>1953</v>
      </c>
      <c r="X32" s="6"/>
      <c r="Y32" s="9">
        <f>Y31</f>
        <v>1953</v>
      </c>
    </row>
    <row r="33" spans="1:26" outlineLevel="2" x14ac:dyDescent="0.25">
      <c r="A33" s="2"/>
      <c r="B33" s="2"/>
      <c r="C33" s="2" t="s">
        <v>1111</v>
      </c>
      <c r="D33" s="2"/>
      <c r="E33" s="2"/>
      <c r="F33" s="2"/>
      <c r="G33" s="2"/>
      <c r="H33" s="2"/>
      <c r="I33" s="3"/>
      <c r="J33" s="2"/>
      <c r="K33" s="2"/>
      <c r="L33" s="2"/>
      <c r="M33" s="2"/>
      <c r="N33" s="2"/>
      <c r="O33" s="2"/>
      <c r="P33" s="2"/>
      <c r="Q33" s="2"/>
      <c r="R33" s="2"/>
      <c r="S33" s="4"/>
      <c r="T33" s="2"/>
      <c r="U33" s="5"/>
      <c r="V33" s="2"/>
      <c r="W33" s="5"/>
      <c r="X33" s="2"/>
      <c r="Y33" s="5"/>
    </row>
    <row r="34" spans="1:26" ht="15.75" outlineLevel="2" thickBot="1" x14ac:dyDescent="0.3">
      <c r="A34" s="1"/>
      <c r="B34" s="1"/>
      <c r="C34" s="1"/>
      <c r="D34" s="1"/>
      <c r="E34" s="6"/>
      <c r="F34" s="6"/>
      <c r="G34" s="6" t="s">
        <v>0</v>
      </c>
      <c r="H34" s="6"/>
      <c r="I34" s="7">
        <v>41393</v>
      </c>
      <c r="J34" s="6"/>
      <c r="K34" s="6" t="s">
        <v>1112</v>
      </c>
      <c r="L34" s="6"/>
      <c r="M34" s="6" t="s">
        <v>1113</v>
      </c>
      <c r="N34" s="6"/>
      <c r="O34" s="6" t="s">
        <v>1114</v>
      </c>
      <c r="P34" s="6"/>
      <c r="Q34" s="6" t="s">
        <v>1</v>
      </c>
      <c r="R34" s="6"/>
      <c r="S34" s="28">
        <v>115</v>
      </c>
      <c r="T34" s="6"/>
      <c r="U34" s="8">
        <v>16.274999999999999</v>
      </c>
      <c r="V34" s="6"/>
      <c r="W34" s="22">
        <f>ROUND(IF(ISNUMBER(U34), S34*U34, S34),5)</f>
        <v>1871.625</v>
      </c>
      <c r="X34" s="6"/>
      <c r="Y34" s="22">
        <f>ROUND(Y33+W34,5)</f>
        <v>1871.625</v>
      </c>
    </row>
    <row r="35" spans="1:26" outlineLevel="1" x14ac:dyDescent="0.25">
      <c r="A35" s="6"/>
      <c r="B35" s="6"/>
      <c r="C35" s="6" t="s">
        <v>1115</v>
      </c>
      <c r="D35" s="6"/>
      <c r="E35" s="6"/>
      <c r="F35" s="6"/>
      <c r="G35" s="6"/>
      <c r="H35" s="6"/>
      <c r="I35" s="7"/>
      <c r="J35" s="6"/>
      <c r="K35" s="6"/>
      <c r="L35" s="6"/>
      <c r="M35" s="6"/>
      <c r="N35" s="6"/>
      <c r="O35" s="6"/>
      <c r="P35" s="6"/>
      <c r="Q35" s="6"/>
      <c r="R35" s="6"/>
      <c r="S35" s="8">
        <f>ROUND(SUM(S33:S34),5)</f>
        <v>115</v>
      </c>
      <c r="T35" s="6"/>
      <c r="U35" s="9"/>
      <c r="V35" s="6"/>
      <c r="W35" s="9">
        <f>ROUND(SUM(W33:W34),5)</f>
        <v>1871.625</v>
      </c>
      <c r="X35" s="6"/>
      <c r="Y35" s="9">
        <f>Y34</f>
        <v>1871.625</v>
      </c>
    </row>
    <row r="36" spans="1:26" outlineLevel="2" x14ac:dyDescent="0.25">
      <c r="A36" s="2"/>
      <c r="B36" s="2"/>
      <c r="C36" s="2" t="s">
        <v>1116</v>
      </c>
      <c r="D36" s="2"/>
      <c r="E36" s="2"/>
      <c r="F36" s="2"/>
      <c r="G36" s="2"/>
      <c r="H36" s="2"/>
      <c r="I36" s="3"/>
      <c r="J36" s="2"/>
      <c r="K36" s="2"/>
      <c r="L36" s="2"/>
      <c r="M36" s="2"/>
      <c r="N36" s="2"/>
      <c r="O36" s="2"/>
      <c r="P36" s="2"/>
      <c r="Q36" s="2"/>
      <c r="R36" s="2"/>
      <c r="S36" s="4"/>
      <c r="T36" s="2"/>
      <c r="U36" s="5"/>
      <c r="V36" s="2"/>
      <c r="W36" s="5"/>
      <c r="X36" s="2"/>
      <c r="Y36" s="5"/>
    </row>
    <row r="37" spans="1:26" ht="15.75" outlineLevel="2" thickBot="1" x14ac:dyDescent="0.3">
      <c r="A37" s="1"/>
      <c r="B37" s="1"/>
      <c r="C37" s="1"/>
      <c r="D37" s="1"/>
      <c r="E37" s="6"/>
      <c r="F37" s="6"/>
      <c r="G37" s="6" t="s">
        <v>0</v>
      </c>
      <c r="H37" s="6"/>
      <c r="I37" s="7">
        <v>41399</v>
      </c>
      <c r="J37" s="6"/>
      <c r="K37" s="6" t="s">
        <v>1117</v>
      </c>
      <c r="L37" s="6"/>
      <c r="M37" s="6" t="s">
        <v>1118</v>
      </c>
      <c r="N37" s="6"/>
      <c r="O37" s="6" t="s">
        <v>1119</v>
      </c>
      <c r="P37" s="6"/>
      <c r="Q37" s="6" t="s">
        <v>1</v>
      </c>
      <c r="R37" s="6"/>
      <c r="S37" s="28">
        <v>74</v>
      </c>
      <c r="T37" s="6"/>
      <c r="U37" s="9">
        <v>21.7</v>
      </c>
      <c r="V37" s="6"/>
      <c r="W37" s="22">
        <f>ROUND(IF(ISNUMBER(U37), S37*U37, S37),5)</f>
        <v>1605.8</v>
      </c>
      <c r="X37" s="6"/>
      <c r="Y37" s="22">
        <f>ROUND(Y36+W37,5)</f>
        <v>1605.8</v>
      </c>
    </row>
    <row r="38" spans="1:26" outlineLevel="1" x14ac:dyDescent="0.25">
      <c r="A38" s="6"/>
      <c r="B38" s="6"/>
      <c r="C38" s="6" t="s">
        <v>1120</v>
      </c>
      <c r="D38" s="6"/>
      <c r="E38" s="6"/>
      <c r="F38" s="6"/>
      <c r="G38" s="6"/>
      <c r="H38" s="6"/>
      <c r="I38" s="7"/>
      <c r="J38" s="6"/>
      <c r="K38" s="6"/>
      <c r="L38" s="6"/>
      <c r="M38" s="6"/>
      <c r="N38" s="6"/>
      <c r="O38" s="6"/>
      <c r="P38" s="6"/>
      <c r="Q38" s="6"/>
      <c r="R38" s="6"/>
      <c r="S38" s="8">
        <f>ROUND(SUM(S36:S37),5)</f>
        <v>74</v>
      </c>
      <c r="T38" s="6"/>
      <c r="U38" s="9"/>
      <c r="V38" s="6"/>
      <c r="W38" s="9">
        <f>ROUND(SUM(W36:W37),5)</f>
        <v>1605.8</v>
      </c>
      <c r="X38" s="6"/>
      <c r="Y38" s="9">
        <f>Y37</f>
        <v>1605.8</v>
      </c>
    </row>
    <row r="39" spans="1:26" outlineLevel="2" x14ac:dyDescent="0.25">
      <c r="A39" s="2"/>
      <c r="B39" s="2"/>
      <c r="C39" s="2" t="s">
        <v>1121</v>
      </c>
      <c r="D39" s="2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4"/>
      <c r="T39" s="2"/>
      <c r="U39" s="5"/>
      <c r="V39" s="2"/>
      <c r="W39" s="5"/>
      <c r="X39" s="2"/>
      <c r="Y39" s="5"/>
    </row>
    <row r="40" spans="1:26" ht="15.75" outlineLevel="2" thickBot="1" x14ac:dyDescent="0.3">
      <c r="A40" s="1"/>
      <c r="B40" s="1"/>
      <c r="C40" s="1"/>
      <c r="D40" s="1"/>
      <c r="E40" s="6"/>
      <c r="F40" s="6"/>
      <c r="G40" s="6" t="s">
        <v>0</v>
      </c>
      <c r="H40" s="6"/>
      <c r="I40" s="7">
        <v>41403</v>
      </c>
      <c r="J40" s="6"/>
      <c r="K40" s="6" t="s">
        <v>1122</v>
      </c>
      <c r="L40" s="6"/>
      <c r="M40" s="6" t="s">
        <v>812</v>
      </c>
      <c r="N40" s="6"/>
      <c r="O40" s="6" t="s">
        <v>1123</v>
      </c>
      <c r="P40" s="6"/>
      <c r="Q40" s="6" t="s">
        <v>1</v>
      </c>
      <c r="R40" s="6"/>
      <c r="S40" s="28">
        <v>196</v>
      </c>
      <c r="T40" s="6"/>
      <c r="U40" s="9">
        <v>15.19</v>
      </c>
      <c r="V40" s="6"/>
      <c r="W40" s="22">
        <f>ROUND(IF(ISNUMBER(U40), S40*U40, S40),5)</f>
        <v>2977.24</v>
      </c>
      <c r="X40" s="6"/>
      <c r="Y40" s="22">
        <f>ROUND(Y39+W40,5)</f>
        <v>2977.24</v>
      </c>
    </row>
    <row r="41" spans="1:26" outlineLevel="1" x14ac:dyDescent="0.25">
      <c r="A41" s="6"/>
      <c r="B41" s="6"/>
      <c r="C41" s="6" t="s">
        <v>1124</v>
      </c>
      <c r="D41" s="6"/>
      <c r="E41" s="6"/>
      <c r="F41" s="6"/>
      <c r="G41" s="6"/>
      <c r="H41" s="6"/>
      <c r="I41" s="7"/>
      <c r="J41" s="6"/>
      <c r="K41" s="6"/>
      <c r="L41" s="6"/>
      <c r="M41" s="6"/>
      <c r="N41" s="6"/>
      <c r="O41" s="6"/>
      <c r="P41" s="6"/>
      <c r="Q41" s="6"/>
      <c r="R41" s="6"/>
      <c r="S41" s="8">
        <f>ROUND(SUM(S39:S40),5)</f>
        <v>196</v>
      </c>
      <c r="T41" s="6"/>
      <c r="U41" s="9"/>
      <c r="V41" s="6"/>
      <c r="W41" s="9">
        <f>ROUND(SUM(W39:W40),5)</f>
        <v>2977.24</v>
      </c>
      <c r="X41" s="6"/>
      <c r="Y41" s="9">
        <f>Y40</f>
        <v>2977.24</v>
      </c>
    </row>
    <row r="42" spans="1:26" outlineLevel="2" x14ac:dyDescent="0.25">
      <c r="A42" s="2"/>
      <c r="B42" s="2"/>
      <c r="C42" s="2" t="s">
        <v>1125</v>
      </c>
      <c r="D42" s="2"/>
      <c r="E42" s="2"/>
      <c r="F42" s="2"/>
      <c r="G42" s="2"/>
      <c r="H42" s="2"/>
      <c r="I42" s="3"/>
      <c r="J42" s="2"/>
      <c r="K42" s="2"/>
      <c r="L42" s="2"/>
      <c r="M42" s="2"/>
      <c r="N42" s="2"/>
      <c r="O42" s="2"/>
      <c r="P42" s="2"/>
      <c r="Q42" s="2"/>
      <c r="R42" s="2"/>
      <c r="S42" s="4"/>
      <c r="T42" s="2"/>
      <c r="U42" s="5"/>
      <c r="V42" s="2"/>
      <c r="W42" s="5"/>
      <c r="X42" s="2"/>
      <c r="Y42" s="5"/>
    </row>
    <row r="43" spans="1:26" outlineLevel="2" x14ac:dyDescent="0.25">
      <c r="A43" s="6"/>
      <c r="B43" s="6"/>
      <c r="C43" s="6"/>
      <c r="D43" s="6"/>
      <c r="E43" s="6"/>
      <c r="F43" s="6"/>
      <c r="G43" s="6" t="s">
        <v>0</v>
      </c>
      <c r="H43" s="6"/>
      <c r="I43" s="7">
        <v>41448</v>
      </c>
      <c r="J43" s="6"/>
      <c r="K43" s="6" t="s">
        <v>1126</v>
      </c>
      <c r="L43" s="6"/>
      <c r="M43" s="6" t="s">
        <v>1127</v>
      </c>
      <c r="N43" s="6"/>
      <c r="O43" s="6" t="s">
        <v>1128</v>
      </c>
      <c r="P43" s="6"/>
      <c r="Q43" s="6" t="s">
        <v>1</v>
      </c>
      <c r="R43" s="6"/>
      <c r="S43" s="8">
        <v>195</v>
      </c>
      <c r="T43" s="6"/>
      <c r="U43" s="9">
        <v>17</v>
      </c>
      <c r="V43" s="6"/>
      <c r="W43" s="9">
        <f>ROUND(IF(ISNUMBER(U43), S43*U43, S43),5)</f>
        <v>3315</v>
      </c>
      <c r="X43" s="6"/>
      <c r="Y43" s="9">
        <f>ROUND(Y42+W43,5)</f>
        <v>3315</v>
      </c>
    </row>
    <row r="44" spans="1:26" outlineLevel="2" x14ac:dyDescent="0.25">
      <c r="A44" s="6"/>
      <c r="B44" s="6"/>
      <c r="C44" s="6"/>
      <c r="D44" s="6"/>
      <c r="E44" s="6"/>
      <c r="F44" s="6"/>
      <c r="G44" s="6" t="s">
        <v>0</v>
      </c>
      <c r="H44" s="6"/>
      <c r="I44" s="7">
        <v>41448</v>
      </c>
      <c r="J44" s="6"/>
      <c r="K44" s="6" t="s">
        <v>1126</v>
      </c>
      <c r="L44" s="6"/>
      <c r="M44" s="6" t="s">
        <v>1129</v>
      </c>
      <c r="N44" s="6"/>
      <c r="O44" s="6" t="s">
        <v>1128</v>
      </c>
      <c r="P44" s="6"/>
      <c r="Q44" s="6" t="s">
        <v>1</v>
      </c>
      <c r="R44" s="6"/>
      <c r="S44" s="8">
        <v>95</v>
      </c>
      <c r="T44" s="6"/>
      <c r="U44" s="9">
        <v>17</v>
      </c>
      <c r="V44" s="6"/>
      <c r="W44" s="9">
        <f>ROUND(IF(ISNUMBER(U44), S44*U44, S44),5)</f>
        <v>1615</v>
      </c>
      <c r="X44" s="6"/>
      <c r="Y44" s="9">
        <f>ROUND(Y43+W44,5)</f>
        <v>4930</v>
      </c>
    </row>
    <row r="45" spans="1:26" ht="15.75" outlineLevel="2" thickBot="1" x14ac:dyDescent="0.3">
      <c r="A45" s="6"/>
      <c r="B45" s="6"/>
      <c r="C45" s="6"/>
      <c r="D45" s="6"/>
      <c r="E45" s="6"/>
      <c r="F45" s="6"/>
      <c r="G45" s="6" t="s">
        <v>0</v>
      </c>
      <c r="H45" s="6"/>
      <c r="I45" s="7">
        <v>41448</v>
      </c>
      <c r="J45" s="6"/>
      <c r="K45" s="6" t="s">
        <v>1126</v>
      </c>
      <c r="L45" s="6"/>
      <c r="M45" s="6" t="s">
        <v>90</v>
      </c>
      <c r="N45" s="6"/>
      <c r="O45" s="6" t="s">
        <v>1128</v>
      </c>
      <c r="P45" s="6"/>
      <c r="Q45" s="6" t="s">
        <v>1</v>
      </c>
      <c r="R45" s="6"/>
      <c r="S45" s="27">
        <v>1</v>
      </c>
      <c r="T45" s="6"/>
      <c r="U45" s="9">
        <v>417.61</v>
      </c>
      <c r="V45" s="6"/>
      <c r="W45" s="10">
        <f>ROUND(IF(ISNUMBER(U45), S45*U45, S45),5)</f>
        <v>417.61</v>
      </c>
      <c r="X45" s="6"/>
      <c r="Y45" s="10">
        <f>ROUND(Y44+W45,5)</f>
        <v>5347.61</v>
      </c>
    </row>
    <row r="46" spans="1:26" ht="15.75" outlineLevel="1" thickBot="1" x14ac:dyDescent="0.3">
      <c r="A46" s="6"/>
      <c r="B46" s="6"/>
      <c r="C46" s="6" t="s">
        <v>1130</v>
      </c>
      <c r="D46" s="6"/>
      <c r="E46" s="6"/>
      <c r="F46" s="6"/>
      <c r="G46" s="6"/>
      <c r="H46" s="6"/>
      <c r="I46" s="7"/>
      <c r="J46" s="6"/>
      <c r="K46" s="6"/>
      <c r="L46" s="6"/>
      <c r="M46" s="6"/>
      <c r="N46" s="6"/>
      <c r="O46" s="6"/>
      <c r="P46" s="6"/>
      <c r="Q46" s="6"/>
      <c r="R46" s="6"/>
      <c r="S46" s="26">
        <f>ROUND(SUM(S42:S45),5)</f>
        <v>291</v>
      </c>
      <c r="T46" s="6"/>
      <c r="U46" s="9"/>
      <c r="V46" s="6"/>
      <c r="W46" s="11">
        <f>ROUND(SUM(W42:W45),5)</f>
        <v>5347.61</v>
      </c>
      <c r="X46" s="6"/>
      <c r="Y46" s="11">
        <f>Y45</f>
        <v>5347.61</v>
      </c>
    </row>
    <row r="47" spans="1:26" x14ac:dyDescent="0.25">
      <c r="A47" s="6"/>
      <c r="B47" s="6" t="s">
        <v>1131</v>
      </c>
      <c r="C47" s="6"/>
      <c r="D47" s="6"/>
      <c r="E47" s="6"/>
      <c r="F47" s="6"/>
      <c r="G47" s="6"/>
      <c r="H47" s="6"/>
      <c r="I47" s="7"/>
      <c r="J47" s="6"/>
      <c r="K47" s="6"/>
      <c r="L47" s="6"/>
      <c r="M47" s="6"/>
      <c r="N47" s="6"/>
      <c r="O47" s="6"/>
      <c r="P47" s="6"/>
      <c r="Q47" s="6"/>
      <c r="R47" s="6"/>
      <c r="S47" s="8">
        <f>ROUND(S32+S35+S38+S41+S46,5)</f>
        <v>736</v>
      </c>
      <c r="T47" s="6"/>
      <c r="U47" s="9"/>
      <c r="V47" s="6"/>
      <c r="W47" s="9">
        <f>ROUND(W32+W35+W38+W41+W46,5)</f>
        <v>13755.275</v>
      </c>
      <c r="X47" s="6"/>
      <c r="Y47" s="9">
        <f>ROUND(Y32+Y35+Y38+Y41+Y46,5)</f>
        <v>13755.275</v>
      </c>
      <c r="Z47">
        <v>13755.28</v>
      </c>
    </row>
    <row r="48" spans="1:26" x14ac:dyDescent="0.25">
      <c r="A48" s="2"/>
      <c r="B48" s="2"/>
      <c r="C48" s="2"/>
      <c r="D48" s="2"/>
      <c r="E48" s="2"/>
      <c r="F48" s="2"/>
      <c r="G48" s="2"/>
      <c r="H48" s="3"/>
      <c r="I48" s="2"/>
      <c r="J48" s="2"/>
      <c r="K48" s="2"/>
      <c r="L48" s="2"/>
      <c r="M48" s="2"/>
      <c r="N48" s="2"/>
      <c r="O48" s="2"/>
      <c r="P48" s="2"/>
      <c r="Q48" s="2"/>
      <c r="R48" s="4"/>
      <c r="S48" s="2"/>
      <c r="T48" s="5"/>
      <c r="U48" s="2"/>
      <c r="V48" s="5"/>
      <c r="W48" s="2"/>
      <c r="X48" s="5"/>
      <c r="Z48">
        <f>SUM(Z1:Z47)</f>
        <v>21176.6</v>
      </c>
    </row>
    <row r="49" spans="1:24" outlineLevel="2" x14ac:dyDescent="0.25">
      <c r="A49" s="2"/>
      <c r="B49" s="2"/>
      <c r="C49" s="2"/>
      <c r="D49" s="2"/>
      <c r="E49" s="2"/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4"/>
      <c r="S49" s="2"/>
      <c r="T49" s="5"/>
      <c r="U49" s="2"/>
      <c r="V49" s="5"/>
      <c r="W49" s="2"/>
      <c r="X49" s="5"/>
    </row>
    <row r="50" spans="1:24" ht="15.75" outlineLevel="2" thickBot="1" x14ac:dyDescent="0.3">
      <c r="A50" s="1"/>
      <c r="B50" s="1"/>
      <c r="C50" s="1"/>
      <c r="D50" s="6"/>
      <c r="E50" s="6"/>
      <c r="F50" s="6"/>
      <c r="G50" s="6"/>
      <c r="H50" s="7"/>
      <c r="I50" s="6"/>
      <c r="J50" s="6"/>
      <c r="K50" s="6"/>
      <c r="L50" s="6"/>
      <c r="M50" s="6"/>
      <c r="N50" s="6"/>
      <c r="O50" s="6"/>
      <c r="P50" s="6"/>
      <c r="Q50" s="6"/>
      <c r="R50" s="8"/>
      <c r="S50" s="6"/>
      <c r="T50" s="8"/>
      <c r="U50" s="6"/>
      <c r="V50" s="22"/>
      <c r="W50" s="6"/>
      <c r="X50" s="22"/>
    </row>
    <row r="51" spans="1:24" outlineLevel="1" x14ac:dyDescent="0.25">
      <c r="A51" s="6"/>
      <c r="B51" s="6"/>
      <c r="C51" s="6"/>
      <c r="D51" s="6"/>
      <c r="E51" s="6"/>
      <c r="F51" s="6"/>
      <c r="G51" s="6"/>
      <c r="H51" s="7"/>
      <c r="I51" s="6"/>
      <c r="J51" s="6"/>
      <c r="K51" s="6"/>
      <c r="L51" s="6"/>
      <c r="M51" s="6"/>
      <c r="N51" s="6"/>
      <c r="O51" s="6"/>
      <c r="P51" s="6"/>
      <c r="Q51" s="6"/>
      <c r="R51" s="8"/>
      <c r="S51" s="6"/>
      <c r="T51" s="9"/>
      <c r="U51" s="6"/>
      <c r="V51" s="9"/>
      <c r="W51" s="6"/>
      <c r="X51" s="9"/>
    </row>
    <row r="52" spans="1:24" outlineLevel="2" x14ac:dyDescent="0.25">
      <c r="A52" s="2"/>
      <c r="B52" s="2"/>
      <c r="C52" s="2"/>
      <c r="D52" s="2"/>
      <c r="E52" s="2"/>
      <c r="F52" s="2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4"/>
      <c r="S52" s="2"/>
      <c r="T52" s="5"/>
      <c r="U52" s="2"/>
      <c r="V52" s="5"/>
      <c r="W52" s="2"/>
      <c r="X52" s="5"/>
    </row>
    <row r="53" spans="1:24" outlineLevel="2" x14ac:dyDescent="0.25">
      <c r="A53" s="6"/>
      <c r="B53" s="6"/>
      <c r="C53" s="6"/>
      <c r="D53" s="6"/>
      <c r="E53" s="6"/>
      <c r="F53" s="6"/>
      <c r="G53" s="6"/>
      <c r="H53" s="7"/>
      <c r="I53" s="6"/>
      <c r="J53" s="6"/>
      <c r="K53" s="6"/>
      <c r="L53" s="6"/>
      <c r="M53" s="6"/>
      <c r="N53" s="6"/>
      <c r="O53" s="6"/>
      <c r="P53" s="6"/>
      <c r="Q53" s="6"/>
      <c r="R53" s="8"/>
      <c r="S53" s="6"/>
      <c r="T53" s="9"/>
      <c r="U53" s="6"/>
      <c r="V53" s="9"/>
      <c r="W53" s="6"/>
      <c r="X53" s="9"/>
    </row>
    <row r="54" spans="1:24" outlineLevel="2" x14ac:dyDescent="0.25">
      <c r="A54" s="6"/>
      <c r="B54" s="6"/>
      <c r="C54" s="6"/>
      <c r="D54" s="6"/>
      <c r="E54" s="6"/>
      <c r="F54" s="6"/>
      <c r="G54" s="6"/>
      <c r="H54" s="7"/>
      <c r="I54" s="6"/>
      <c r="J54" s="6"/>
      <c r="K54" s="6"/>
      <c r="L54" s="6"/>
      <c r="M54" s="6"/>
      <c r="N54" s="6"/>
      <c r="O54" s="6"/>
      <c r="P54" s="6"/>
      <c r="Q54" s="6"/>
      <c r="R54" s="8"/>
      <c r="S54" s="6"/>
      <c r="T54" s="9"/>
      <c r="U54" s="6"/>
      <c r="V54" s="9"/>
      <c r="W54" s="6"/>
      <c r="X54" s="9"/>
    </row>
    <row r="55" spans="1:24" outlineLevel="2" x14ac:dyDescent="0.25">
      <c r="A55" s="6"/>
      <c r="B55" s="6"/>
      <c r="C55" s="6"/>
      <c r="D55" s="6"/>
      <c r="E55" s="6"/>
      <c r="F55" s="6"/>
      <c r="G55" s="6"/>
      <c r="H55" s="7"/>
      <c r="I55" s="6"/>
      <c r="J55" s="6"/>
      <c r="K55" s="6"/>
      <c r="L55" s="6"/>
      <c r="M55" s="6"/>
      <c r="N55" s="6"/>
      <c r="O55" s="6"/>
      <c r="P55" s="6"/>
      <c r="Q55" s="6"/>
      <c r="R55" s="8"/>
      <c r="S55" s="6"/>
      <c r="T55" s="9"/>
      <c r="U55" s="6"/>
      <c r="V55" s="9"/>
      <c r="W55" s="6"/>
      <c r="X55" s="9"/>
    </row>
    <row r="56" spans="1:24" outlineLevel="2" x14ac:dyDescent="0.25">
      <c r="A56" s="6"/>
      <c r="B56" s="6"/>
      <c r="C56" s="6"/>
      <c r="D56" s="6"/>
      <c r="E56" s="6"/>
      <c r="F56" s="6"/>
      <c r="G56" s="6"/>
      <c r="H56" s="7"/>
      <c r="I56" s="6"/>
      <c r="J56" s="6"/>
      <c r="K56" s="6"/>
      <c r="L56" s="6"/>
      <c r="M56" s="6"/>
      <c r="N56" s="6"/>
      <c r="O56" s="6"/>
      <c r="P56" s="6"/>
      <c r="Q56" s="6"/>
      <c r="R56" s="8"/>
      <c r="S56" s="6"/>
      <c r="T56" s="9"/>
      <c r="U56" s="6"/>
      <c r="V56" s="9"/>
      <c r="W56" s="6"/>
      <c r="X56" s="9"/>
    </row>
    <row r="57" spans="1:24" outlineLevel="2" x14ac:dyDescent="0.25">
      <c r="A57" s="6"/>
      <c r="B57" s="6"/>
      <c r="C57" s="6"/>
      <c r="D57" s="6"/>
      <c r="E57" s="6"/>
      <c r="F57" s="6"/>
      <c r="G57" s="6"/>
      <c r="H57" s="7"/>
      <c r="I57" s="6"/>
      <c r="J57" s="6"/>
      <c r="K57" s="6"/>
      <c r="L57" s="6"/>
      <c r="M57" s="6"/>
      <c r="N57" s="6"/>
      <c r="O57" s="6"/>
      <c r="P57" s="6"/>
      <c r="Q57" s="6"/>
      <c r="R57" s="8"/>
      <c r="S57" s="6"/>
      <c r="T57" s="9"/>
      <c r="U57" s="6"/>
      <c r="V57" s="9"/>
      <c r="W57" s="6"/>
      <c r="X57" s="9"/>
    </row>
    <row r="58" spans="1:24" ht="15.75" outlineLevel="2" thickBot="1" x14ac:dyDescent="0.3">
      <c r="A58" s="6"/>
      <c r="B58" s="6"/>
      <c r="C58" s="6"/>
      <c r="D58" s="6"/>
      <c r="E58" s="6"/>
      <c r="F58" s="6"/>
      <c r="G58" s="6"/>
      <c r="H58" s="7"/>
      <c r="I58" s="6"/>
      <c r="J58" s="6"/>
      <c r="K58" s="6"/>
      <c r="L58" s="6"/>
      <c r="M58" s="6"/>
      <c r="N58" s="6"/>
      <c r="O58" s="6"/>
      <c r="P58" s="6"/>
      <c r="Q58" s="6"/>
      <c r="R58" s="8"/>
      <c r="S58" s="6"/>
      <c r="T58" s="9"/>
      <c r="U58" s="6"/>
      <c r="V58" s="22"/>
      <c r="W58" s="6"/>
      <c r="X58" s="22"/>
    </row>
    <row r="59" spans="1:24" outlineLevel="1" x14ac:dyDescent="0.25">
      <c r="A59" s="6"/>
      <c r="B59" s="6"/>
      <c r="C59" s="6"/>
      <c r="D59" s="6"/>
      <c r="E59" s="6"/>
      <c r="F59" s="6"/>
      <c r="G59" s="6"/>
      <c r="H59" s="7"/>
      <c r="I59" s="6"/>
      <c r="J59" s="6"/>
      <c r="K59" s="6"/>
      <c r="L59" s="6"/>
      <c r="M59" s="6"/>
      <c r="N59" s="6"/>
      <c r="O59" s="6"/>
      <c r="P59" s="6"/>
      <c r="Q59" s="6"/>
      <c r="R59" s="8"/>
      <c r="S59" s="6"/>
      <c r="T59" s="9"/>
      <c r="U59" s="6"/>
      <c r="V59" s="9"/>
      <c r="W59" s="6"/>
      <c r="X59" s="9"/>
    </row>
    <row r="60" spans="1:24" outlineLevel="2" x14ac:dyDescent="0.25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4"/>
      <c r="S60" s="2"/>
      <c r="T60" s="5"/>
      <c r="U60" s="2"/>
      <c r="V60" s="5"/>
      <c r="W60" s="2"/>
      <c r="X60" s="5"/>
    </row>
    <row r="61" spans="1:24" outlineLevel="2" x14ac:dyDescent="0.25">
      <c r="A61" s="6"/>
      <c r="B61" s="6"/>
      <c r="C61" s="6"/>
      <c r="D61" s="6"/>
      <c r="E61" s="6"/>
      <c r="F61" s="6"/>
      <c r="G61" s="6"/>
      <c r="H61" s="7"/>
      <c r="I61" s="6"/>
      <c r="J61" s="6"/>
      <c r="K61" s="6"/>
      <c r="L61" s="6"/>
      <c r="M61" s="6"/>
      <c r="N61" s="6"/>
      <c r="O61" s="6"/>
      <c r="P61" s="6"/>
      <c r="Q61" s="6"/>
      <c r="R61" s="8"/>
      <c r="S61" s="6"/>
      <c r="T61" s="9"/>
      <c r="U61" s="6"/>
      <c r="V61" s="9"/>
      <c r="W61" s="6"/>
      <c r="X61" s="9"/>
    </row>
    <row r="62" spans="1:24" outlineLevel="2" x14ac:dyDescent="0.25">
      <c r="A62" s="6"/>
      <c r="B62" s="6"/>
      <c r="C62" s="6"/>
      <c r="D62" s="6"/>
      <c r="E62" s="6"/>
      <c r="F62" s="6"/>
      <c r="G62" s="6"/>
      <c r="H62" s="7"/>
      <c r="I62" s="6"/>
      <c r="J62" s="6"/>
      <c r="K62" s="6"/>
      <c r="L62" s="6"/>
      <c r="M62" s="6"/>
      <c r="N62" s="6"/>
      <c r="O62" s="6"/>
      <c r="P62" s="6"/>
      <c r="Q62" s="6"/>
      <c r="R62" s="8"/>
      <c r="S62" s="6"/>
      <c r="T62" s="9"/>
      <c r="U62" s="6"/>
      <c r="V62" s="9"/>
      <c r="W62" s="6"/>
      <c r="X62" s="9"/>
    </row>
    <row r="63" spans="1:24" outlineLevel="2" x14ac:dyDescent="0.25">
      <c r="A63" s="6"/>
      <c r="B63" s="6"/>
      <c r="C63" s="6"/>
      <c r="D63" s="6"/>
      <c r="E63" s="6"/>
      <c r="F63" s="6"/>
      <c r="G63" s="6"/>
      <c r="H63" s="7"/>
      <c r="I63" s="6"/>
      <c r="J63" s="6"/>
      <c r="K63" s="6"/>
      <c r="L63" s="6"/>
      <c r="M63" s="6"/>
      <c r="N63" s="6"/>
      <c r="O63" s="6"/>
      <c r="P63" s="6"/>
      <c r="Q63" s="6"/>
      <c r="R63" s="8"/>
      <c r="S63" s="6"/>
      <c r="T63" s="8"/>
      <c r="U63" s="6"/>
      <c r="V63" s="9"/>
      <c r="W63" s="6"/>
      <c r="X63" s="9"/>
    </row>
    <row r="64" spans="1:24" ht="15.75" outlineLevel="2" thickBot="1" x14ac:dyDescent="0.3">
      <c r="A64" s="6"/>
      <c r="B64" s="6"/>
      <c r="C64" s="6"/>
      <c r="D64" s="6"/>
      <c r="E64" s="6"/>
      <c r="F64" s="6"/>
      <c r="G64" s="6"/>
      <c r="H64" s="7"/>
      <c r="I64" s="6"/>
      <c r="J64" s="6"/>
      <c r="K64" s="6"/>
      <c r="L64" s="6"/>
      <c r="M64" s="6"/>
      <c r="N64" s="6"/>
      <c r="O64" s="6"/>
      <c r="P64" s="6"/>
      <c r="Q64" s="6"/>
      <c r="R64" s="8"/>
      <c r="S64" s="6"/>
      <c r="T64" s="8"/>
      <c r="U64" s="6"/>
      <c r="V64" s="22"/>
      <c r="W64" s="6"/>
      <c r="X64" s="22"/>
    </row>
    <row r="65" spans="1:26" outlineLevel="1" x14ac:dyDescent="0.25">
      <c r="A65" s="6"/>
      <c r="B65" s="6"/>
      <c r="C65" s="6"/>
      <c r="D65" s="6"/>
      <c r="E65" s="6"/>
      <c r="F65" s="6"/>
      <c r="G65" s="6"/>
      <c r="H65" s="7"/>
      <c r="I65" s="6"/>
      <c r="J65" s="6"/>
      <c r="K65" s="6"/>
      <c r="L65" s="6"/>
      <c r="M65" s="6"/>
      <c r="N65" s="6"/>
      <c r="O65" s="6"/>
      <c r="P65" s="6"/>
      <c r="Q65" s="6"/>
      <c r="R65" s="8"/>
      <c r="S65" s="6"/>
      <c r="T65" s="9"/>
      <c r="U65" s="6"/>
      <c r="V65" s="9"/>
      <c r="W65" s="6"/>
      <c r="X65" s="9"/>
    </row>
    <row r="66" spans="1:26" x14ac:dyDescent="0.25">
      <c r="A66" s="6"/>
      <c r="B66" s="6"/>
      <c r="C66" s="6"/>
      <c r="D66" s="6"/>
      <c r="E66" s="6"/>
      <c r="F66" s="6"/>
      <c r="G66" s="6"/>
      <c r="H66" s="7"/>
      <c r="I66" s="6"/>
      <c r="J66" s="6"/>
      <c r="K66" s="6"/>
      <c r="L66" s="6"/>
      <c r="M66" s="6"/>
      <c r="N66" s="6"/>
      <c r="O66" s="6"/>
      <c r="P66" s="6"/>
      <c r="Q66" s="6"/>
      <c r="R66" s="8"/>
      <c r="S66" s="6"/>
      <c r="T66" s="9"/>
      <c r="U66" s="6"/>
      <c r="V66" s="9"/>
      <c r="W66" s="6"/>
      <c r="X66" s="9"/>
      <c r="Z66" s="24"/>
    </row>
    <row r="67" spans="1:26" x14ac:dyDescent="0.25">
      <c r="A67" s="2"/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4"/>
      <c r="S67" s="2"/>
      <c r="T67" s="5"/>
      <c r="U67" s="2"/>
      <c r="V67" s="5"/>
      <c r="W67" s="2"/>
      <c r="X67" s="5"/>
    </row>
    <row r="68" spans="1:26" outlineLevel="1" x14ac:dyDescent="0.25">
      <c r="A68" s="2"/>
      <c r="B68" s="2"/>
      <c r="C68" s="2"/>
      <c r="D68" s="2"/>
      <c r="E68" s="2"/>
      <c r="F68" s="2"/>
      <c r="G68" s="2"/>
      <c r="H68" s="3"/>
      <c r="I68" s="2"/>
      <c r="J68" s="2"/>
      <c r="K68" s="2"/>
      <c r="L68" s="2"/>
      <c r="M68" s="2"/>
      <c r="N68" s="2"/>
      <c r="O68" s="2"/>
      <c r="P68" s="2"/>
      <c r="Q68" s="2"/>
      <c r="R68" s="4"/>
      <c r="S68" s="2"/>
      <c r="T68" s="5"/>
      <c r="U68" s="2"/>
      <c r="V68" s="5"/>
      <c r="W68" s="2"/>
      <c r="X68" s="5"/>
    </row>
    <row r="69" spans="1:26" ht="15.75" outlineLevel="1" thickBot="1" x14ac:dyDescent="0.3">
      <c r="A69" s="1"/>
      <c r="B69" s="1"/>
      <c r="C69" s="1"/>
      <c r="D69" s="6"/>
      <c r="E69" s="6"/>
      <c r="F69" s="6"/>
      <c r="G69" s="6"/>
      <c r="H69" s="7"/>
      <c r="I69" s="6"/>
      <c r="J69" s="6"/>
      <c r="K69" s="6"/>
      <c r="L69" s="6"/>
      <c r="M69" s="6"/>
      <c r="N69" s="6"/>
      <c r="O69" s="6"/>
      <c r="P69" s="6"/>
      <c r="Q69" s="6"/>
      <c r="R69" s="8"/>
      <c r="S69" s="6"/>
      <c r="T69" s="9"/>
      <c r="U69" s="6"/>
      <c r="V69" s="10"/>
      <c r="W69" s="6"/>
      <c r="X69" s="10"/>
    </row>
    <row r="70" spans="1:26" ht="15.75" thickBot="1" x14ac:dyDescent="0.3">
      <c r="A70" s="6"/>
      <c r="B70" s="6"/>
      <c r="C70" s="6"/>
      <c r="D70" s="6"/>
      <c r="E70" s="6"/>
      <c r="F70" s="6"/>
      <c r="G70" s="6"/>
      <c r="H70" s="7"/>
      <c r="I70" s="6"/>
      <c r="J70" s="6"/>
      <c r="K70" s="6"/>
      <c r="L70" s="6"/>
      <c r="M70" s="6"/>
      <c r="N70" s="6"/>
      <c r="O70" s="6"/>
      <c r="P70" s="6"/>
      <c r="Q70" s="6"/>
      <c r="R70" s="8"/>
      <c r="S70" s="6"/>
      <c r="T70" s="9"/>
      <c r="U70" s="6"/>
      <c r="V70" s="11"/>
      <c r="W70" s="6"/>
      <c r="X70" s="11"/>
    </row>
    <row r="71" spans="1:26" x14ac:dyDescent="0.25">
      <c r="A71" s="6"/>
      <c r="B71" s="6"/>
      <c r="C71" s="6"/>
      <c r="D71" s="6"/>
      <c r="E71" s="6"/>
      <c r="F71" s="6"/>
      <c r="G71" s="6"/>
      <c r="H71" s="7"/>
      <c r="I71" s="6"/>
      <c r="J71" s="6"/>
      <c r="K71" s="6"/>
      <c r="L71" s="6"/>
      <c r="M71" s="6"/>
      <c r="N71" s="6"/>
      <c r="O71" s="6"/>
      <c r="P71" s="6"/>
      <c r="Q71" s="6"/>
      <c r="R71" s="8"/>
      <c r="S71" s="6"/>
      <c r="T71" s="9"/>
      <c r="U71" s="6"/>
      <c r="V71" s="9"/>
      <c r="W71" s="6"/>
      <c r="X71" s="9"/>
    </row>
    <row r="72" spans="1:26" x14ac:dyDescent="0.25">
      <c r="A72" s="2"/>
      <c r="B72" s="2"/>
      <c r="C72" s="2"/>
      <c r="D72" s="2"/>
      <c r="E72" s="2"/>
      <c r="F72" s="2"/>
      <c r="G72" s="2"/>
      <c r="H72" s="3"/>
      <c r="I72" s="2"/>
      <c r="J72" s="2"/>
      <c r="K72" s="2"/>
      <c r="L72" s="2"/>
      <c r="M72" s="2"/>
      <c r="N72" s="2"/>
      <c r="O72" s="2"/>
      <c r="P72" s="2"/>
      <c r="Q72" s="2"/>
      <c r="R72" s="4"/>
      <c r="S72" s="2"/>
      <c r="T72" s="5"/>
      <c r="U72" s="2"/>
      <c r="V72" s="5"/>
      <c r="W72" s="2"/>
      <c r="X72" s="5"/>
    </row>
    <row r="73" spans="1:26" outlineLevel="1" x14ac:dyDescent="0.25">
      <c r="A73" s="2"/>
      <c r="B73" s="2"/>
      <c r="C73" s="2"/>
      <c r="D73" s="2"/>
      <c r="E73" s="2"/>
      <c r="F73" s="2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4"/>
      <c r="S73" s="2"/>
      <c r="T73" s="5"/>
      <c r="U73" s="2"/>
      <c r="V73" s="5"/>
      <c r="W73" s="2"/>
      <c r="X73" s="5"/>
    </row>
    <row r="74" spans="1:26" outlineLevel="1" x14ac:dyDescent="0.25">
      <c r="A74" s="6"/>
      <c r="B74" s="6"/>
      <c r="C74" s="6"/>
      <c r="D74" s="6"/>
      <c r="E74" s="6"/>
      <c r="F74" s="6"/>
      <c r="G74" s="6"/>
      <c r="H74" s="7"/>
      <c r="I74" s="6"/>
      <c r="J74" s="6"/>
      <c r="K74" s="6"/>
      <c r="L74" s="6"/>
      <c r="M74" s="6"/>
      <c r="N74" s="6"/>
      <c r="O74" s="6"/>
      <c r="P74" s="6"/>
      <c r="Q74" s="6"/>
      <c r="R74" s="8"/>
      <c r="S74" s="6"/>
      <c r="T74" s="9"/>
      <c r="U74" s="6"/>
      <c r="V74" s="9"/>
      <c r="W74" s="6"/>
      <c r="X74" s="9"/>
    </row>
    <row r="75" spans="1:26" ht="15.75" outlineLevel="1" thickBot="1" x14ac:dyDescent="0.3">
      <c r="A75" s="6"/>
      <c r="B75" s="6"/>
      <c r="C75" s="6"/>
      <c r="D75" s="6"/>
      <c r="E75" s="6"/>
      <c r="F75" s="6"/>
      <c r="G75" s="6"/>
      <c r="H75" s="7"/>
      <c r="I75" s="6"/>
      <c r="J75" s="6"/>
      <c r="K75" s="6"/>
      <c r="L75" s="6"/>
      <c r="M75" s="6"/>
      <c r="N75" s="6"/>
      <c r="O75" s="6"/>
      <c r="P75" s="6"/>
      <c r="Q75" s="6"/>
      <c r="R75" s="8"/>
      <c r="S75" s="6"/>
      <c r="T75" s="9"/>
      <c r="U75" s="6"/>
      <c r="V75" s="10"/>
      <c r="W75" s="6"/>
      <c r="X75" s="10"/>
    </row>
    <row r="76" spans="1:26" ht="15.75" thickBot="1" x14ac:dyDescent="0.3">
      <c r="A76" s="6"/>
      <c r="B76" s="6"/>
      <c r="C76" s="6"/>
      <c r="D76" s="6"/>
      <c r="E76" s="6"/>
      <c r="F76" s="6"/>
      <c r="G76" s="6"/>
      <c r="H76" s="7"/>
      <c r="I76" s="6"/>
      <c r="J76" s="6"/>
      <c r="K76" s="6"/>
      <c r="L76" s="6"/>
      <c r="M76" s="6"/>
      <c r="N76" s="6"/>
      <c r="O76" s="6"/>
      <c r="P76" s="6"/>
      <c r="Q76" s="6"/>
      <c r="R76" s="8"/>
      <c r="S76" s="6"/>
      <c r="T76" s="9"/>
      <c r="U76" s="6"/>
      <c r="V76" s="11"/>
      <c r="W76" s="6"/>
      <c r="X76" s="11"/>
    </row>
    <row r="77" spans="1:26" x14ac:dyDescent="0.25">
      <c r="A77" s="6"/>
      <c r="B77" s="6"/>
      <c r="C77" s="6"/>
      <c r="D77" s="6"/>
      <c r="E77" s="6"/>
      <c r="F77" s="6"/>
      <c r="G77" s="6"/>
      <c r="H77" s="7"/>
      <c r="I77" s="6"/>
      <c r="J77" s="6"/>
      <c r="K77" s="6"/>
      <c r="L77" s="6"/>
      <c r="M77" s="6"/>
      <c r="N77" s="6"/>
      <c r="O77" s="6"/>
      <c r="P77" s="6"/>
      <c r="Q77" s="6"/>
      <c r="R77" s="8"/>
      <c r="S77" s="6"/>
      <c r="T77" s="9"/>
      <c r="U77" s="6"/>
      <c r="V77" s="9"/>
      <c r="W77" s="6"/>
      <c r="X77" s="9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sqref="A1:XFD5"/>
    </sheetView>
  </sheetViews>
  <sheetFormatPr defaultColWidth="8.85546875" defaultRowHeight="15" outlineLevelRow="1" x14ac:dyDescent="0.25"/>
  <sheetData>
    <row r="1" spans="1:24" x14ac:dyDescent="0.25">
      <c r="A1" s="2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4"/>
      <c r="S1" s="2"/>
      <c r="T1" s="5"/>
      <c r="U1" s="2"/>
      <c r="V1" s="5"/>
      <c r="W1" s="2"/>
      <c r="X1" s="5"/>
    </row>
    <row r="2" spans="1:24" outlineLevel="1" x14ac:dyDescent="0.25">
      <c r="A2" s="2"/>
      <c r="B2" s="2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4"/>
      <c r="S2" s="2"/>
      <c r="T2" s="5"/>
      <c r="U2" s="2"/>
      <c r="V2" s="5"/>
      <c r="W2" s="2"/>
      <c r="X2" s="5"/>
    </row>
    <row r="3" spans="1:24" ht="15.75" outlineLevel="1" thickBot="1" x14ac:dyDescent="0.3">
      <c r="A3" s="1"/>
      <c r="B3" s="1"/>
      <c r="C3" s="1"/>
      <c r="D3" s="6"/>
      <c r="E3" s="6"/>
      <c r="F3" s="6"/>
      <c r="G3" s="6"/>
      <c r="H3" s="7"/>
      <c r="I3" s="6"/>
      <c r="J3" s="6"/>
      <c r="K3" s="6"/>
      <c r="L3" s="6"/>
      <c r="M3" s="6"/>
      <c r="N3" s="6"/>
      <c r="O3" s="6"/>
      <c r="P3" s="6"/>
      <c r="Q3" s="6"/>
      <c r="R3" s="8"/>
      <c r="S3" s="6"/>
      <c r="T3" s="9"/>
      <c r="U3" s="6"/>
      <c r="V3" s="10"/>
      <c r="W3" s="6"/>
      <c r="X3" s="10"/>
    </row>
    <row r="4" spans="1:24" ht="15.75" thickBot="1" x14ac:dyDescent="0.3">
      <c r="A4" s="6"/>
      <c r="B4" s="6"/>
      <c r="C4" s="6"/>
      <c r="D4" s="6"/>
      <c r="E4" s="6"/>
      <c r="F4" s="6"/>
      <c r="G4" s="6"/>
      <c r="H4" s="7"/>
      <c r="I4" s="6"/>
      <c r="J4" s="6"/>
      <c r="K4" s="6"/>
      <c r="L4" s="6"/>
      <c r="M4" s="6"/>
      <c r="N4" s="6"/>
      <c r="O4" s="6"/>
      <c r="P4" s="6"/>
      <c r="Q4" s="6"/>
      <c r="R4" s="8"/>
      <c r="S4" s="6"/>
      <c r="T4" s="9"/>
      <c r="U4" s="6"/>
      <c r="V4" s="11"/>
      <c r="W4" s="6"/>
      <c r="X4" s="11"/>
    </row>
    <row r="5" spans="1:24" x14ac:dyDescent="0.25">
      <c r="A5" s="6"/>
      <c r="B5" s="6"/>
      <c r="C5" s="6"/>
      <c r="D5" s="6"/>
      <c r="E5" s="6"/>
      <c r="F5" s="6"/>
      <c r="G5" s="6"/>
      <c r="H5" s="7"/>
      <c r="I5" s="6"/>
      <c r="J5" s="6"/>
      <c r="K5" s="6"/>
      <c r="L5" s="6"/>
      <c r="M5" s="6"/>
      <c r="N5" s="6"/>
      <c r="O5" s="6"/>
      <c r="P5" s="6"/>
      <c r="Q5" s="6"/>
      <c r="R5" s="8"/>
      <c r="S5" s="6"/>
      <c r="T5" s="9"/>
      <c r="U5" s="6"/>
      <c r="V5" s="9"/>
      <c r="W5" s="6"/>
      <c r="X5" s="9"/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opLeftCell="O1" workbookViewId="0">
      <selection activeCell="G8" sqref="G8"/>
    </sheetView>
  </sheetViews>
  <sheetFormatPr defaultColWidth="8.85546875" defaultRowHeight="15" outlineLevelRow="1" x14ac:dyDescent="0.25"/>
  <sheetData>
    <row r="1" spans="1:25" outlineLevel="1" x14ac:dyDescent="0.25">
      <c r="A1" s="2"/>
      <c r="B1" s="2" t="s">
        <v>1132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ht="15.75" outlineLevel="1" thickBot="1" x14ac:dyDescent="0.3">
      <c r="A2" s="1"/>
      <c r="B2" s="1"/>
      <c r="C2" s="1"/>
      <c r="D2" s="1"/>
      <c r="E2" s="6"/>
      <c r="F2" s="6"/>
      <c r="G2" s="6" t="s">
        <v>0</v>
      </c>
      <c r="H2" s="6"/>
      <c r="I2" s="7">
        <v>41372</v>
      </c>
      <c r="J2" s="6"/>
      <c r="K2" s="6" t="s">
        <v>1133</v>
      </c>
      <c r="L2" s="6"/>
      <c r="M2" s="6" t="s">
        <v>714</v>
      </c>
      <c r="N2" s="6"/>
      <c r="O2" s="6" t="s">
        <v>1132</v>
      </c>
      <c r="P2" s="6"/>
      <c r="Q2" s="6" t="s">
        <v>1</v>
      </c>
      <c r="R2" s="6"/>
      <c r="S2" s="28">
        <v>29</v>
      </c>
      <c r="T2" s="6"/>
      <c r="U2" s="9">
        <v>17.36</v>
      </c>
      <c r="V2" s="6"/>
      <c r="W2" s="22">
        <f>ROUND(IF(ISNUMBER(U2), S2*U2, S2),5)</f>
        <v>503.44</v>
      </c>
      <c r="X2" s="6"/>
      <c r="Y2" s="22">
        <f>ROUND(Y1+W2,5)</f>
        <v>503.44</v>
      </c>
    </row>
    <row r="3" spans="1:25" x14ac:dyDescent="0.25">
      <c r="A3" s="6"/>
      <c r="B3" s="6" t="s">
        <v>1134</v>
      </c>
      <c r="C3" s="6"/>
      <c r="D3" s="6"/>
      <c r="E3" s="6"/>
      <c r="F3" s="6"/>
      <c r="G3" s="6"/>
      <c r="H3" s="6"/>
      <c r="I3" s="7"/>
      <c r="J3" s="6"/>
      <c r="K3" s="6"/>
      <c r="L3" s="6"/>
      <c r="M3" s="6"/>
      <c r="N3" s="6"/>
      <c r="O3" s="6"/>
      <c r="P3" s="6"/>
      <c r="Q3" s="6"/>
      <c r="R3" s="6"/>
      <c r="S3" s="8">
        <f>ROUND(SUM(S1:S2),5)</f>
        <v>29</v>
      </c>
      <c r="T3" s="6"/>
      <c r="U3" s="9"/>
      <c r="V3" s="6"/>
      <c r="W3" s="9">
        <f>ROUND(SUM(W1:W2),5)</f>
        <v>503.44</v>
      </c>
      <c r="X3" s="6"/>
      <c r="Y3" s="9">
        <f>Y2</f>
        <v>503.44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opLeftCell="R1" workbookViewId="0">
      <selection activeCell="AC5" sqref="AC5"/>
    </sheetView>
  </sheetViews>
  <sheetFormatPr defaultColWidth="8.85546875" defaultRowHeight="15" outlineLevelRow="1" x14ac:dyDescent="0.25"/>
  <sheetData>
    <row r="1" spans="1:25" x14ac:dyDescent="0.25">
      <c r="A1" s="2"/>
      <c r="B1" s="2" t="s">
        <v>1135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1" x14ac:dyDescent="0.25">
      <c r="A2" s="2"/>
      <c r="B2" s="2"/>
      <c r="C2" s="2" t="s">
        <v>1136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ht="15.75" outlineLevel="1" thickBot="1" x14ac:dyDescent="0.3">
      <c r="A3" s="1"/>
      <c r="B3" s="1"/>
      <c r="C3" s="1"/>
      <c r="D3" s="1"/>
      <c r="E3" s="6"/>
      <c r="F3" s="6"/>
      <c r="G3" s="6" t="s">
        <v>0</v>
      </c>
      <c r="H3" s="6"/>
      <c r="I3" s="7">
        <v>41379</v>
      </c>
      <c r="J3" s="6"/>
      <c r="K3" s="6" t="s">
        <v>1137</v>
      </c>
      <c r="L3" s="6"/>
      <c r="M3" s="6" t="s">
        <v>1138</v>
      </c>
      <c r="N3" s="6"/>
      <c r="O3" s="6" t="s">
        <v>1139</v>
      </c>
      <c r="P3" s="6"/>
      <c r="Q3" s="6" t="s">
        <v>1</v>
      </c>
      <c r="R3" s="6"/>
      <c r="S3" s="27">
        <v>60</v>
      </c>
      <c r="T3" s="6"/>
      <c r="U3" s="9">
        <v>12</v>
      </c>
      <c r="V3" s="6"/>
      <c r="W3" s="10">
        <f>ROUND(IF(ISNUMBER(U3), S3*U3, S3),5)</f>
        <v>720</v>
      </c>
      <c r="X3" s="6"/>
      <c r="Y3" s="10">
        <f>ROUND(Y2+W3,5)</f>
        <v>720</v>
      </c>
    </row>
    <row r="4" spans="1:25" ht="15.75" thickBot="1" x14ac:dyDescent="0.3">
      <c r="A4" s="6"/>
      <c r="B4" s="6"/>
      <c r="C4" s="6" t="s">
        <v>1140</v>
      </c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26">
        <f>ROUND(SUM(S2:S3),5)</f>
        <v>60</v>
      </c>
      <c r="T4" s="6"/>
      <c r="U4" s="9"/>
      <c r="V4" s="6"/>
      <c r="W4" s="11">
        <f>ROUND(SUM(W2:W3),5)</f>
        <v>720</v>
      </c>
      <c r="X4" s="6"/>
      <c r="Y4" s="11">
        <f>Y3</f>
        <v>720</v>
      </c>
    </row>
    <row r="5" spans="1:25" x14ac:dyDescent="0.25">
      <c r="A5" s="6"/>
      <c r="B5" s="6" t="s">
        <v>1141</v>
      </c>
      <c r="C5" s="6"/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8">
        <f>S4</f>
        <v>60</v>
      </c>
      <c r="T5" s="6"/>
      <c r="U5" s="9"/>
      <c r="V5" s="6"/>
      <c r="W5" s="9">
        <f>W4</f>
        <v>720</v>
      </c>
      <c r="X5" s="6"/>
      <c r="Y5" s="9">
        <f>Y4</f>
        <v>720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opLeftCell="L1" workbookViewId="0">
      <selection activeCell="Z15" sqref="Z15"/>
    </sheetView>
  </sheetViews>
  <sheetFormatPr defaultColWidth="8.85546875" defaultRowHeight="15" outlineLevelRow="1" x14ac:dyDescent="0.25"/>
  <sheetData>
    <row r="1" spans="1:26" outlineLevel="1" x14ac:dyDescent="0.25">
      <c r="A1" s="2"/>
      <c r="B1" s="2" t="s">
        <v>1142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6" ht="15.75" outlineLevel="1" thickBot="1" x14ac:dyDescent="0.3">
      <c r="A2" s="1"/>
      <c r="B2" s="1"/>
      <c r="C2" s="1"/>
      <c r="D2" s="1"/>
      <c r="E2" s="6"/>
      <c r="F2" s="6"/>
      <c r="G2" s="6" t="s">
        <v>0</v>
      </c>
      <c r="H2" s="6"/>
      <c r="I2" s="7">
        <v>41397</v>
      </c>
      <c r="J2" s="6"/>
      <c r="K2" s="6" t="s">
        <v>1143</v>
      </c>
      <c r="L2" s="6"/>
      <c r="M2" s="6" t="s">
        <v>968</v>
      </c>
      <c r="N2" s="6"/>
      <c r="O2" s="6" t="s">
        <v>1142</v>
      </c>
      <c r="P2" s="6"/>
      <c r="Q2" s="6" t="s">
        <v>1</v>
      </c>
      <c r="R2" s="6"/>
      <c r="S2" s="28">
        <v>25</v>
      </c>
      <c r="T2" s="6"/>
      <c r="U2" s="9">
        <v>17.36</v>
      </c>
      <c r="V2" s="6"/>
      <c r="W2" s="22">
        <f>ROUND(IF(ISNUMBER(U2), S2*U2, S2),5)</f>
        <v>434</v>
      </c>
      <c r="X2" s="6"/>
      <c r="Y2" s="22">
        <f>ROUND(Y1+W2,5)</f>
        <v>434</v>
      </c>
    </row>
    <row r="3" spans="1:26" x14ac:dyDescent="0.25">
      <c r="A3" s="6"/>
      <c r="B3" s="6" t="s">
        <v>1144</v>
      </c>
      <c r="C3" s="6"/>
      <c r="D3" s="6"/>
      <c r="E3" s="6"/>
      <c r="F3" s="6"/>
      <c r="G3" s="6"/>
      <c r="H3" s="6"/>
      <c r="I3" s="7"/>
      <c r="J3" s="6"/>
      <c r="K3" s="6"/>
      <c r="L3" s="6"/>
      <c r="M3" s="6"/>
      <c r="N3" s="6"/>
      <c r="O3" s="6"/>
      <c r="P3" s="6"/>
      <c r="Q3" s="6"/>
      <c r="R3" s="6"/>
      <c r="S3" s="8">
        <f>ROUND(SUM(S1:S2),5)</f>
        <v>25</v>
      </c>
      <c r="T3" s="6"/>
      <c r="U3" s="9"/>
      <c r="V3" s="6"/>
      <c r="W3" s="9">
        <f>ROUND(SUM(W1:W2),5)</f>
        <v>434</v>
      </c>
      <c r="X3" s="6"/>
      <c r="Y3" s="9">
        <f>Y2</f>
        <v>434</v>
      </c>
      <c r="Z3">
        <v>434</v>
      </c>
    </row>
    <row r="4" spans="1:26" x14ac:dyDescent="0.25">
      <c r="A4" s="2"/>
      <c r="B4" s="2" t="s">
        <v>1145</v>
      </c>
      <c r="C4" s="2"/>
      <c r="D4" s="2"/>
      <c r="E4" s="2"/>
      <c r="F4" s="2"/>
      <c r="G4" s="2"/>
      <c r="H4" s="2"/>
      <c r="I4" s="3"/>
      <c r="J4" s="2"/>
      <c r="K4" s="2"/>
      <c r="L4" s="2"/>
      <c r="M4" s="2"/>
      <c r="N4" s="2"/>
      <c r="O4" s="2"/>
      <c r="P4" s="2"/>
      <c r="Q4" s="2"/>
      <c r="R4" s="2"/>
      <c r="S4" s="4"/>
      <c r="T4" s="2"/>
      <c r="U4" s="5"/>
      <c r="V4" s="2"/>
      <c r="W4" s="5"/>
      <c r="X4" s="2"/>
      <c r="Y4" s="5"/>
    </row>
    <row r="5" spans="1:26" outlineLevel="1" x14ac:dyDescent="0.25">
      <c r="A5" s="2"/>
      <c r="B5" s="2"/>
      <c r="C5" s="2" t="s">
        <v>1146</v>
      </c>
      <c r="D5" s="2"/>
      <c r="E5" s="2"/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4"/>
      <c r="T5" s="2"/>
      <c r="U5" s="5"/>
      <c r="V5" s="2"/>
      <c r="W5" s="5"/>
      <c r="X5" s="2"/>
      <c r="Y5" s="5"/>
    </row>
    <row r="6" spans="1:26" ht="15.75" outlineLevel="1" thickBot="1" x14ac:dyDescent="0.3">
      <c r="A6" s="1"/>
      <c r="B6" s="1"/>
      <c r="C6" s="1"/>
      <c r="D6" s="1"/>
      <c r="E6" s="6"/>
      <c r="F6" s="6"/>
      <c r="G6" s="6" t="s">
        <v>0</v>
      </c>
      <c r="H6" s="6"/>
      <c r="I6" s="7">
        <v>41428</v>
      </c>
      <c r="J6" s="6"/>
      <c r="K6" s="6" t="s">
        <v>1147</v>
      </c>
      <c r="L6" s="6"/>
      <c r="M6" s="6" t="s">
        <v>1148</v>
      </c>
      <c r="N6" s="6"/>
      <c r="O6" s="6" t="s">
        <v>1149</v>
      </c>
      <c r="P6" s="6"/>
      <c r="Q6" s="6" t="s">
        <v>1</v>
      </c>
      <c r="R6" s="6"/>
      <c r="S6" s="27">
        <v>32</v>
      </c>
      <c r="T6" s="6"/>
      <c r="U6" s="8">
        <v>13.824999999999999</v>
      </c>
      <c r="V6" s="6"/>
      <c r="W6" s="10">
        <f>ROUND(IF(ISNUMBER(U6), S6*U6, S6),5)</f>
        <v>442.4</v>
      </c>
      <c r="X6" s="6"/>
      <c r="Y6" s="10">
        <f>ROUND(Y5+W6,5)</f>
        <v>442.4</v>
      </c>
    </row>
    <row r="7" spans="1:26" ht="15.75" thickBot="1" x14ac:dyDescent="0.3">
      <c r="A7" s="6"/>
      <c r="B7" s="6"/>
      <c r="C7" s="6" t="s">
        <v>1150</v>
      </c>
      <c r="D7" s="6"/>
      <c r="E7" s="6"/>
      <c r="F7" s="6"/>
      <c r="G7" s="6"/>
      <c r="H7" s="6"/>
      <c r="I7" s="7"/>
      <c r="J7" s="6"/>
      <c r="K7" s="6"/>
      <c r="L7" s="6"/>
      <c r="M7" s="6"/>
      <c r="N7" s="6"/>
      <c r="O7" s="6"/>
      <c r="P7" s="6"/>
      <c r="Q7" s="6"/>
      <c r="R7" s="6"/>
      <c r="S7" s="26">
        <f>ROUND(SUM(S5:S6),5)</f>
        <v>32</v>
      </c>
      <c r="T7" s="6"/>
      <c r="U7" s="9"/>
      <c r="V7" s="6"/>
      <c r="W7" s="11">
        <f>ROUND(SUM(W5:W6),5)</f>
        <v>442.4</v>
      </c>
      <c r="X7" s="6"/>
      <c r="Y7" s="11">
        <f>Y6</f>
        <v>442.4</v>
      </c>
    </row>
    <row r="8" spans="1:26" x14ac:dyDescent="0.25">
      <c r="A8" s="6"/>
      <c r="B8" s="6" t="s">
        <v>1151</v>
      </c>
      <c r="C8" s="6"/>
      <c r="D8" s="6"/>
      <c r="E8" s="6"/>
      <c r="F8" s="6"/>
      <c r="G8" s="6"/>
      <c r="H8" s="6"/>
      <c r="I8" s="7"/>
      <c r="J8" s="6"/>
      <c r="K8" s="6"/>
      <c r="L8" s="6"/>
      <c r="M8" s="6"/>
      <c r="N8" s="6"/>
      <c r="O8" s="6"/>
      <c r="P8" s="6"/>
      <c r="Q8" s="6"/>
      <c r="R8" s="6"/>
      <c r="S8" s="8">
        <f>S7</f>
        <v>32</v>
      </c>
      <c r="T8" s="6"/>
      <c r="U8" s="9"/>
      <c r="V8" s="6"/>
      <c r="W8" s="9">
        <f>W7</f>
        <v>442.4</v>
      </c>
      <c r="X8" s="6"/>
      <c r="Y8" s="9">
        <f>Y7</f>
        <v>442.4</v>
      </c>
      <c r="Z8">
        <v>442.4</v>
      </c>
    </row>
    <row r="9" spans="1:26" x14ac:dyDescent="0.25">
      <c r="A9" s="2"/>
      <c r="B9" s="2" t="s">
        <v>1152</v>
      </c>
      <c r="C9" s="2"/>
      <c r="D9" s="2"/>
      <c r="E9" s="2"/>
      <c r="F9" s="2"/>
      <c r="G9" s="2"/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4"/>
      <c r="T9" s="2"/>
      <c r="U9" s="5"/>
      <c r="V9" s="2"/>
      <c r="W9" s="5"/>
      <c r="X9" s="2"/>
      <c r="Y9" s="5"/>
    </row>
    <row r="10" spans="1:26" outlineLevel="1" x14ac:dyDescent="0.25">
      <c r="A10" s="2"/>
      <c r="B10" s="2"/>
      <c r="C10" s="2" t="s">
        <v>1153</v>
      </c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2"/>
      <c r="S10" s="4"/>
      <c r="T10" s="2"/>
      <c r="U10" s="5"/>
      <c r="V10" s="2"/>
      <c r="W10" s="5"/>
      <c r="X10" s="2"/>
      <c r="Y10" s="5"/>
    </row>
    <row r="11" spans="1:26" outlineLevel="1" x14ac:dyDescent="0.25">
      <c r="A11" s="6"/>
      <c r="B11" s="6"/>
      <c r="C11" s="6"/>
      <c r="D11" s="6"/>
      <c r="E11" s="6"/>
      <c r="F11" s="6"/>
      <c r="G11" s="6" t="s">
        <v>0</v>
      </c>
      <c r="H11" s="6"/>
      <c r="I11" s="7">
        <v>41425</v>
      </c>
      <c r="J11" s="6"/>
      <c r="K11" s="6" t="s">
        <v>1154</v>
      </c>
      <c r="L11" s="6"/>
      <c r="M11" s="6" t="s">
        <v>1155</v>
      </c>
      <c r="N11" s="6"/>
      <c r="O11" s="6" t="s">
        <v>1156</v>
      </c>
      <c r="P11" s="6"/>
      <c r="Q11" s="6" t="s">
        <v>1</v>
      </c>
      <c r="R11" s="6"/>
      <c r="S11" s="8">
        <v>250</v>
      </c>
      <c r="T11" s="6"/>
      <c r="U11" s="9">
        <v>3</v>
      </c>
      <c r="V11" s="6"/>
      <c r="W11" s="9">
        <f>ROUND(IF(ISNUMBER(U11), S11*U11, S11),5)</f>
        <v>750</v>
      </c>
      <c r="X11" s="6"/>
      <c r="Y11" s="9">
        <f>ROUND(Y10+W11,5)</f>
        <v>750</v>
      </c>
    </row>
    <row r="12" spans="1:26" ht="15.75" outlineLevel="1" thickBot="1" x14ac:dyDescent="0.3">
      <c r="A12" s="6"/>
      <c r="B12" s="6"/>
      <c r="C12" s="6"/>
      <c r="D12" s="6"/>
      <c r="E12" s="6"/>
      <c r="F12" s="6"/>
      <c r="G12" s="6" t="s">
        <v>0</v>
      </c>
      <c r="H12" s="6"/>
      <c r="I12" s="7">
        <v>41425</v>
      </c>
      <c r="J12" s="6"/>
      <c r="K12" s="6" t="s">
        <v>1154</v>
      </c>
      <c r="L12" s="6"/>
      <c r="M12" s="6" t="s">
        <v>90</v>
      </c>
      <c r="N12" s="6"/>
      <c r="O12" s="6" t="s">
        <v>1156</v>
      </c>
      <c r="P12" s="6"/>
      <c r="Q12" s="6" t="s">
        <v>1</v>
      </c>
      <c r="R12" s="6"/>
      <c r="S12" s="27">
        <v>1</v>
      </c>
      <c r="T12" s="6"/>
      <c r="U12" s="9">
        <v>63.75</v>
      </c>
      <c r="V12" s="6"/>
      <c r="W12" s="10">
        <f>ROUND(IF(ISNUMBER(U12), S12*U12, S12),5)</f>
        <v>63.75</v>
      </c>
      <c r="X12" s="6"/>
      <c r="Y12" s="10">
        <f>ROUND(Y11+W12,5)</f>
        <v>813.75</v>
      </c>
    </row>
    <row r="13" spans="1:26" ht="15.75" thickBot="1" x14ac:dyDescent="0.3">
      <c r="A13" s="6"/>
      <c r="B13" s="6"/>
      <c r="C13" s="6" t="s">
        <v>1157</v>
      </c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6"/>
      <c r="P13" s="6"/>
      <c r="Q13" s="6"/>
      <c r="R13" s="6"/>
      <c r="S13" s="26">
        <f>ROUND(SUM(S10:S12),5)</f>
        <v>251</v>
      </c>
      <c r="T13" s="6"/>
      <c r="U13" s="9"/>
      <c r="V13" s="6"/>
      <c r="W13" s="11">
        <f>ROUND(SUM(W10:W12),5)</f>
        <v>813.75</v>
      </c>
      <c r="X13" s="6"/>
      <c r="Y13" s="11">
        <f>Y12</f>
        <v>813.75</v>
      </c>
    </row>
    <row r="14" spans="1:26" x14ac:dyDescent="0.25">
      <c r="A14" s="6"/>
      <c r="B14" s="6" t="s">
        <v>1158</v>
      </c>
      <c r="C14" s="6"/>
      <c r="D14" s="6"/>
      <c r="E14" s="6"/>
      <c r="F14" s="6"/>
      <c r="G14" s="6"/>
      <c r="H14" s="6"/>
      <c r="I14" s="7"/>
      <c r="J14" s="6"/>
      <c r="K14" s="6"/>
      <c r="L14" s="6"/>
      <c r="M14" s="6"/>
      <c r="N14" s="6"/>
      <c r="O14" s="6"/>
      <c r="P14" s="6"/>
      <c r="Q14" s="6"/>
      <c r="R14" s="6"/>
      <c r="S14" s="8">
        <f>S13</f>
        <v>251</v>
      </c>
      <c r="T14" s="6"/>
      <c r="U14" s="9"/>
      <c r="V14" s="6"/>
      <c r="W14" s="9">
        <f>W13</f>
        <v>813.75</v>
      </c>
      <c r="X14" s="6"/>
      <c r="Y14" s="9">
        <f>Y13</f>
        <v>813.75</v>
      </c>
      <c r="Z14">
        <v>813.75</v>
      </c>
    </row>
    <row r="15" spans="1:26" x14ac:dyDescent="0.25">
      <c r="Z15">
        <f>SUM(Z1:Z14)</f>
        <v>1690.15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opLeftCell="B1" workbookViewId="0">
      <selection activeCell="B1" sqref="A1:XFD1048576"/>
    </sheetView>
  </sheetViews>
  <sheetFormatPr defaultColWidth="11.42578125" defaultRowHeight="15" outlineLevelRow="1" x14ac:dyDescent="0.25"/>
  <sheetData>
    <row r="1" spans="1:24" x14ac:dyDescent="0.25">
      <c r="A1" s="2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4"/>
      <c r="S1" s="2"/>
      <c r="T1" s="5"/>
      <c r="U1" s="2"/>
      <c r="V1" s="5"/>
      <c r="W1" s="2"/>
      <c r="X1" s="5"/>
    </row>
    <row r="2" spans="1:24" outlineLevel="1" x14ac:dyDescent="0.25">
      <c r="A2" s="2"/>
      <c r="B2" s="2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4"/>
      <c r="S2" s="2"/>
      <c r="T2" s="5"/>
      <c r="U2" s="2"/>
      <c r="V2" s="5"/>
      <c r="W2" s="2"/>
      <c r="X2" s="5"/>
    </row>
    <row r="3" spans="1:24" outlineLevel="1" x14ac:dyDescent="0.25">
      <c r="A3" s="6"/>
      <c r="B3" s="6"/>
      <c r="C3" s="6"/>
      <c r="D3" s="6"/>
      <c r="E3" s="6"/>
      <c r="F3" s="6"/>
      <c r="G3" s="6"/>
      <c r="H3" s="7"/>
      <c r="I3" s="6"/>
      <c r="J3" s="6"/>
      <c r="K3" s="6"/>
      <c r="L3" s="6"/>
      <c r="M3" s="6"/>
      <c r="N3" s="6"/>
      <c r="O3" s="6"/>
      <c r="P3" s="6"/>
      <c r="Q3" s="6"/>
      <c r="R3" s="8"/>
      <c r="S3" s="6"/>
      <c r="T3" s="9"/>
      <c r="U3" s="6"/>
      <c r="V3" s="9"/>
      <c r="W3" s="6"/>
      <c r="X3" s="9"/>
    </row>
    <row r="4" spans="1:24" outlineLevel="1" x14ac:dyDescent="0.25">
      <c r="A4" s="6"/>
      <c r="B4" s="6"/>
      <c r="C4" s="6"/>
      <c r="D4" s="6"/>
      <c r="E4" s="6"/>
      <c r="F4" s="6"/>
      <c r="G4" s="6"/>
      <c r="H4" s="7"/>
      <c r="I4" s="6"/>
      <c r="J4" s="6"/>
      <c r="K4" s="6"/>
      <c r="L4" s="6"/>
      <c r="M4" s="6"/>
      <c r="N4" s="6"/>
      <c r="O4" s="6"/>
      <c r="P4" s="6"/>
      <c r="Q4" s="6"/>
      <c r="R4" s="8"/>
      <c r="S4" s="6"/>
      <c r="T4" s="9"/>
      <c r="U4" s="6"/>
      <c r="V4" s="9"/>
      <c r="W4" s="6"/>
      <c r="X4" s="9"/>
    </row>
    <row r="5" spans="1:24" ht="15.75" outlineLevel="1" thickBot="1" x14ac:dyDescent="0.3">
      <c r="A5" s="6"/>
      <c r="B5" s="6"/>
      <c r="C5" s="6"/>
      <c r="D5" s="6"/>
      <c r="E5" s="6"/>
      <c r="F5" s="6"/>
      <c r="G5" s="6"/>
      <c r="H5" s="7"/>
      <c r="I5" s="6"/>
      <c r="J5" s="6"/>
      <c r="K5" s="6"/>
      <c r="L5" s="6"/>
      <c r="M5" s="6"/>
      <c r="N5" s="6"/>
      <c r="O5" s="6"/>
      <c r="P5" s="6"/>
      <c r="Q5" s="6"/>
      <c r="R5" s="8"/>
      <c r="S5" s="6"/>
      <c r="T5" s="9"/>
      <c r="U5" s="6"/>
      <c r="V5" s="10"/>
      <c r="W5" s="6"/>
      <c r="X5" s="10"/>
    </row>
    <row r="6" spans="1:24" ht="15.75" thickBot="1" x14ac:dyDescent="0.3">
      <c r="A6" s="6"/>
      <c r="B6" s="6"/>
      <c r="C6" s="6"/>
      <c r="D6" s="6"/>
      <c r="E6" s="6"/>
      <c r="F6" s="6"/>
      <c r="G6" s="6"/>
      <c r="H6" s="7"/>
      <c r="I6" s="6"/>
      <c r="J6" s="6"/>
      <c r="K6" s="6"/>
      <c r="L6" s="6"/>
      <c r="M6" s="6"/>
      <c r="N6" s="6"/>
      <c r="O6" s="6"/>
      <c r="P6" s="6"/>
      <c r="Q6" s="6"/>
      <c r="R6" s="8"/>
      <c r="S6" s="6"/>
      <c r="T6" s="9"/>
      <c r="U6" s="6"/>
      <c r="V6" s="11"/>
      <c r="W6" s="6"/>
      <c r="X6" s="11"/>
    </row>
    <row r="7" spans="1:24" x14ac:dyDescent="0.25">
      <c r="A7" s="6"/>
      <c r="B7" s="6"/>
      <c r="C7" s="6"/>
      <c r="D7" s="6"/>
      <c r="E7" s="6"/>
      <c r="F7" s="6"/>
      <c r="G7" s="6"/>
      <c r="H7" s="7"/>
      <c r="I7" s="6"/>
      <c r="J7" s="6"/>
      <c r="K7" s="6"/>
      <c r="L7" s="6"/>
      <c r="M7" s="6"/>
      <c r="N7" s="6"/>
      <c r="O7" s="6"/>
      <c r="P7" s="6"/>
      <c r="Q7" s="6"/>
      <c r="R7" s="8"/>
      <c r="S7" s="6"/>
      <c r="T7" s="9"/>
      <c r="U7" s="6"/>
      <c r="V7" s="9"/>
      <c r="W7" s="6"/>
      <c r="X7" s="9"/>
    </row>
  </sheetData>
  <phoneticPr fontId="5" type="noConversion"/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"/>
  <sheetViews>
    <sheetView workbookViewId="0">
      <selection activeCell="H27" sqref="H27"/>
    </sheetView>
  </sheetViews>
  <sheetFormatPr defaultColWidth="11.42578125" defaultRowHeight="15" outlineLevelRow="2" x14ac:dyDescent="0.25"/>
  <cols>
    <col min="4" max="7" width="0" hidden="1" customWidth="1"/>
    <col min="9" max="9" width="0" hidden="1" customWidth="1"/>
    <col min="11" max="23" width="0" hidden="1" customWidth="1"/>
    <col min="25" max="25" width="12.42578125" customWidth="1"/>
    <col min="26" max="26" width="12.85546875" customWidth="1"/>
  </cols>
  <sheetData>
    <row r="3" outlineLevel="2" x14ac:dyDescent="0.25"/>
    <row r="4" outlineLevel="2" x14ac:dyDescent="0.25"/>
    <row r="5" outlineLevel="1" x14ac:dyDescent="0.25"/>
    <row r="6" outlineLevel="2" x14ac:dyDescent="0.25"/>
    <row r="7" outlineLevel="2" x14ac:dyDescent="0.25"/>
    <row r="8" outlineLevel="1" x14ac:dyDescent="0.25"/>
    <row r="9" outlineLevel="2" x14ac:dyDescent="0.25"/>
    <row r="10" outlineLevel="2" x14ac:dyDescent="0.25"/>
    <row r="11" outlineLevel="1" x14ac:dyDescent="0.25"/>
    <row r="12" outlineLevel="2" x14ac:dyDescent="0.25"/>
    <row r="13" outlineLevel="2" x14ac:dyDescent="0.25"/>
    <row r="14" outlineLevel="1" x14ac:dyDescent="0.25"/>
  </sheetData>
  <phoneticPr fontId="5" type="noConversion"/>
  <pageMargins left="0.75" right="0.75" top="1" bottom="1" header="0.5" footer="0.5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7"/>
  <sheetViews>
    <sheetView topLeftCell="A184" zoomScale="125" zoomScaleNormal="125" zoomScalePageLayoutView="125" workbookViewId="0">
      <selection activeCell="Z217" sqref="Z217"/>
    </sheetView>
  </sheetViews>
  <sheetFormatPr defaultColWidth="11.42578125" defaultRowHeight="15" outlineLevelRow="2" x14ac:dyDescent="0.25"/>
  <cols>
    <col min="4" max="7" width="0" hidden="1" customWidth="1"/>
    <col min="9" max="9" width="0" hidden="1" customWidth="1"/>
    <col min="11" max="23" width="0" hidden="1" customWidth="1"/>
    <col min="25" max="25" width="12" customWidth="1"/>
    <col min="26" max="26" width="13" customWidth="1"/>
    <col min="27" max="27" width="13.85546875" customWidth="1"/>
  </cols>
  <sheetData>
    <row r="1" spans="1:26" s="29" customFormat="1" ht="30" customHeight="1" thickBot="1" x14ac:dyDescent="0.3">
      <c r="A1" s="31"/>
      <c r="B1" s="31"/>
      <c r="C1" s="31"/>
      <c r="D1" s="31"/>
      <c r="E1" s="31"/>
      <c r="F1" s="31"/>
      <c r="G1" s="30" t="s">
        <v>376</v>
      </c>
      <c r="H1" s="31"/>
      <c r="I1" s="30" t="s">
        <v>375</v>
      </c>
      <c r="J1" s="31"/>
      <c r="K1" s="30" t="s">
        <v>374</v>
      </c>
      <c r="L1" s="31"/>
      <c r="M1" s="30" t="s">
        <v>373</v>
      </c>
      <c r="N1" s="31"/>
      <c r="O1" s="30" t="s">
        <v>372</v>
      </c>
      <c r="P1" s="31"/>
      <c r="Q1" s="30" t="s">
        <v>371</v>
      </c>
      <c r="R1" s="31"/>
      <c r="S1" s="30" t="s">
        <v>370</v>
      </c>
      <c r="T1" s="31"/>
      <c r="U1" s="30" t="s">
        <v>369</v>
      </c>
      <c r="V1" s="31"/>
      <c r="W1" s="30" t="s">
        <v>368</v>
      </c>
      <c r="X1" s="31"/>
      <c r="Y1" s="30" t="s">
        <v>367</v>
      </c>
    </row>
    <row r="2" spans="1:26" ht="15.75" thickTop="1" x14ac:dyDescent="0.25">
      <c r="A2" s="2"/>
      <c r="B2" s="2" t="s">
        <v>366</v>
      </c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6" outlineLevel="1" x14ac:dyDescent="0.25">
      <c r="A3" s="2"/>
      <c r="B3" s="2"/>
      <c r="C3" s="2" t="s">
        <v>365</v>
      </c>
      <c r="D3" s="2"/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4"/>
      <c r="T3" s="2"/>
      <c r="U3" s="5"/>
      <c r="V3" s="2"/>
      <c r="W3" s="5"/>
      <c r="X3" s="2"/>
      <c r="Y3" s="5"/>
    </row>
    <row r="4" spans="1:26" outlineLevel="1" x14ac:dyDescent="0.25">
      <c r="A4" s="6"/>
      <c r="B4" s="6"/>
      <c r="C4" s="6"/>
      <c r="D4" s="6"/>
      <c r="E4" s="6"/>
      <c r="F4" s="6"/>
      <c r="G4" s="6" t="s">
        <v>0</v>
      </c>
      <c r="H4" s="6"/>
      <c r="I4" s="7">
        <v>41409</v>
      </c>
      <c r="J4" s="6"/>
      <c r="K4" s="6" t="s">
        <v>362</v>
      </c>
      <c r="L4" s="6"/>
      <c r="M4" s="6" t="s">
        <v>364</v>
      </c>
      <c r="N4" s="6"/>
      <c r="O4" s="6" t="s">
        <v>361</v>
      </c>
      <c r="P4" s="6"/>
      <c r="Q4" s="6" t="s">
        <v>1</v>
      </c>
      <c r="R4" s="6"/>
      <c r="S4" s="8">
        <v>115</v>
      </c>
      <c r="T4" s="6"/>
      <c r="U4" s="9">
        <v>36</v>
      </c>
      <c r="V4" s="6"/>
      <c r="W4" s="9">
        <f>ROUND(IF(ISNUMBER(U4), S4*U4, S4),5)</f>
        <v>4140</v>
      </c>
      <c r="X4" s="6"/>
      <c r="Y4" s="9">
        <f>ROUND(Y3+W4,5)</f>
        <v>4140</v>
      </c>
    </row>
    <row r="5" spans="1:26" outlineLevel="1" x14ac:dyDescent="0.25">
      <c r="A5" s="6"/>
      <c r="B5" s="6"/>
      <c r="C5" s="6"/>
      <c r="D5" s="6"/>
      <c r="E5" s="6"/>
      <c r="F5" s="6"/>
      <c r="G5" s="6" t="s">
        <v>0</v>
      </c>
      <c r="H5" s="6"/>
      <c r="I5" s="7">
        <v>41409</v>
      </c>
      <c r="J5" s="6"/>
      <c r="K5" s="6" t="s">
        <v>362</v>
      </c>
      <c r="L5" s="6"/>
      <c r="M5" s="6" t="s">
        <v>363</v>
      </c>
      <c r="N5" s="6"/>
      <c r="O5" s="6" t="s">
        <v>361</v>
      </c>
      <c r="P5" s="6"/>
      <c r="Q5" s="6" t="s">
        <v>1</v>
      </c>
      <c r="R5" s="6"/>
      <c r="S5" s="8">
        <v>118</v>
      </c>
      <c r="T5" s="6"/>
      <c r="U5" s="9">
        <v>15</v>
      </c>
      <c r="V5" s="6"/>
      <c r="W5" s="9">
        <f>ROUND(IF(ISNUMBER(U5), S5*U5, S5),5)</f>
        <v>1770</v>
      </c>
      <c r="X5" s="6"/>
      <c r="Y5" s="9">
        <f>ROUND(Y4+W5,5)</f>
        <v>5910</v>
      </c>
    </row>
    <row r="6" spans="1:26" ht="15.75" outlineLevel="1" thickBot="1" x14ac:dyDescent="0.3">
      <c r="A6" s="6"/>
      <c r="B6" s="6"/>
      <c r="C6" s="6"/>
      <c r="D6" s="6"/>
      <c r="E6" s="6"/>
      <c r="F6" s="6"/>
      <c r="G6" s="6" t="s">
        <v>0</v>
      </c>
      <c r="H6" s="6"/>
      <c r="I6" s="7">
        <v>41409</v>
      </c>
      <c r="J6" s="6"/>
      <c r="K6" s="6" t="s">
        <v>362</v>
      </c>
      <c r="L6" s="6"/>
      <c r="M6" s="6" t="s">
        <v>90</v>
      </c>
      <c r="N6" s="6"/>
      <c r="O6" s="6" t="s">
        <v>361</v>
      </c>
      <c r="P6" s="6"/>
      <c r="Q6" s="6" t="s">
        <v>1</v>
      </c>
      <c r="R6" s="6"/>
      <c r="S6" s="27">
        <v>1</v>
      </c>
      <c r="T6" s="6"/>
      <c r="U6" s="9">
        <v>502.36</v>
      </c>
      <c r="V6" s="6"/>
      <c r="W6" s="10">
        <f>ROUND(IF(ISNUMBER(U6), S6*U6, S6),5)</f>
        <v>502.36</v>
      </c>
      <c r="X6" s="6"/>
      <c r="Y6" s="10">
        <f>ROUND(Y5+W6,5)</f>
        <v>6412.36</v>
      </c>
    </row>
    <row r="7" spans="1:26" ht="15.75" thickBot="1" x14ac:dyDescent="0.3">
      <c r="A7" s="6"/>
      <c r="B7" s="6"/>
      <c r="C7" s="6" t="s">
        <v>360</v>
      </c>
      <c r="D7" s="6"/>
      <c r="E7" s="6"/>
      <c r="F7" s="6"/>
      <c r="G7" s="6"/>
      <c r="H7" s="6"/>
      <c r="I7" s="7"/>
      <c r="J7" s="6"/>
      <c r="K7" s="6"/>
      <c r="L7" s="6"/>
      <c r="M7" s="6"/>
      <c r="N7" s="6"/>
      <c r="O7" s="6"/>
      <c r="P7" s="6"/>
      <c r="Q7" s="6"/>
      <c r="R7" s="6"/>
      <c r="S7" s="26">
        <f>ROUND(SUM(S3:S6),5)</f>
        <v>234</v>
      </c>
      <c r="T7" s="6"/>
      <c r="U7" s="9"/>
      <c r="V7" s="6"/>
      <c r="W7" s="11">
        <f>ROUND(SUM(W3:W6),5)</f>
        <v>6412.36</v>
      </c>
      <c r="X7" s="6"/>
      <c r="Y7" s="11">
        <f>Y6</f>
        <v>6412.36</v>
      </c>
    </row>
    <row r="8" spans="1:26" x14ac:dyDescent="0.25">
      <c r="A8" s="6"/>
      <c r="B8" s="6" t="s">
        <v>359</v>
      </c>
      <c r="C8" s="6"/>
      <c r="D8" s="6"/>
      <c r="E8" s="6"/>
      <c r="F8" s="6"/>
      <c r="G8" s="6"/>
      <c r="H8" s="6"/>
      <c r="I8" s="7"/>
      <c r="J8" s="6"/>
      <c r="K8" s="6"/>
      <c r="L8" s="6"/>
      <c r="M8" s="6"/>
      <c r="N8" s="6"/>
      <c r="O8" s="6"/>
      <c r="P8" s="6"/>
      <c r="Q8" s="6"/>
      <c r="R8" s="6"/>
      <c r="S8" s="8">
        <f>S7</f>
        <v>234</v>
      </c>
      <c r="T8" s="6"/>
      <c r="U8" s="9"/>
      <c r="V8" s="6"/>
      <c r="W8" s="9">
        <f>W7</f>
        <v>6412.36</v>
      </c>
      <c r="X8" s="6"/>
      <c r="Y8" s="9">
        <f>Y7</f>
        <v>6412.36</v>
      </c>
      <c r="Z8">
        <v>6412.36</v>
      </c>
    </row>
    <row r="9" spans="1:26" x14ac:dyDescent="0.25">
      <c r="A9" s="2"/>
      <c r="B9" s="2" t="s">
        <v>358</v>
      </c>
      <c r="C9" s="2"/>
      <c r="D9" s="2"/>
      <c r="E9" s="2"/>
      <c r="F9" s="2"/>
      <c r="G9" s="2"/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4"/>
      <c r="T9" s="2"/>
      <c r="U9" s="5"/>
      <c r="V9" s="2"/>
      <c r="W9" s="5"/>
      <c r="X9" s="2"/>
      <c r="Y9" s="5"/>
    </row>
    <row r="10" spans="1:26" outlineLevel="1" x14ac:dyDescent="0.25">
      <c r="A10" s="2"/>
      <c r="B10" s="2"/>
      <c r="C10" s="2" t="s">
        <v>357</v>
      </c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2"/>
      <c r="S10" s="4"/>
      <c r="T10" s="2"/>
      <c r="U10" s="5"/>
      <c r="V10" s="2"/>
      <c r="W10" s="5"/>
      <c r="X10" s="2"/>
      <c r="Y10" s="5"/>
    </row>
    <row r="11" spans="1:26" outlineLevel="1" x14ac:dyDescent="0.25">
      <c r="A11" s="6"/>
      <c r="B11" s="6"/>
      <c r="C11" s="6"/>
      <c r="D11" s="6"/>
      <c r="E11" s="6"/>
      <c r="F11" s="6"/>
      <c r="G11" s="6" t="s">
        <v>0</v>
      </c>
      <c r="H11" s="6"/>
      <c r="I11" s="7">
        <v>41386</v>
      </c>
      <c r="J11" s="6"/>
      <c r="K11" s="6" t="s">
        <v>356</v>
      </c>
      <c r="L11" s="6"/>
      <c r="M11" s="6" t="s">
        <v>239</v>
      </c>
      <c r="N11" s="6"/>
      <c r="O11" s="6" t="s">
        <v>355</v>
      </c>
      <c r="P11" s="6"/>
      <c r="Q11" s="6" t="s">
        <v>1</v>
      </c>
      <c r="R11" s="6"/>
      <c r="S11" s="8">
        <v>31</v>
      </c>
      <c r="T11" s="6"/>
      <c r="U11" s="9">
        <v>40</v>
      </c>
      <c r="V11" s="6"/>
      <c r="W11" s="9">
        <f>ROUND(IF(ISNUMBER(U11), S11*U11, S11),5)</f>
        <v>1240</v>
      </c>
      <c r="X11" s="6"/>
      <c r="Y11" s="9">
        <f>ROUND(Y10+W11,5)</f>
        <v>1240</v>
      </c>
    </row>
    <row r="12" spans="1:26" ht="15.75" outlineLevel="1" thickBot="1" x14ac:dyDescent="0.3">
      <c r="A12" s="6"/>
      <c r="B12" s="6"/>
      <c r="C12" s="6"/>
      <c r="D12" s="6"/>
      <c r="E12" s="6"/>
      <c r="F12" s="6"/>
      <c r="G12" s="6" t="s">
        <v>0</v>
      </c>
      <c r="H12" s="6"/>
      <c r="I12" s="7">
        <v>41386</v>
      </c>
      <c r="J12" s="6"/>
      <c r="K12" s="6" t="s">
        <v>356</v>
      </c>
      <c r="L12" s="6"/>
      <c r="M12" s="6" t="s">
        <v>90</v>
      </c>
      <c r="N12" s="6"/>
      <c r="O12" s="6" t="s">
        <v>355</v>
      </c>
      <c r="P12" s="6"/>
      <c r="Q12" s="6" t="s">
        <v>1</v>
      </c>
      <c r="R12" s="6"/>
      <c r="S12" s="27">
        <v>1</v>
      </c>
      <c r="T12" s="6"/>
      <c r="U12" s="9">
        <v>105.4</v>
      </c>
      <c r="V12" s="6"/>
      <c r="W12" s="10">
        <f>ROUND(IF(ISNUMBER(U12), S12*U12, S12),5)</f>
        <v>105.4</v>
      </c>
      <c r="X12" s="6"/>
      <c r="Y12" s="10">
        <f>ROUND(Y11+W12,5)</f>
        <v>1345.4</v>
      </c>
    </row>
    <row r="13" spans="1:26" ht="15.75" thickBot="1" x14ac:dyDescent="0.3">
      <c r="A13" s="6"/>
      <c r="B13" s="6"/>
      <c r="C13" s="6" t="s">
        <v>354</v>
      </c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6"/>
      <c r="P13" s="6"/>
      <c r="Q13" s="6"/>
      <c r="R13" s="6"/>
      <c r="S13" s="26">
        <f>ROUND(SUM(S10:S12),5)</f>
        <v>32</v>
      </c>
      <c r="T13" s="6"/>
      <c r="U13" s="9"/>
      <c r="V13" s="6"/>
      <c r="W13" s="11">
        <f>ROUND(SUM(W10:W12),5)</f>
        <v>1345.4</v>
      </c>
      <c r="X13" s="6"/>
      <c r="Y13" s="11">
        <f>Y12</f>
        <v>1345.4</v>
      </c>
    </row>
    <row r="14" spans="1:26" x14ac:dyDescent="0.25">
      <c r="A14" s="6"/>
      <c r="B14" s="6" t="s">
        <v>353</v>
      </c>
      <c r="C14" s="6"/>
      <c r="D14" s="6"/>
      <c r="E14" s="6"/>
      <c r="F14" s="6"/>
      <c r="G14" s="6"/>
      <c r="H14" s="6"/>
      <c r="I14" s="7"/>
      <c r="J14" s="6"/>
      <c r="K14" s="6"/>
      <c r="L14" s="6"/>
      <c r="M14" s="6"/>
      <c r="N14" s="6"/>
      <c r="O14" s="6"/>
      <c r="P14" s="6"/>
      <c r="Q14" s="6"/>
      <c r="R14" s="6"/>
      <c r="S14" s="8">
        <f>S13</f>
        <v>32</v>
      </c>
      <c r="T14" s="6"/>
      <c r="U14" s="9"/>
      <c r="V14" s="6"/>
      <c r="W14" s="9">
        <f>W13</f>
        <v>1345.4</v>
      </c>
      <c r="X14" s="6"/>
      <c r="Y14" s="9">
        <f>Y13</f>
        <v>1345.4</v>
      </c>
      <c r="Z14">
        <v>1345.4</v>
      </c>
    </row>
    <row r="15" spans="1:26" x14ac:dyDescent="0.25">
      <c r="A15" s="2"/>
      <c r="B15" s="2" t="s">
        <v>352</v>
      </c>
      <c r="C15" s="2"/>
      <c r="D15" s="2"/>
      <c r="E15" s="2"/>
      <c r="F15" s="2"/>
      <c r="G15" s="2"/>
      <c r="H15" s="2"/>
      <c r="I15" s="3"/>
      <c r="J15" s="2"/>
      <c r="K15" s="2"/>
      <c r="L15" s="2"/>
      <c r="M15" s="2"/>
      <c r="N15" s="2"/>
      <c r="O15" s="2"/>
      <c r="P15" s="2"/>
      <c r="Q15" s="2"/>
      <c r="R15" s="2"/>
      <c r="S15" s="4"/>
      <c r="T15" s="2"/>
      <c r="U15" s="5"/>
      <c r="V15" s="2"/>
      <c r="W15" s="5"/>
      <c r="X15" s="2"/>
      <c r="Y15" s="5"/>
    </row>
    <row r="16" spans="1:26" outlineLevel="1" x14ac:dyDescent="0.25">
      <c r="A16" s="2"/>
      <c r="B16" s="2"/>
      <c r="C16" s="2" t="s">
        <v>351</v>
      </c>
      <c r="D16" s="2"/>
      <c r="E16" s="2"/>
      <c r="F16" s="2"/>
      <c r="G16" s="2"/>
      <c r="H16" s="2"/>
      <c r="I16" s="3"/>
      <c r="J16" s="2"/>
      <c r="K16" s="2"/>
      <c r="L16" s="2"/>
      <c r="M16" s="2"/>
      <c r="N16" s="2"/>
      <c r="O16" s="2"/>
      <c r="P16" s="2"/>
      <c r="Q16" s="2"/>
      <c r="R16" s="2"/>
      <c r="S16" s="4"/>
      <c r="T16" s="2"/>
      <c r="U16" s="5"/>
      <c r="V16" s="2"/>
      <c r="W16" s="5"/>
      <c r="X16" s="2"/>
      <c r="Y16" s="5"/>
    </row>
    <row r="17" spans="1:26" ht="15.75" outlineLevel="1" thickBot="1" x14ac:dyDescent="0.3">
      <c r="A17" s="1"/>
      <c r="B17" s="1"/>
      <c r="C17" s="1"/>
      <c r="D17" s="1"/>
      <c r="E17" s="6"/>
      <c r="F17" s="6"/>
      <c r="G17" s="6" t="s">
        <v>0</v>
      </c>
      <c r="H17" s="6"/>
      <c r="I17" s="7">
        <v>41425</v>
      </c>
      <c r="J17" s="6"/>
      <c r="K17" s="6" t="s">
        <v>350</v>
      </c>
      <c r="L17" s="6"/>
      <c r="M17" s="6" t="s">
        <v>349</v>
      </c>
      <c r="N17" s="6"/>
      <c r="O17" s="6" t="s">
        <v>348</v>
      </c>
      <c r="P17" s="6"/>
      <c r="Q17" s="6" t="s">
        <v>1</v>
      </c>
      <c r="R17" s="6"/>
      <c r="S17" s="27">
        <v>51</v>
      </c>
      <c r="T17" s="6"/>
      <c r="U17" s="9">
        <v>17.36</v>
      </c>
      <c r="V17" s="6"/>
      <c r="W17" s="10">
        <f>ROUND(IF(ISNUMBER(U17), S17*U17, S17),5)</f>
        <v>885.36</v>
      </c>
      <c r="X17" s="6"/>
      <c r="Y17" s="10">
        <f>ROUND(Y16+W17,5)</f>
        <v>885.36</v>
      </c>
    </row>
    <row r="18" spans="1:26" ht="15.75" thickBot="1" x14ac:dyDescent="0.3">
      <c r="A18" s="6"/>
      <c r="B18" s="6"/>
      <c r="C18" s="6" t="s">
        <v>347</v>
      </c>
      <c r="D18" s="6"/>
      <c r="E18" s="6"/>
      <c r="F18" s="6"/>
      <c r="G18" s="6"/>
      <c r="H18" s="6"/>
      <c r="I18" s="7"/>
      <c r="J18" s="6"/>
      <c r="K18" s="6"/>
      <c r="L18" s="6"/>
      <c r="M18" s="6"/>
      <c r="N18" s="6"/>
      <c r="O18" s="6"/>
      <c r="P18" s="6"/>
      <c r="Q18" s="6"/>
      <c r="R18" s="6"/>
      <c r="S18" s="26">
        <f>ROUND(SUM(S16:S17),5)</f>
        <v>51</v>
      </c>
      <c r="T18" s="6"/>
      <c r="U18" s="9"/>
      <c r="V18" s="6"/>
      <c r="W18" s="11">
        <f>ROUND(SUM(W16:W17),5)</f>
        <v>885.36</v>
      </c>
      <c r="X18" s="6"/>
      <c r="Y18" s="11">
        <f>Y17</f>
        <v>885.36</v>
      </c>
    </row>
    <row r="19" spans="1:26" x14ac:dyDescent="0.25">
      <c r="A19" s="6"/>
      <c r="B19" s="6" t="s">
        <v>346</v>
      </c>
      <c r="C19" s="6"/>
      <c r="D19" s="6"/>
      <c r="E19" s="6"/>
      <c r="F19" s="6"/>
      <c r="G19" s="6"/>
      <c r="H19" s="6"/>
      <c r="I19" s="7"/>
      <c r="J19" s="6"/>
      <c r="K19" s="6"/>
      <c r="L19" s="6"/>
      <c r="M19" s="6"/>
      <c r="N19" s="6"/>
      <c r="O19" s="6"/>
      <c r="P19" s="6"/>
      <c r="Q19" s="6"/>
      <c r="R19" s="6"/>
      <c r="S19" s="8">
        <f>S18</f>
        <v>51</v>
      </c>
      <c r="T19" s="6"/>
      <c r="U19" s="9"/>
      <c r="V19" s="6"/>
      <c r="W19" s="9">
        <f>W18</f>
        <v>885.36</v>
      </c>
      <c r="X19" s="6"/>
      <c r="Y19" s="9">
        <f>Y18</f>
        <v>885.36</v>
      </c>
      <c r="Z19">
        <v>885.36</v>
      </c>
    </row>
    <row r="20" spans="1:26" x14ac:dyDescent="0.25">
      <c r="A20" s="2"/>
      <c r="B20" s="2" t="s">
        <v>345</v>
      </c>
      <c r="C20" s="2"/>
      <c r="D20" s="2"/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4"/>
      <c r="T20" s="2"/>
      <c r="U20" s="5"/>
      <c r="V20" s="2"/>
      <c r="W20" s="5"/>
      <c r="X20" s="2"/>
      <c r="Y20" s="5"/>
    </row>
    <row r="21" spans="1:26" outlineLevel="1" x14ac:dyDescent="0.25">
      <c r="A21" s="2"/>
      <c r="B21" s="2"/>
      <c r="C21" s="2" t="s">
        <v>344</v>
      </c>
      <c r="D21" s="2"/>
      <c r="E21" s="2"/>
      <c r="F21" s="2"/>
      <c r="G21" s="2"/>
      <c r="H21" s="2"/>
      <c r="I21" s="3"/>
      <c r="J21" s="2"/>
      <c r="K21" s="2"/>
      <c r="L21" s="2"/>
      <c r="M21" s="2"/>
      <c r="N21" s="2"/>
      <c r="O21" s="2"/>
      <c r="P21" s="2"/>
      <c r="Q21" s="2"/>
      <c r="R21" s="2"/>
      <c r="S21" s="4"/>
      <c r="T21" s="2"/>
      <c r="U21" s="5"/>
      <c r="V21" s="2"/>
      <c r="W21" s="5"/>
      <c r="X21" s="2"/>
      <c r="Y21" s="5"/>
    </row>
    <row r="22" spans="1:26" ht="15.75" outlineLevel="1" thickBot="1" x14ac:dyDescent="0.3">
      <c r="A22" s="1"/>
      <c r="B22" s="1"/>
      <c r="C22" s="1"/>
      <c r="D22" s="1"/>
      <c r="E22" s="6"/>
      <c r="F22" s="6"/>
      <c r="G22" s="6" t="s">
        <v>0</v>
      </c>
      <c r="H22" s="6"/>
      <c r="I22" s="7">
        <v>41407</v>
      </c>
      <c r="J22" s="6"/>
      <c r="K22" s="6" t="s">
        <v>343</v>
      </c>
      <c r="L22" s="6"/>
      <c r="M22" s="6" t="s">
        <v>342</v>
      </c>
      <c r="N22" s="6"/>
      <c r="O22" s="6" t="s">
        <v>341</v>
      </c>
      <c r="P22" s="6"/>
      <c r="Q22" s="6" t="s">
        <v>1</v>
      </c>
      <c r="R22" s="6"/>
      <c r="S22" s="27">
        <v>19</v>
      </c>
      <c r="T22" s="6"/>
      <c r="U22" s="9">
        <v>21.7</v>
      </c>
      <c r="V22" s="6"/>
      <c r="W22" s="10">
        <f>ROUND(IF(ISNUMBER(U22), S22*U22, S22),5)</f>
        <v>412.3</v>
      </c>
      <c r="X22" s="6"/>
      <c r="Y22" s="10">
        <f>ROUND(Y21+W22,5)</f>
        <v>412.3</v>
      </c>
    </row>
    <row r="23" spans="1:26" ht="15.75" thickBot="1" x14ac:dyDescent="0.3">
      <c r="A23" s="6"/>
      <c r="B23" s="6"/>
      <c r="C23" s="6" t="s">
        <v>340</v>
      </c>
      <c r="D23" s="6"/>
      <c r="E23" s="6"/>
      <c r="F23" s="6"/>
      <c r="G23" s="6"/>
      <c r="H23" s="6"/>
      <c r="I23" s="7"/>
      <c r="J23" s="6"/>
      <c r="K23" s="6"/>
      <c r="L23" s="6"/>
      <c r="M23" s="6"/>
      <c r="N23" s="6"/>
      <c r="O23" s="6"/>
      <c r="P23" s="6"/>
      <c r="Q23" s="6"/>
      <c r="R23" s="6"/>
      <c r="S23" s="26">
        <f>ROUND(SUM(S21:S22),5)</f>
        <v>19</v>
      </c>
      <c r="T23" s="6"/>
      <c r="U23" s="9"/>
      <c r="V23" s="6"/>
      <c r="W23" s="11">
        <f>ROUND(SUM(W21:W22),5)</f>
        <v>412.3</v>
      </c>
      <c r="X23" s="6"/>
      <c r="Y23" s="11">
        <f>Y22</f>
        <v>412.3</v>
      </c>
    </row>
    <row r="24" spans="1:26" x14ac:dyDescent="0.25">
      <c r="A24" s="6"/>
      <c r="B24" s="6" t="s">
        <v>339</v>
      </c>
      <c r="C24" s="6"/>
      <c r="D24" s="6"/>
      <c r="E24" s="6"/>
      <c r="F24" s="6"/>
      <c r="G24" s="6"/>
      <c r="H24" s="6"/>
      <c r="I24" s="7"/>
      <c r="J24" s="6"/>
      <c r="K24" s="6"/>
      <c r="L24" s="6"/>
      <c r="M24" s="6"/>
      <c r="N24" s="6"/>
      <c r="O24" s="6"/>
      <c r="P24" s="6"/>
      <c r="Q24" s="6"/>
      <c r="R24" s="6"/>
      <c r="S24" s="8">
        <f>S23</f>
        <v>19</v>
      </c>
      <c r="T24" s="6"/>
      <c r="U24" s="9"/>
      <c r="V24" s="6"/>
      <c r="W24" s="9">
        <f>W23</f>
        <v>412.3</v>
      </c>
      <c r="X24" s="6"/>
      <c r="Y24" s="9">
        <f>Y23</f>
        <v>412.3</v>
      </c>
      <c r="Z24">
        <v>412.3</v>
      </c>
    </row>
    <row r="25" spans="1:26" x14ac:dyDescent="0.25">
      <c r="A25" s="2"/>
      <c r="B25" s="2" t="s">
        <v>338</v>
      </c>
      <c r="C25" s="2"/>
      <c r="D25" s="2"/>
      <c r="E25" s="2"/>
      <c r="F25" s="2"/>
      <c r="G25" s="2"/>
      <c r="H25" s="2"/>
      <c r="I25" s="3"/>
      <c r="J25" s="2"/>
      <c r="K25" s="2"/>
      <c r="L25" s="2"/>
      <c r="M25" s="2"/>
      <c r="N25" s="2"/>
      <c r="O25" s="2"/>
      <c r="P25" s="2"/>
      <c r="Q25" s="2"/>
      <c r="R25" s="2"/>
      <c r="S25" s="4"/>
      <c r="T25" s="2"/>
      <c r="U25" s="5"/>
      <c r="V25" s="2"/>
      <c r="W25" s="5"/>
      <c r="X25" s="2"/>
      <c r="Y25" s="5"/>
    </row>
    <row r="26" spans="1:26" outlineLevel="1" x14ac:dyDescent="0.25">
      <c r="A26" s="2"/>
      <c r="B26" s="2"/>
      <c r="C26" s="2" t="s">
        <v>337</v>
      </c>
      <c r="D26" s="2"/>
      <c r="E26" s="2"/>
      <c r="F26" s="2"/>
      <c r="G26" s="2"/>
      <c r="H26" s="2"/>
      <c r="I26" s="3"/>
      <c r="J26" s="2"/>
      <c r="K26" s="2"/>
      <c r="L26" s="2"/>
      <c r="M26" s="2"/>
      <c r="N26" s="2"/>
      <c r="O26" s="2"/>
      <c r="P26" s="2"/>
      <c r="Q26" s="2"/>
      <c r="R26" s="2"/>
      <c r="S26" s="4"/>
      <c r="T26" s="2"/>
      <c r="U26" s="5"/>
      <c r="V26" s="2"/>
      <c r="W26" s="5"/>
      <c r="X26" s="2"/>
      <c r="Y26" s="5"/>
    </row>
    <row r="27" spans="1:26" outlineLevel="1" x14ac:dyDescent="0.25">
      <c r="A27" s="6"/>
      <c r="B27" s="6"/>
      <c r="C27" s="6"/>
      <c r="D27" s="6"/>
      <c r="E27" s="6"/>
      <c r="F27" s="6"/>
      <c r="G27" s="6" t="s">
        <v>0</v>
      </c>
      <c r="H27" s="6"/>
      <c r="I27" s="7">
        <v>41397</v>
      </c>
      <c r="J27" s="6"/>
      <c r="K27" s="6" t="s">
        <v>336</v>
      </c>
      <c r="L27" s="6"/>
      <c r="M27" s="6" t="s">
        <v>209</v>
      </c>
      <c r="N27" s="6"/>
      <c r="O27" s="6" t="s">
        <v>335</v>
      </c>
      <c r="P27" s="6"/>
      <c r="Q27" s="6" t="s">
        <v>1</v>
      </c>
      <c r="R27" s="6"/>
      <c r="S27" s="8">
        <v>126</v>
      </c>
      <c r="T27" s="6"/>
      <c r="U27" s="9">
        <v>16</v>
      </c>
      <c r="V27" s="6"/>
      <c r="W27" s="9">
        <f>ROUND(IF(ISNUMBER(U27), S27*U27, S27),5)</f>
        <v>2016</v>
      </c>
      <c r="X27" s="6"/>
      <c r="Y27" s="9">
        <f>ROUND(Y26+W27,5)</f>
        <v>2016</v>
      </c>
    </row>
    <row r="28" spans="1:26" ht="15.75" outlineLevel="1" thickBot="1" x14ac:dyDescent="0.3">
      <c r="A28" s="6"/>
      <c r="B28" s="6"/>
      <c r="C28" s="6"/>
      <c r="D28" s="6"/>
      <c r="E28" s="6"/>
      <c r="F28" s="6"/>
      <c r="G28" s="6" t="s">
        <v>0</v>
      </c>
      <c r="H28" s="6"/>
      <c r="I28" s="7">
        <v>41397</v>
      </c>
      <c r="J28" s="6"/>
      <c r="K28" s="6" t="s">
        <v>336</v>
      </c>
      <c r="L28" s="6"/>
      <c r="M28" s="6" t="s">
        <v>90</v>
      </c>
      <c r="N28" s="6"/>
      <c r="O28" s="6" t="s">
        <v>335</v>
      </c>
      <c r="P28" s="6"/>
      <c r="Q28" s="6" t="s">
        <v>1</v>
      </c>
      <c r="R28" s="6"/>
      <c r="S28" s="27">
        <v>1</v>
      </c>
      <c r="T28" s="6"/>
      <c r="U28" s="9">
        <v>171.36</v>
      </c>
      <c r="V28" s="6"/>
      <c r="W28" s="10">
        <f>ROUND(IF(ISNUMBER(U28), S28*U28, S28),5)</f>
        <v>171.36</v>
      </c>
      <c r="X28" s="6"/>
      <c r="Y28" s="10">
        <f>ROUND(Y27+W28,5)</f>
        <v>2187.36</v>
      </c>
    </row>
    <row r="29" spans="1:26" ht="15.75" thickBot="1" x14ac:dyDescent="0.3">
      <c r="A29" s="6"/>
      <c r="B29" s="6"/>
      <c r="C29" s="6" t="s">
        <v>334</v>
      </c>
      <c r="D29" s="6"/>
      <c r="E29" s="6"/>
      <c r="F29" s="6"/>
      <c r="G29" s="6"/>
      <c r="H29" s="6"/>
      <c r="I29" s="7"/>
      <c r="J29" s="6"/>
      <c r="K29" s="6"/>
      <c r="L29" s="6"/>
      <c r="M29" s="6"/>
      <c r="N29" s="6"/>
      <c r="O29" s="6"/>
      <c r="P29" s="6"/>
      <c r="Q29" s="6"/>
      <c r="R29" s="6"/>
      <c r="S29" s="26">
        <f>ROUND(SUM(S26:S28),5)</f>
        <v>127</v>
      </c>
      <c r="T29" s="6"/>
      <c r="U29" s="9"/>
      <c r="V29" s="6"/>
      <c r="W29" s="11">
        <f>ROUND(SUM(W26:W28),5)</f>
        <v>2187.36</v>
      </c>
      <c r="X29" s="6"/>
      <c r="Y29" s="11">
        <f>Y28</f>
        <v>2187.36</v>
      </c>
    </row>
    <row r="30" spans="1:26" x14ac:dyDescent="0.25">
      <c r="A30" s="6"/>
      <c r="B30" s="6" t="s">
        <v>333</v>
      </c>
      <c r="C30" s="6"/>
      <c r="D30" s="6"/>
      <c r="E30" s="6"/>
      <c r="F30" s="6"/>
      <c r="G30" s="6"/>
      <c r="H30" s="6"/>
      <c r="I30" s="7"/>
      <c r="J30" s="6"/>
      <c r="K30" s="6"/>
      <c r="L30" s="6"/>
      <c r="M30" s="6"/>
      <c r="N30" s="6"/>
      <c r="O30" s="6"/>
      <c r="P30" s="6"/>
      <c r="Q30" s="6"/>
      <c r="R30" s="6"/>
      <c r="S30" s="8">
        <f>S29</f>
        <v>127</v>
      </c>
      <c r="T30" s="6"/>
      <c r="U30" s="9"/>
      <c r="V30" s="6"/>
      <c r="W30" s="9">
        <f>W29</f>
        <v>2187.36</v>
      </c>
      <c r="X30" s="6"/>
      <c r="Y30" s="9">
        <f>Y29</f>
        <v>2187.36</v>
      </c>
      <c r="Z30">
        <v>2187.36</v>
      </c>
    </row>
    <row r="31" spans="1:26" x14ac:dyDescent="0.25">
      <c r="A31" s="2"/>
      <c r="B31" s="2" t="s">
        <v>332</v>
      </c>
      <c r="C31" s="2"/>
      <c r="D31" s="2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4"/>
      <c r="T31" s="2"/>
      <c r="U31" s="5"/>
      <c r="V31" s="2"/>
      <c r="W31" s="5"/>
      <c r="X31" s="2"/>
      <c r="Y31" s="5"/>
    </row>
    <row r="32" spans="1:26" outlineLevel="2" x14ac:dyDescent="0.25">
      <c r="A32" s="2"/>
      <c r="B32" s="2"/>
      <c r="C32" s="2" t="s">
        <v>331</v>
      </c>
      <c r="D32" s="2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  <c r="P32" s="2"/>
      <c r="Q32" s="2"/>
      <c r="R32" s="2"/>
      <c r="S32" s="4"/>
      <c r="T32" s="2"/>
      <c r="U32" s="5"/>
      <c r="V32" s="2"/>
      <c r="W32" s="5"/>
      <c r="X32" s="2"/>
      <c r="Y32" s="5"/>
    </row>
    <row r="33" spans="1:26" ht="15.75" outlineLevel="2" thickBot="1" x14ac:dyDescent="0.3">
      <c r="A33" s="1"/>
      <c r="B33" s="1"/>
      <c r="C33" s="1"/>
      <c r="D33" s="1"/>
      <c r="E33" s="6"/>
      <c r="F33" s="6"/>
      <c r="G33" s="6" t="s">
        <v>0</v>
      </c>
      <c r="H33" s="6"/>
      <c r="I33" s="7">
        <v>41372</v>
      </c>
      <c r="J33" s="6"/>
      <c r="K33" s="6" t="s">
        <v>330</v>
      </c>
      <c r="L33" s="6"/>
      <c r="M33" s="6" t="s">
        <v>329</v>
      </c>
      <c r="N33" s="6"/>
      <c r="O33" s="6" t="s">
        <v>328</v>
      </c>
      <c r="P33" s="6"/>
      <c r="Q33" s="6" t="s">
        <v>1</v>
      </c>
      <c r="R33" s="6"/>
      <c r="S33" s="28">
        <v>87</v>
      </c>
      <c r="T33" s="6"/>
      <c r="U33" s="9">
        <v>10.85</v>
      </c>
      <c r="V33" s="6"/>
      <c r="W33" s="22">
        <f>ROUND(IF(ISNUMBER(U33), S33*U33, S33),5)</f>
        <v>943.95</v>
      </c>
      <c r="X33" s="6"/>
      <c r="Y33" s="22">
        <f>ROUND(Y32+W33,5)</f>
        <v>943.95</v>
      </c>
    </row>
    <row r="34" spans="1:26" outlineLevel="1" x14ac:dyDescent="0.25">
      <c r="A34" s="6"/>
      <c r="B34" s="6"/>
      <c r="C34" s="6" t="s">
        <v>327</v>
      </c>
      <c r="D34" s="6"/>
      <c r="E34" s="6"/>
      <c r="F34" s="6"/>
      <c r="G34" s="6"/>
      <c r="H34" s="6"/>
      <c r="I34" s="7"/>
      <c r="J34" s="6"/>
      <c r="K34" s="6"/>
      <c r="L34" s="6"/>
      <c r="M34" s="6"/>
      <c r="N34" s="6"/>
      <c r="O34" s="6"/>
      <c r="P34" s="6"/>
      <c r="Q34" s="6"/>
      <c r="R34" s="6"/>
      <c r="S34" s="8">
        <f>ROUND(SUM(S32:S33),5)</f>
        <v>87</v>
      </c>
      <c r="T34" s="6"/>
      <c r="U34" s="9"/>
      <c r="V34" s="6"/>
      <c r="W34" s="9">
        <f>ROUND(SUM(W32:W33),5)</f>
        <v>943.95</v>
      </c>
      <c r="X34" s="6"/>
      <c r="Y34" s="9">
        <f>Y33</f>
        <v>943.95</v>
      </c>
    </row>
    <row r="35" spans="1:26" outlineLevel="2" x14ac:dyDescent="0.25">
      <c r="A35" s="2"/>
      <c r="B35" s="2"/>
      <c r="C35" s="2" t="s">
        <v>326</v>
      </c>
      <c r="D35" s="2"/>
      <c r="E35" s="2"/>
      <c r="F35" s="2"/>
      <c r="G35" s="2"/>
      <c r="H35" s="2"/>
      <c r="I35" s="3"/>
      <c r="J35" s="2"/>
      <c r="K35" s="2"/>
      <c r="L35" s="2"/>
      <c r="M35" s="2"/>
      <c r="N35" s="2"/>
      <c r="O35" s="2"/>
      <c r="P35" s="2"/>
      <c r="Q35" s="2"/>
      <c r="R35" s="2"/>
      <c r="S35" s="4"/>
      <c r="T35" s="2"/>
      <c r="U35" s="5"/>
      <c r="V35" s="2"/>
      <c r="W35" s="5"/>
      <c r="X35" s="2"/>
      <c r="Y35" s="5"/>
    </row>
    <row r="36" spans="1:26" outlineLevel="2" x14ac:dyDescent="0.25">
      <c r="A36" s="6"/>
      <c r="B36" s="6"/>
      <c r="C36" s="6"/>
      <c r="D36" s="6"/>
      <c r="E36" s="6"/>
      <c r="F36" s="6"/>
      <c r="G36" s="6" t="s">
        <v>0</v>
      </c>
      <c r="H36" s="6"/>
      <c r="I36" s="7">
        <v>41379</v>
      </c>
      <c r="J36" s="6"/>
      <c r="K36" s="6" t="s">
        <v>324</v>
      </c>
      <c r="L36" s="6"/>
      <c r="M36" s="6" t="s">
        <v>98</v>
      </c>
      <c r="N36" s="6"/>
      <c r="O36" s="6" t="s">
        <v>323</v>
      </c>
      <c r="P36" s="6"/>
      <c r="Q36" s="6" t="s">
        <v>1</v>
      </c>
      <c r="R36" s="6"/>
      <c r="S36" s="8">
        <v>206</v>
      </c>
      <c r="T36" s="6"/>
      <c r="U36" s="9">
        <v>13.5</v>
      </c>
      <c r="V36" s="6"/>
      <c r="W36" s="9">
        <f>ROUND(IF(ISNUMBER(U36), S36*U36, S36),5)</f>
        <v>2781</v>
      </c>
      <c r="X36" s="6"/>
      <c r="Y36" s="9">
        <f>ROUND(Y35+W36,5)</f>
        <v>2781</v>
      </c>
    </row>
    <row r="37" spans="1:26" outlineLevel="2" x14ac:dyDescent="0.25">
      <c r="A37" s="6"/>
      <c r="B37" s="6"/>
      <c r="C37" s="6"/>
      <c r="D37" s="6"/>
      <c r="E37" s="6"/>
      <c r="F37" s="6"/>
      <c r="G37" s="6" t="s">
        <v>0</v>
      </c>
      <c r="H37" s="6"/>
      <c r="I37" s="7">
        <v>41379</v>
      </c>
      <c r="J37" s="6"/>
      <c r="K37" s="6" t="s">
        <v>324</v>
      </c>
      <c r="L37" s="6"/>
      <c r="M37" s="6" t="s">
        <v>325</v>
      </c>
      <c r="N37" s="6"/>
      <c r="O37" s="6" t="s">
        <v>323</v>
      </c>
      <c r="P37" s="6"/>
      <c r="Q37" s="6" t="s">
        <v>1</v>
      </c>
      <c r="R37" s="6"/>
      <c r="S37" s="8">
        <v>1</v>
      </c>
      <c r="T37" s="6"/>
      <c r="U37" s="9">
        <v>17.36</v>
      </c>
      <c r="V37" s="6"/>
      <c r="W37" s="9">
        <f>ROUND(IF(ISNUMBER(U37), S37*U37, S37),5)</f>
        <v>17.36</v>
      </c>
      <c r="X37" s="6"/>
      <c r="Y37" s="9">
        <f>ROUND(Y36+W37,5)</f>
        <v>2798.36</v>
      </c>
    </row>
    <row r="38" spans="1:26" ht="15.75" outlineLevel="2" thickBot="1" x14ac:dyDescent="0.3">
      <c r="A38" s="6"/>
      <c r="B38" s="6"/>
      <c r="C38" s="6"/>
      <c r="D38" s="6"/>
      <c r="E38" s="6"/>
      <c r="F38" s="6"/>
      <c r="G38" s="6" t="s">
        <v>0</v>
      </c>
      <c r="H38" s="6"/>
      <c r="I38" s="7">
        <v>41379</v>
      </c>
      <c r="J38" s="6"/>
      <c r="K38" s="6" t="s">
        <v>324</v>
      </c>
      <c r="L38" s="6"/>
      <c r="M38" s="6" t="s">
        <v>90</v>
      </c>
      <c r="N38" s="6"/>
      <c r="O38" s="6" t="s">
        <v>323</v>
      </c>
      <c r="P38" s="6"/>
      <c r="Q38" s="6" t="s">
        <v>1</v>
      </c>
      <c r="R38" s="6"/>
      <c r="S38" s="28">
        <v>1</v>
      </c>
      <c r="T38" s="6"/>
      <c r="U38" s="9">
        <v>236.39</v>
      </c>
      <c r="V38" s="6"/>
      <c r="W38" s="22">
        <f>ROUND(IF(ISNUMBER(U38), S38*U38, S38),5)</f>
        <v>236.39</v>
      </c>
      <c r="X38" s="6"/>
      <c r="Y38" s="22">
        <f>ROUND(Y37+W38,5)</f>
        <v>3034.75</v>
      </c>
    </row>
    <row r="39" spans="1:26" outlineLevel="1" x14ac:dyDescent="0.25">
      <c r="A39" s="6"/>
      <c r="B39" s="6"/>
      <c r="C39" s="6" t="s">
        <v>322</v>
      </c>
      <c r="D39" s="6"/>
      <c r="E39" s="6"/>
      <c r="F39" s="6"/>
      <c r="G39" s="6"/>
      <c r="H39" s="6"/>
      <c r="I39" s="7"/>
      <c r="J39" s="6"/>
      <c r="K39" s="6"/>
      <c r="L39" s="6"/>
      <c r="M39" s="6"/>
      <c r="N39" s="6"/>
      <c r="O39" s="6"/>
      <c r="P39" s="6"/>
      <c r="Q39" s="6"/>
      <c r="R39" s="6"/>
      <c r="S39" s="8">
        <f>ROUND(SUM(S35:S38),5)</f>
        <v>208</v>
      </c>
      <c r="T39" s="6"/>
      <c r="U39" s="9"/>
      <c r="V39" s="6"/>
      <c r="W39" s="9">
        <f>ROUND(SUM(W35:W38),5)</f>
        <v>3034.75</v>
      </c>
      <c r="X39" s="6"/>
      <c r="Y39" s="9">
        <f>Y38</f>
        <v>3034.75</v>
      </c>
    </row>
    <row r="40" spans="1:26" outlineLevel="2" x14ac:dyDescent="0.25">
      <c r="A40" s="2"/>
      <c r="B40" s="2"/>
      <c r="C40" s="2" t="s">
        <v>321</v>
      </c>
      <c r="D40" s="2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4"/>
      <c r="T40" s="2"/>
      <c r="U40" s="5"/>
      <c r="V40" s="2"/>
      <c r="W40" s="5"/>
      <c r="X40" s="2"/>
      <c r="Y40" s="5"/>
    </row>
    <row r="41" spans="1:26" ht="15.75" outlineLevel="2" thickBot="1" x14ac:dyDescent="0.3">
      <c r="A41" s="1"/>
      <c r="B41" s="1"/>
      <c r="C41" s="1"/>
      <c r="D41" s="1"/>
      <c r="E41" s="6"/>
      <c r="F41" s="6"/>
      <c r="G41" s="6" t="s">
        <v>0</v>
      </c>
      <c r="H41" s="6"/>
      <c r="I41" s="7">
        <v>41372</v>
      </c>
      <c r="J41" s="6"/>
      <c r="K41" s="6" t="s">
        <v>320</v>
      </c>
      <c r="L41" s="6"/>
      <c r="M41" s="6" t="s">
        <v>319</v>
      </c>
      <c r="N41" s="6"/>
      <c r="O41" s="6" t="s">
        <v>318</v>
      </c>
      <c r="P41" s="6"/>
      <c r="Q41" s="6" t="s">
        <v>1</v>
      </c>
      <c r="R41" s="6"/>
      <c r="S41" s="28">
        <v>52</v>
      </c>
      <c r="T41" s="6"/>
      <c r="U41" s="9">
        <v>13.02</v>
      </c>
      <c r="V41" s="6"/>
      <c r="W41" s="22">
        <f>ROUND(IF(ISNUMBER(U41), S41*U41, S41),5)</f>
        <v>677.04</v>
      </c>
      <c r="X41" s="6"/>
      <c r="Y41" s="22">
        <f>ROUND(Y40+W41,5)</f>
        <v>677.04</v>
      </c>
    </row>
    <row r="42" spans="1:26" outlineLevel="1" x14ac:dyDescent="0.25">
      <c r="A42" s="6"/>
      <c r="B42" s="6"/>
      <c r="C42" s="6" t="s">
        <v>317</v>
      </c>
      <c r="D42" s="6"/>
      <c r="E42" s="6"/>
      <c r="F42" s="6"/>
      <c r="G42" s="6"/>
      <c r="H42" s="6"/>
      <c r="I42" s="7"/>
      <c r="J42" s="6"/>
      <c r="K42" s="6"/>
      <c r="L42" s="6"/>
      <c r="M42" s="6"/>
      <c r="N42" s="6"/>
      <c r="O42" s="6"/>
      <c r="P42" s="6"/>
      <c r="Q42" s="6"/>
      <c r="R42" s="6"/>
      <c r="S42" s="8">
        <f>ROUND(SUM(S40:S41),5)</f>
        <v>52</v>
      </c>
      <c r="T42" s="6"/>
      <c r="U42" s="9"/>
      <c r="V42" s="6"/>
      <c r="W42" s="9">
        <f>ROUND(SUM(W40:W41),5)</f>
        <v>677.04</v>
      </c>
      <c r="X42" s="6"/>
      <c r="Y42" s="9">
        <f>Y41</f>
        <v>677.04</v>
      </c>
    </row>
    <row r="43" spans="1:26" outlineLevel="2" x14ac:dyDescent="0.25">
      <c r="A43" s="2"/>
      <c r="B43" s="2"/>
      <c r="C43" s="2" t="s">
        <v>316</v>
      </c>
      <c r="D43" s="2"/>
      <c r="E43" s="2"/>
      <c r="F43" s="2"/>
      <c r="G43" s="2"/>
      <c r="H43" s="2"/>
      <c r="I43" s="3"/>
      <c r="J43" s="2"/>
      <c r="K43" s="2"/>
      <c r="L43" s="2"/>
      <c r="M43" s="2"/>
      <c r="N43" s="2"/>
      <c r="O43" s="2"/>
      <c r="P43" s="2"/>
      <c r="Q43" s="2"/>
      <c r="R43" s="2"/>
      <c r="S43" s="4"/>
      <c r="T43" s="2"/>
      <c r="U43" s="5"/>
      <c r="V43" s="2"/>
      <c r="W43" s="5"/>
      <c r="X43" s="2"/>
      <c r="Y43" s="5"/>
    </row>
    <row r="44" spans="1:26" ht="15.75" outlineLevel="2" thickBot="1" x14ac:dyDescent="0.3">
      <c r="A44" s="1"/>
      <c r="B44" s="1"/>
      <c r="C44" s="1"/>
      <c r="D44" s="1"/>
      <c r="E44" s="6"/>
      <c r="F44" s="6"/>
      <c r="G44" s="6" t="s">
        <v>0</v>
      </c>
      <c r="H44" s="6"/>
      <c r="I44" s="7">
        <v>41375</v>
      </c>
      <c r="J44" s="6"/>
      <c r="K44" s="6" t="s">
        <v>315</v>
      </c>
      <c r="L44" s="6"/>
      <c r="M44" s="6" t="s">
        <v>314</v>
      </c>
      <c r="N44" s="6"/>
      <c r="O44" s="6" t="s">
        <v>313</v>
      </c>
      <c r="P44" s="6"/>
      <c r="Q44" s="6" t="s">
        <v>1</v>
      </c>
      <c r="R44" s="6"/>
      <c r="S44" s="27">
        <v>38</v>
      </c>
      <c r="T44" s="6"/>
      <c r="U44" s="8">
        <v>14.105</v>
      </c>
      <c r="V44" s="6"/>
      <c r="W44" s="10">
        <f>ROUND(IF(ISNUMBER(U44), S44*U44, S44),5)</f>
        <v>535.99</v>
      </c>
      <c r="X44" s="6"/>
      <c r="Y44" s="10">
        <f>ROUND(Y43+W44,5)</f>
        <v>535.99</v>
      </c>
    </row>
    <row r="45" spans="1:26" ht="15.75" outlineLevel="1" thickBot="1" x14ac:dyDescent="0.3">
      <c r="A45" s="6"/>
      <c r="B45" s="6"/>
      <c r="C45" s="6" t="s">
        <v>312</v>
      </c>
      <c r="D45" s="6"/>
      <c r="E45" s="6"/>
      <c r="F45" s="6"/>
      <c r="G45" s="6"/>
      <c r="H45" s="6"/>
      <c r="I45" s="7"/>
      <c r="J45" s="6"/>
      <c r="K45" s="6"/>
      <c r="L45" s="6"/>
      <c r="M45" s="6"/>
      <c r="N45" s="6"/>
      <c r="O45" s="6"/>
      <c r="P45" s="6"/>
      <c r="Q45" s="6"/>
      <c r="R45" s="6"/>
      <c r="S45" s="26">
        <f>ROUND(SUM(S43:S44),5)</f>
        <v>38</v>
      </c>
      <c r="T45" s="6"/>
      <c r="U45" s="9"/>
      <c r="V45" s="6"/>
      <c r="W45" s="11">
        <f>ROUND(SUM(W43:W44),5)</f>
        <v>535.99</v>
      </c>
      <c r="X45" s="6"/>
      <c r="Y45" s="11">
        <f>Y44</f>
        <v>535.99</v>
      </c>
    </row>
    <row r="46" spans="1:26" x14ac:dyDescent="0.25">
      <c r="A46" s="6"/>
      <c r="B46" s="6" t="s">
        <v>311</v>
      </c>
      <c r="C46" s="6"/>
      <c r="D46" s="6"/>
      <c r="E46" s="6"/>
      <c r="F46" s="6"/>
      <c r="G46" s="6"/>
      <c r="H46" s="6"/>
      <c r="I46" s="7"/>
      <c r="J46" s="6"/>
      <c r="K46" s="6"/>
      <c r="L46" s="6"/>
      <c r="M46" s="6"/>
      <c r="N46" s="6"/>
      <c r="O46" s="6"/>
      <c r="P46" s="6"/>
      <c r="Q46" s="6"/>
      <c r="R46" s="6"/>
      <c r="S46" s="8">
        <f>ROUND(S34+S39+S42+S45,5)</f>
        <v>385</v>
      </c>
      <c r="T46" s="6"/>
      <c r="U46" s="9"/>
      <c r="V46" s="6"/>
      <c r="W46" s="9">
        <f>ROUND(W34+W39+W42+W45,5)</f>
        <v>5191.7299999999996</v>
      </c>
      <c r="X46" s="6"/>
      <c r="Y46" s="9">
        <f>ROUND(Y34+Y39+Y42+Y45,5)</f>
        <v>5191.7299999999996</v>
      </c>
      <c r="Z46">
        <v>5191.7299999999996</v>
      </c>
    </row>
    <row r="47" spans="1:26" x14ac:dyDescent="0.25">
      <c r="A47" s="2"/>
      <c r="B47" s="2" t="s">
        <v>310</v>
      </c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R47" s="2"/>
      <c r="S47" s="4"/>
      <c r="T47" s="2"/>
      <c r="U47" s="5"/>
      <c r="V47" s="2"/>
      <c r="W47" s="5"/>
      <c r="X47" s="2"/>
      <c r="Y47" s="5"/>
    </row>
    <row r="48" spans="1:26" outlineLevel="2" x14ac:dyDescent="0.25">
      <c r="A48" s="2"/>
      <c r="B48" s="2"/>
      <c r="C48" s="2" t="s">
        <v>309</v>
      </c>
      <c r="D48" s="2"/>
      <c r="E48" s="2"/>
      <c r="F48" s="2"/>
      <c r="G48" s="2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4"/>
      <c r="T48" s="2"/>
      <c r="U48" s="5"/>
      <c r="V48" s="2"/>
      <c r="W48" s="5"/>
      <c r="X48" s="2"/>
      <c r="Y48" s="5"/>
    </row>
    <row r="49" spans="1:26" ht="15.75" outlineLevel="2" thickBot="1" x14ac:dyDescent="0.3">
      <c r="A49" s="1"/>
      <c r="B49" s="1"/>
      <c r="C49" s="1"/>
      <c r="D49" s="1"/>
      <c r="E49" s="6"/>
      <c r="F49" s="6"/>
      <c r="G49" s="6" t="s">
        <v>0</v>
      </c>
      <c r="H49" s="6"/>
      <c r="I49" s="7">
        <v>41403</v>
      </c>
      <c r="J49" s="6"/>
      <c r="K49" s="6" t="s">
        <v>308</v>
      </c>
      <c r="L49" s="6"/>
      <c r="M49" s="6" t="s">
        <v>307</v>
      </c>
      <c r="N49" s="6"/>
      <c r="O49" s="6" t="s">
        <v>306</v>
      </c>
      <c r="P49" s="6"/>
      <c r="Q49" s="6" t="s">
        <v>1</v>
      </c>
      <c r="R49" s="6"/>
      <c r="S49" s="28">
        <v>22</v>
      </c>
      <c r="T49" s="6"/>
      <c r="U49" s="9">
        <v>17.36</v>
      </c>
      <c r="V49" s="6"/>
      <c r="W49" s="22">
        <f>ROUND(IF(ISNUMBER(U49), S49*U49, S49),5)</f>
        <v>381.92</v>
      </c>
      <c r="X49" s="6"/>
      <c r="Y49" s="22">
        <f>ROUND(Y48+W49,5)</f>
        <v>381.92</v>
      </c>
    </row>
    <row r="50" spans="1:26" outlineLevel="1" x14ac:dyDescent="0.25">
      <c r="A50" s="6"/>
      <c r="B50" s="6"/>
      <c r="C50" s="6" t="s">
        <v>305</v>
      </c>
      <c r="D50" s="6"/>
      <c r="E50" s="6"/>
      <c r="F50" s="6"/>
      <c r="G50" s="6"/>
      <c r="H50" s="6"/>
      <c r="I50" s="7"/>
      <c r="J50" s="6"/>
      <c r="K50" s="6"/>
      <c r="L50" s="6"/>
      <c r="M50" s="6"/>
      <c r="N50" s="6"/>
      <c r="O50" s="6"/>
      <c r="P50" s="6"/>
      <c r="Q50" s="6"/>
      <c r="R50" s="6"/>
      <c r="S50" s="8">
        <f>ROUND(SUM(S48:S49),5)</f>
        <v>22</v>
      </c>
      <c r="T50" s="6"/>
      <c r="U50" s="9"/>
      <c r="V50" s="6"/>
      <c r="W50" s="9">
        <f>ROUND(SUM(W48:W49),5)</f>
        <v>381.92</v>
      </c>
      <c r="X50" s="6"/>
      <c r="Y50" s="9">
        <f>Y49</f>
        <v>381.92</v>
      </c>
    </row>
    <row r="51" spans="1:26" outlineLevel="2" x14ac:dyDescent="0.25">
      <c r="A51" s="2"/>
      <c r="B51" s="2"/>
      <c r="C51" s="2" t="s">
        <v>304</v>
      </c>
      <c r="D51" s="2"/>
      <c r="E51" s="2"/>
      <c r="F51" s="2"/>
      <c r="G51" s="2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4"/>
      <c r="T51" s="2"/>
      <c r="U51" s="5"/>
      <c r="V51" s="2"/>
      <c r="W51" s="5"/>
      <c r="X51" s="2"/>
      <c r="Y51" s="5"/>
    </row>
    <row r="52" spans="1:26" outlineLevel="2" x14ac:dyDescent="0.25">
      <c r="A52" s="6"/>
      <c r="B52" s="6"/>
      <c r="C52" s="6"/>
      <c r="D52" s="6"/>
      <c r="E52" s="6"/>
      <c r="F52" s="6"/>
      <c r="G52" s="6" t="s">
        <v>0</v>
      </c>
      <c r="H52" s="6"/>
      <c r="I52" s="7">
        <v>41397</v>
      </c>
      <c r="J52" s="6"/>
      <c r="K52" s="6" t="s">
        <v>300</v>
      </c>
      <c r="L52" s="6"/>
      <c r="M52" s="6" t="s">
        <v>303</v>
      </c>
      <c r="N52" s="6"/>
      <c r="O52" s="6" t="s">
        <v>298</v>
      </c>
      <c r="P52" s="6"/>
      <c r="Q52" s="6" t="s">
        <v>1</v>
      </c>
      <c r="R52" s="6"/>
      <c r="S52" s="8">
        <v>1</v>
      </c>
      <c r="T52" s="6"/>
      <c r="U52" s="9">
        <v>482.04</v>
      </c>
      <c r="V52" s="6"/>
      <c r="W52" s="9">
        <f>ROUND(IF(ISNUMBER(U52), S52*U52, S52),5)</f>
        <v>482.04</v>
      </c>
      <c r="X52" s="6"/>
      <c r="Y52" s="9">
        <f>ROUND(Y51+W52,5)</f>
        <v>482.04</v>
      </c>
    </row>
    <row r="53" spans="1:26" outlineLevel="2" x14ac:dyDescent="0.25">
      <c r="A53" s="6"/>
      <c r="B53" s="6"/>
      <c r="C53" s="6"/>
      <c r="D53" s="6"/>
      <c r="E53" s="6"/>
      <c r="F53" s="6"/>
      <c r="G53" s="6" t="s">
        <v>0</v>
      </c>
      <c r="H53" s="6"/>
      <c r="I53" s="7">
        <v>41397</v>
      </c>
      <c r="J53" s="6"/>
      <c r="K53" s="6" t="s">
        <v>300</v>
      </c>
      <c r="L53" s="6"/>
      <c r="M53" s="6" t="s">
        <v>302</v>
      </c>
      <c r="N53" s="6"/>
      <c r="O53" s="6" t="s">
        <v>298</v>
      </c>
      <c r="P53" s="6"/>
      <c r="Q53" s="6" t="s">
        <v>1</v>
      </c>
      <c r="R53" s="6"/>
      <c r="S53" s="8">
        <v>1</v>
      </c>
      <c r="T53" s="6"/>
      <c r="U53" s="9">
        <v>103.07</v>
      </c>
      <c r="V53" s="6"/>
      <c r="W53" s="9">
        <f>ROUND(IF(ISNUMBER(U53), S53*U53, S53),5)</f>
        <v>103.07</v>
      </c>
      <c r="X53" s="6"/>
      <c r="Y53" s="9">
        <f>ROUND(Y52+W53,5)</f>
        <v>585.11</v>
      </c>
    </row>
    <row r="54" spans="1:26" outlineLevel="2" x14ac:dyDescent="0.25">
      <c r="A54" s="6"/>
      <c r="B54" s="6"/>
      <c r="C54" s="6"/>
      <c r="D54" s="6"/>
      <c r="E54" s="6"/>
      <c r="F54" s="6"/>
      <c r="G54" s="6" t="s">
        <v>0</v>
      </c>
      <c r="H54" s="6"/>
      <c r="I54" s="7">
        <v>41397</v>
      </c>
      <c r="J54" s="6"/>
      <c r="K54" s="6" t="s">
        <v>300</v>
      </c>
      <c r="L54" s="6"/>
      <c r="M54" s="6" t="s">
        <v>301</v>
      </c>
      <c r="N54" s="6"/>
      <c r="O54" s="6" t="s">
        <v>298</v>
      </c>
      <c r="P54" s="6"/>
      <c r="Q54" s="6" t="s">
        <v>1</v>
      </c>
      <c r="R54" s="6"/>
      <c r="S54" s="8">
        <v>1</v>
      </c>
      <c r="T54" s="6"/>
      <c r="U54" s="9">
        <v>83.28</v>
      </c>
      <c r="V54" s="6"/>
      <c r="W54" s="9">
        <f>ROUND(IF(ISNUMBER(U54), S54*U54, S54),5)</f>
        <v>83.28</v>
      </c>
      <c r="X54" s="6"/>
      <c r="Y54" s="9">
        <f>ROUND(Y53+W54,5)</f>
        <v>668.39</v>
      </c>
    </row>
    <row r="55" spans="1:26" ht="15.75" outlineLevel="2" thickBot="1" x14ac:dyDescent="0.3">
      <c r="A55" s="6"/>
      <c r="B55" s="6"/>
      <c r="C55" s="6"/>
      <c r="D55" s="6"/>
      <c r="E55" s="6"/>
      <c r="F55" s="6"/>
      <c r="G55" s="6" t="s">
        <v>0</v>
      </c>
      <c r="H55" s="6"/>
      <c r="I55" s="7">
        <v>41397</v>
      </c>
      <c r="J55" s="6"/>
      <c r="K55" s="6" t="s">
        <v>300</v>
      </c>
      <c r="L55" s="6"/>
      <c r="M55" s="6" t="s">
        <v>299</v>
      </c>
      <c r="N55" s="6"/>
      <c r="O55" s="6" t="s">
        <v>298</v>
      </c>
      <c r="P55" s="6"/>
      <c r="Q55" s="6" t="s">
        <v>1</v>
      </c>
      <c r="R55" s="6"/>
      <c r="S55" s="27">
        <v>1</v>
      </c>
      <c r="T55" s="6"/>
      <c r="U55" s="9">
        <v>225.48</v>
      </c>
      <c r="V55" s="6"/>
      <c r="W55" s="10">
        <f>ROUND(IF(ISNUMBER(U55), S55*U55, S55),5)</f>
        <v>225.48</v>
      </c>
      <c r="X55" s="6"/>
      <c r="Y55" s="10">
        <f>ROUND(Y54+W55,5)</f>
        <v>893.87</v>
      </c>
    </row>
    <row r="56" spans="1:26" ht="15.75" outlineLevel="1" thickBot="1" x14ac:dyDescent="0.3">
      <c r="A56" s="6"/>
      <c r="B56" s="6"/>
      <c r="C56" s="6" t="s">
        <v>297</v>
      </c>
      <c r="D56" s="6"/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  <c r="P56" s="6"/>
      <c r="Q56" s="6"/>
      <c r="R56" s="6"/>
      <c r="S56" s="26">
        <f>ROUND(SUM(S51:S55),5)</f>
        <v>4</v>
      </c>
      <c r="T56" s="6"/>
      <c r="U56" s="9"/>
      <c r="V56" s="6"/>
      <c r="W56" s="11">
        <f>ROUND(SUM(W51:W55),5)</f>
        <v>893.87</v>
      </c>
      <c r="X56" s="6"/>
      <c r="Y56" s="11">
        <f>Y55</f>
        <v>893.87</v>
      </c>
    </row>
    <row r="57" spans="1:26" x14ac:dyDescent="0.25">
      <c r="A57" s="6"/>
      <c r="B57" s="6" t="s">
        <v>296</v>
      </c>
      <c r="C57" s="6"/>
      <c r="D57" s="6"/>
      <c r="E57" s="6"/>
      <c r="F57" s="6"/>
      <c r="G57" s="6"/>
      <c r="H57" s="6"/>
      <c r="I57" s="7"/>
      <c r="J57" s="6"/>
      <c r="K57" s="6"/>
      <c r="L57" s="6"/>
      <c r="M57" s="6"/>
      <c r="N57" s="6"/>
      <c r="O57" s="6"/>
      <c r="P57" s="6"/>
      <c r="Q57" s="6"/>
      <c r="R57" s="6"/>
      <c r="S57" s="8">
        <f>ROUND(S50+S56,5)</f>
        <v>26</v>
      </c>
      <c r="T57" s="6"/>
      <c r="U57" s="9"/>
      <c r="V57" s="6"/>
      <c r="W57" s="9">
        <f>ROUND(W50+W56,5)</f>
        <v>1275.79</v>
      </c>
      <c r="X57" s="6"/>
      <c r="Y57" s="9">
        <f>ROUND(Y50+Y56,5)</f>
        <v>1275.79</v>
      </c>
      <c r="Z57">
        <v>1275.79</v>
      </c>
    </row>
    <row r="58" spans="1:26" x14ac:dyDescent="0.25">
      <c r="A58" s="2"/>
      <c r="B58" s="2" t="s">
        <v>295</v>
      </c>
      <c r="C58" s="2"/>
      <c r="D58" s="2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4"/>
      <c r="T58" s="2"/>
      <c r="U58" s="5"/>
      <c r="V58" s="2"/>
      <c r="W58" s="5"/>
      <c r="X58" s="2"/>
      <c r="Y58" s="5"/>
    </row>
    <row r="59" spans="1:26" outlineLevel="1" x14ac:dyDescent="0.25">
      <c r="A59" s="2"/>
      <c r="B59" s="2"/>
      <c r="C59" s="2" t="s">
        <v>294</v>
      </c>
      <c r="D59" s="2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4"/>
      <c r="T59" s="2"/>
      <c r="U59" s="5"/>
      <c r="V59" s="2"/>
      <c r="W59" s="5"/>
      <c r="X59" s="2"/>
      <c r="Y59" s="5"/>
    </row>
    <row r="60" spans="1:26" ht="15.75" outlineLevel="1" thickBot="1" x14ac:dyDescent="0.3">
      <c r="A60" s="1"/>
      <c r="B60" s="1"/>
      <c r="C60" s="1"/>
      <c r="D60" s="1"/>
      <c r="E60" s="6"/>
      <c r="F60" s="6"/>
      <c r="G60" s="6" t="s">
        <v>0</v>
      </c>
      <c r="H60" s="6"/>
      <c r="I60" s="7">
        <v>41409</v>
      </c>
      <c r="J60" s="6"/>
      <c r="K60" s="6" t="s">
        <v>293</v>
      </c>
      <c r="L60" s="6"/>
      <c r="M60" s="6" t="s">
        <v>292</v>
      </c>
      <c r="N60" s="6"/>
      <c r="O60" s="6" t="s">
        <v>291</v>
      </c>
      <c r="P60" s="6"/>
      <c r="Q60" s="6" t="s">
        <v>1</v>
      </c>
      <c r="R60" s="6"/>
      <c r="S60" s="27">
        <v>52</v>
      </c>
      <c r="T60" s="6"/>
      <c r="U60" s="9">
        <v>37.97</v>
      </c>
      <c r="V60" s="6"/>
      <c r="W60" s="10">
        <f>ROUND(IF(ISNUMBER(U60), S60*U60, S60),5)</f>
        <v>1974.44</v>
      </c>
      <c r="X60" s="6"/>
      <c r="Y60" s="10">
        <f>ROUND(Y59+W60,5)</f>
        <v>1974.44</v>
      </c>
    </row>
    <row r="61" spans="1:26" ht="15.75" thickBot="1" x14ac:dyDescent="0.3">
      <c r="A61" s="6"/>
      <c r="B61" s="6"/>
      <c r="C61" s="6" t="s">
        <v>290</v>
      </c>
      <c r="D61" s="6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  <c r="P61" s="6"/>
      <c r="Q61" s="6"/>
      <c r="R61" s="6"/>
      <c r="S61" s="26">
        <f>ROUND(SUM(S59:S60),5)</f>
        <v>52</v>
      </c>
      <c r="T61" s="6"/>
      <c r="U61" s="9"/>
      <c r="V61" s="6"/>
      <c r="W61" s="11">
        <f>ROUND(SUM(W59:W60),5)</f>
        <v>1974.44</v>
      </c>
      <c r="X61" s="6"/>
      <c r="Y61" s="11">
        <f>Y60</f>
        <v>1974.44</v>
      </c>
    </row>
    <row r="62" spans="1:26" x14ac:dyDescent="0.25">
      <c r="A62" s="6"/>
      <c r="B62" s="6" t="s">
        <v>289</v>
      </c>
      <c r="C62" s="6"/>
      <c r="D62" s="6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  <c r="P62" s="6"/>
      <c r="Q62" s="6"/>
      <c r="R62" s="6"/>
      <c r="S62" s="8">
        <f>S61</f>
        <v>52</v>
      </c>
      <c r="T62" s="6"/>
      <c r="U62" s="9"/>
      <c r="V62" s="6"/>
      <c r="W62" s="9">
        <f>W61</f>
        <v>1974.44</v>
      </c>
      <c r="X62" s="6"/>
      <c r="Y62" s="9">
        <f>Y61</f>
        <v>1974.44</v>
      </c>
      <c r="Z62">
        <v>1974.44</v>
      </c>
    </row>
    <row r="63" spans="1:26" x14ac:dyDescent="0.25">
      <c r="A63" s="2"/>
      <c r="B63" s="2" t="s">
        <v>288</v>
      </c>
      <c r="C63" s="2"/>
      <c r="D63" s="2"/>
      <c r="E63" s="2"/>
      <c r="F63" s="2"/>
      <c r="G63" s="2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4"/>
      <c r="T63" s="2"/>
      <c r="U63" s="5"/>
      <c r="V63" s="2"/>
      <c r="W63" s="5"/>
      <c r="X63" s="2"/>
      <c r="Y63" s="5"/>
    </row>
    <row r="64" spans="1:26" outlineLevel="2" x14ac:dyDescent="0.25">
      <c r="A64" s="2"/>
      <c r="B64" s="2"/>
      <c r="C64" s="2" t="s">
        <v>287</v>
      </c>
      <c r="D64" s="2"/>
      <c r="E64" s="2"/>
      <c r="F64" s="2"/>
      <c r="G64" s="2"/>
      <c r="H64" s="2"/>
      <c r="I64" s="3"/>
      <c r="J64" s="2"/>
      <c r="K64" s="2"/>
      <c r="L64" s="2"/>
      <c r="M64" s="2"/>
      <c r="N64" s="2"/>
      <c r="O64" s="2"/>
      <c r="P64" s="2"/>
      <c r="Q64" s="2"/>
      <c r="R64" s="2"/>
      <c r="S64" s="4"/>
      <c r="T64" s="2"/>
      <c r="U64" s="5"/>
      <c r="V64" s="2"/>
      <c r="W64" s="5"/>
      <c r="X64" s="2"/>
      <c r="Y64" s="5"/>
    </row>
    <row r="65" spans="1:25" outlineLevel="2" x14ac:dyDescent="0.25">
      <c r="A65" s="6"/>
      <c r="B65" s="6"/>
      <c r="C65" s="6"/>
      <c r="D65" s="6"/>
      <c r="E65" s="6"/>
      <c r="F65" s="6"/>
      <c r="G65" s="6" t="s">
        <v>0</v>
      </c>
      <c r="H65" s="6"/>
      <c r="I65" s="7">
        <v>41372</v>
      </c>
      <c r="J65" s="6"/>
      <c r="K65" s="6" t="s">
        <v>284</v>
      </c>
      <c r="L65" s="6"/>
      <c r="M65" s="6" t="s">
        <v>286</v>
      </c>
      <c r="N65" s="6"/>
      <c r="O65" s="6" t="s">
        <v>283</v>
      </c>
      <c r="P65" s="6"/>
      <c r="Q65" s="6" t="s">
        <v>1</v>
      </c>
      <c r="R65" s="6"/>
      <c r="S65" s="8">
        <v>39</v>
      </c>
      <c r="T65" s="6"/>
      <c r="U65" s="9">
        <v>43.4</v>
      </c>
      <c r="V65" s="6"/>
      <c r="W65" s="9">
        <f>ROUND(IF(ISNUMBER(U65), S65*U65, S65),5)</f>
        <v>1692.6</v>
      </c>
      <c r="X65" s="6"/>
      <c r="Y65" s="9">
        <f>ROUND(Y64+W65,5)</f>
        <v>1692.6</v>
      </c>
    </row>
    <row r="66" spans="1:25" outlineLevel="2" x14ac:dyDescent="0.25">
      <c r="A66" s="6"/>
      <c r="B66" s="6"/>
      <c r="C66" s="6"/>
      <c r="D66" s="6"/>
      <c r="E66" s="6"/>
      <c r="F66" s="6"/>
      <c r="G66" s="6" t="s">
        <v>0</v>
      </c>
      <c r="H66" s="6"/>
      <c r="I66" s="7">
        <v>41372</v>
      </c>
      <c r="J66" s="6"/>
      <c r="K66" s="6" t="s">
        <v>284</v>
      </c>
      <c r="L66" s="6"/>
      <c r="M66" s="6" t="s">
        <v>98</v>
      </c>
      <c r="N66" s="6"/>
      <c r="O66" s="6" t="s">
        <v>283</v>
      </c>
      <c r="P66" s="6"/>
      <c r="Q66" s="6" t="s">
        <v>1</v>
      </c>
      <c r="R66" s="6"/>
      <c r="S66" s="8">
        <v>87</v>
      </c>
      <c r="T66" s="6"/>
      <c r="U66" s="9">
        <v>17.36</v>
      </c>
      <c r="V66" s="6"/>
      <c r="W66" s="9">
        <f>ROUND(IF(ISNUMBER(U66), S66*U66, S66),5)</f>
        <v>1510.32</v>
      </c>
      <c r="X66" s="6"/>
      <c r="Y66" s="9">
        <f>ROUND(Y65+W66,5)</f>
        <v>3202.92</v>
      </c>
    </row>
    <row r="67" spans="1:25" outlineLevel="2" x14ac:dyDescent="0.25">
      <c r="A67" s="6"/>
      <c r="B67" s="6"/>
      <c r="C67" s="6"/>
      <c r="D67" s="6"/>
      <c r="E67" s="6"/>
      <c r="F67" s="6"/>
      <c r="G67" s="6" t="s">
        <v>0</v>
      </c>
      <c r="H67" s="6"/>
      <c r="I67" s="7">
        <v>41372</v>
      </c>
      <c r="J67" s="6"/>
      <c r="K67" s="6" t="s">
        <v>284</v>
      </c>
      <c r="L67" s="6"/>
      <c r="M67" s="6" t="s">
        <v>285</v>
      </c>
      <c r="N67" s="6"/>
      <c r="O67" s="6" t="s">
        <v>283</v>
      </c>
      <c r="P67" s="6"/>
      <c r="Q67" s="6" t="s">
        <v>1</v>
      </c>
      <c r="R67" s="6"/>
      <c r="S67" s="8">
        <v>112</v>
      </c>
      <c r="T67" s="6"/>
      <c r="U67" s="8">
        <v>16.274999999999999</v>
      </c>
      <c r="V67" s="6"/>
      <c r="W67" s="9">
        <f>ROUND(IF(ISNUMBER(U67), S67*U67, S67),5)</f>
        <v>1822.8</v>
      </c>
      <c r="X67" s="6"/>
      <c r="Y67" s="9">
        <f>ROUND(Y66+W67,5)</f>
        <v>5025.72</v>
      </c>
    </row>
    <row r="68" spans="1:25" ht="15.75" outlineLevel="2" thickBot="1" x14ac:dyDescent="0.3">
      <c r="A68" s="6"/>
      <c r="B68" s="6"/>
      <c r="C68" s="6"/>
      <c r="D68" s="6"/>
      <c r="E68" s="6"/>
      <c r="F68" s="6"/>
      <c r="G68" s="6" t="s">
        <v>0</v>
      </c>
      <c r="H68" s="6"/>
      <c r="I68" s="7">
        <v>41372</v>
      </c>
      <c r="J68" s="6"/>
      <c r="K68" s="6" t="s">
        <v>284</v>
      </c>
      <c r="L68" s="6"/>
      <c r="M68" s="6" t="s">
        <v>98</v>
      </c>
      <c r="N68" s="6"/>
      <c r="O68" s="6" t="s">
        <v>283</v>
      </c>
      <c r="P68" s="6"/>
      <c r="Q68" s="6" t="s">
        <v>1</v>
      </c>
      <c r="R68" s="6"/>
      <c r="S68" s="28">
        <v>33</v>
      </c>
      <c r="T68" s="6"/>
      <c r="U68" s="9">
        <v>17.36</v>
      </c>
      <c r="V68" s="6"/>
      <c r="W68" s="22">
        <f>ROUND(IF(ISNUMBER(U68), S68*U68, S68),5)</f>
        <v>572.88</v>
      </c>
      <c r="X68" s="6"/>
      <c r="Y68" s="22">
        <f>ROUND(Y67+W68,5)</f>
        <v>5598.6</v>
      </c>
    </row>
    <row r="69" spans="1:25" outlineLevel="1" x14ac:dyDescent="0.25">
      <c r="A69" s="6"/>
      <c r="B69" s="6"/>
      <c r="C69" s="6" t="s">
        <v>282</v>
      </c>
      <c r="D69" s="6"/>
      <c r="E69" s="6"/>
      <c r="F69" s="6"/>
      <c r="G69" s="6"/>
      <c r="H69" s="6"/>
      <c r="I69" s="7"/>
      <c r="J69" s="6"/>
      <c r="K69" s="6"/>
      <c r="L69" s="6"/>
      <c r="M69" s="6"/>
      <c r="N69" s="6"/>
      <c r="O69" s="6"/>
      <c r="P69" s="6"/>
      <c r="Q69" s="6"/>
      <c r="R69" s="6"/>
      <c r="S69" s="8">
        <f>ROUND(SUM(S64:S68),5)</f>
        <v>271</v>
      </c>
      <c r="T69" s="6"/>
      <c r="U69" s="9"/>
      <c r="V69" s="6"/>
      <c r="W69" s="9">
        <f>ROUND(SUM(W64:W68),5)</f>
        <v>5598.6</v>
      </c>
      <c r="X69" s="6"/>
      <c r="Y69" s="9">
        <f>Y68</f>
        <v>5598.6</v>
      </c>
    </row>
    <row r="70" spans="1:25" outlineLevel="2" x14ac:dyDescent="0.25">
      <c r="A70" s="2"/>
      <c r="B70" s="2"/>
      <c r="C70" s="2" t="s">
        <v>281</v>
      </c>
      <c r="D70" s="2"/>
      <c r="E70" s="2"/>
      <c r="F70" s="2"/>
      <c r="G70" s="2"/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4"/>
      <c r="T70" s="2"/>
      <c r="U70" s="5"/>
      <c r="V70" s="2"/>
      <c r="W70" s="5"/>
      <c r="X70" s="2"/>
      <c r="Y70" s="5"/>
    </row>
    <row r="71" spans="1:25" outlineLevel="2" x14ac:dyDescent="0.25">
      <c r="A71" s="6"/>
      <c r="B71" s="6"/>
      <c r="C71" s="6"/>
      <c r="D71" s="6"/>
      <c r="E71" s="6"/>
      <c r="F71" s="6"/>
      <c r="G71" s="6" t="s">
        <v>0</v>
      </c>
      <c r="H71" s="6"/>
      <c r="I71" s="7">
        <v>41386</v>
      </c>
      <c r="J71" s="6"/>
      <c r="K71" s="6" t="s">
        <v>278</v>
      </c>
      <c r="L71" s="6"/>
      <c r="M71" s="6" t="s">
        <v>280</v>
      </c>
      <c r="N71" s="6"/>
      <c r="O71" s="6" t="s">
        <v>277</v>
      </c>
      <c r="P71" s="6"/>
      <c r="Q71" s="6" t="s">
        <v>1</v>
      </c>
      <c r="R71" s="6"/>
      <c r="S71" s="8">
        <v>112</v>
      </c>
      <c r="T71" s="6"/>
      <c r="U71" s="9">
        <v>35</v>
      </c>
      <c r="V71" s="6"/>
      <c r="W71" s="9">
        <f>ROUND(IF(ISNUMBER(U71), S71*U71, S71),5)</f>
        <v>3920</v>
      </c>
      <c r="X71" s="6"/>
      <c r="Y71" s="9">
        <f>ROUND(Y70+W71,5)</f>
        <v>3920</v>
      </c>
    </row>
    <row r="72" spans="1:25" outlineLevel="2" x14ac:dyDescent="0.25">
      <c r="A72" s="6"/>
      <c r="B72" s="6"/>
      <c r="C72" s="6"/>
      <c r="D72" s="6"/>
      <c r="E72" s="6"/>
      <c r="F72" s="6"/>
      <c r="G72" s="6" t="s">
        <v>0</v>
      </c>
      <c r="H72" s="6"/>
      <c r="I72" s="7">
        <v>41386</v>
      </c>
      <c r="J72" s="6"/>
      <c r="K72" s="6" t="s">
        <v>278</v>
      </c>
      <c r="L72" s="6"/>
      <c r="M72" s="6" t="s">
        <v>279</v>
      </c>
      <c r="N72" s="6"/>
      <c r="O72" s="6" t="s">
        <v>277</v>
      </c>
      <c r="P72" s="6"/>
      <c r="Q72" s="6" t="s">
        <v>1</v>
      </c>
      <c r="R72" s="6"/>
      <c r="S72" s="8">
        <v>135</v>
      </c>
      <c r="T72" s="6"/>
      <c r="U72" s="9">
        <v>20</v>
      </c>
      <c r="V72" s="6"/>
      <c r="W72" s="9">
        <f>ROUND(IF(ISNUMBER(U72), S72*U72, S72),5)</f>
        <v>2700</v>
      </c>
      <c r="X72" s="6"/>
      <c r="Y72" s="9">
        <f>ROUND(Y71+W72,5)</f>
        <v>6620</v>
      </c>
    </row>
    <row r="73" spans="1:25" ht="15.75" outlineLevel="2" thickBot="1" x14ac:dyDescent="0.3">
      <c r="A73" s="6"/>
      <c r="B73" s="6"/>
      <c r="C73" s="6"/>
      <c r="D73" s="6"/>
      <c r="E73" s="6"/>
      <c r="F73" s="6"/>
      <c r="G73" s="6" t="s">
        <v>0</v>
      </c>
      <c r="H73" s="6"/>
      <c r="I73" s="7">
        <v>41386</v>
      </c>
      <c r="J73" s="6"/>
      <c r="K73" s="6" t="s">
        <v>278</v>
      </c>
      <c r="L73" s="6"/>
      <c r="M73" s="6" t="s">
        <v>90</v>
      </c>
      <c r="N73" s="6"/>
      <c r="O73" s="6" t="s">
        <v>277</v>
      </c>
      <c r="P73" s="6"/>
      <c r="Q73" s="6" t="s">
        <v>1</v>
      </c>
      <c r="R73" s="6"/>
      <c r="S73" s="28">
        <v>1</v>
      </c>
      <c r="T73" s="6"/>
      <c r="U73" s="9">
        <v>562.71</v>
      </c>
      <c r="V73" s="6"/>
      <c r="W73" s="22">
        <f>ROUND(IF(ISNUMBER(U73), S73*U73, S73),5)</f>
        <v>562.71</v>
      </c>
      <c r="X73" s="6"/>
      <c r="Y73" s="22">
        <f>ROUND(Y72+W73,5)</f>
        <v>7182.71</v>
      </c>
    </row>
    <row r="74" spans="1:25" outlineLevel="1" x14ac:dyDescent="0.25">
      <c r="A74" s="6"/>
      <c r="B74" s="6"/>
      <c r="C74" s="6" t="s">
        <v>276</v>
      </c>
      <c r="D74" s="6"/>
      <c r="E74" s="6"/>
      <c r="F74" s="6"/>
      <c r="G74" s="6"/>
      <c r="H74" s="6"/>
      <c r="I74" s="7"/>
      <c r="J74" s="6"/>
      <c r="K74" s="6"/>
      <c r="L74" s="6"/>
      <c r="M74" s="6"/>
      <c r="N74" s="6"/>
      <c r="O74" s="6"/>
      <c r="P74" s="6"/>
      <c r="Q74" s="6"/>
      <c r="R74" s="6"/>
      <c r="S74" s="8">
        <f>ROUND(SUM(S70:S73),5)</f>
        <v>248</v>
      </c>
      <c r="T74" s="6"/>
      <c r="U74" s="9"/>
      <c r="V74" s="6"/>
      <c r="W74" s="9">
        <f>ROUND(SUM(W70:W73),5)</f>
        <v>7182.71</v>
      </c>
      <c r="X74" s="6"/>
      <c r="Y74" s="9">
        <f>Y73</f>
        <v>7182.71</v>
      </c>
    </row>
    <row r="75" spans="1:25" outlineLevel="2" x14ac:dyDescent="0.25">
      <c r="A75" s="2"/>
      <c r="B75" s="2"/>
      <c r="C75" s="2" t="s">
        <v>275</v>
      </c>
      <c r="D75" s="2"/>
      <c r="E75" s="2"/>
      <c r="F75" s="2"/>
      <c r="G75" s="2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4"/>
      <c r="T75" s="2"/>
      <c r="U75" s="5"/>
      <c r="V75" s="2"/>
      <c r="W75" s="5"/>
      <c r="X75" s="2"/>
      <c r="Y75" s="5"/>
    </row>
    <row r="76" spans="1:25" ht="15.75" outlineLevel="2" thickBot="1" x14ac:dyDescent="0.3">
      <c r="A76" s="1"/>
      <c r="B76" s="1"/>
      <c r="C76" s="1"/>
      <c r="D76" s="1"/>
      <c r="E76" s="6"/>
      <c r="F76" s="6"/>
      <c r="G76" s="6" t="s">
        <v>0</v>
      </c>
      <c r="H76" s="6"/>
      <c r="I76" s="7">
        <v>41386</v>
      </c>
      <c r="J76" s="6"/>
      <c r="K76" s="6" t="s">
        <v>274</v>
      </c>
      <c r="L76" s="6"/>
      <c r="M76" s="6" t="s">
        <v>273</v>
      </c>
      <c r="N76" s="6"/>
      <c r="O76" s="6" t="s">
        <v>272</v>
      </c>
      <c r="P76" s="6"/>
      <c r="Q76" s="6" t="s">
        <v>1</v>
      </c>
      <c r="R76" s="6"/>
      <c r="S76" s="28">
        <v>34</v>
      </c>
      <c r="T76" s="6"/>
      <c r="U76" s="9">
        <v>16</v>
      </c>
      <c r="V76" s="6"/>
      <c r="W76" s="22">
        <f>ROUND(IF(ISNUMBER(U76), S76*U76, S76),5)</f>
        <v>544</v>
      </c>
      <c r="X76" s="6"/>
      <c r="Y76" s="22">
        <f>ROUND(Y75+W76,5)</f>
        <v>544</v>
      </c>
    </row>
    <row r="77" spans="1:25" outlineLevel="1" x14ac:dyDescent="0.25">
      <c r="A77" s="6"/>
      <c r="B77" s="6"/>
      <c r="C77" s="6" t="s">
        <v>271</v>
      </c>
      <c r="D77" s="6"/>
      <c r="E77" s="6"/>
      <c r="F77" s="6"/>
      <c r="G77" s="6"/>
      <c r="H77" s="6"/>
      <c r="I77" s="7"/>
      <c r="J77" s="6"/>
      <c r="K77" s="6"/>
      <c r="L77" s="6"/>
      <c r="M77" s="6"/>
      <c r="N77" s="6"/>
      <c r="O77" s="6"/>
      <c r="P77" s="6"/>
      <c r="Q77" s="6"/>
      <c r="R77" s="6"/>
      <c r="S77" s="8">
        <f>ROUND(SUM(S75:S76),5)</f>
        <v>34</v>
      </c>
      <c r="T77" s="6"/>
      <c r="U77" s="9"/>
      <c r="V77" s="6"/>
      <c r="W77" s="9">
        <f>ROUND(SUM(W75:W76),5)</f>
        <v>544</v>
      </c>
      <c r="X77" s="6"/>
      <c r="Y77" s="9">
        <f>Y76</f>
        <v>544</v>
      </c>
    </row>
    <row r="78" spans="1:25" outlineLevel="2" x14ac:dyDescent="0.25">
      <c r="A78" s="2"/>
      <c r="B78" s="2"/>
      <c r="C78" s="2" t="s">
        <v>270</v>
      </c>
      <c r="D78" s="2"/>
      <c r="E78" s="2"/>
      <c r="F78" s="2"/>
      <c r="G78" s="2"/>
      <c r="H78" s="2"/>
      <c r="I78" s="3"/>
      <c r="J78" s="2"/>
      <c r="K78" s="2"/>
      <c r="L78" s="2"/>
      <c r="M78" s="2"/>
      <c r="N78" s="2"/>
      <c r="O78" s="2"/>
      <c r="P78" s="2"/>
      <c r="Q78" s="2"/>
      <c r="R78" s="2"/>
      <c r="S78" s="4"/>
      <c r="T78" s="2"/>
      <c r="U78" s="5"/>
      <c r="V78" s="2"/>
      <c r="W78" s="5"/>
      <c r="X78" s="2"/>
      <c r="Y78" s="5"/>
    </row>
    <row r="79" spans="1:25" outlineLevel="2" x14ac:dyDescent="0.25">
      <c r="A79" s="6"/>
      <c r="B79" s="6"/>
      <c r="C79" s="6"/>
      <c r="D79" s="6"/>
      <c r="E79" s="6"/>
      <c r="F79" s="6"/>
      <c r="G79" s="6" t="s">
        <v>0</v>
      </c>
      <c r="H79" s="6"/>
      <c r="I79" s="7">
        <v>41399</v>
      </c>
      <c r="J79" s="6"/>
      <c r="K79" s="6" t="s">
        <v>267</v>
      </c>
      <c r="L79" s="6"/>
      <c r="M79" s="6" t="s">
        <v>269</v>
      </c>
      <c r="N79" s="6"/>
      <c r="O79" s="6" t="s">
        <v>265</v>
      </c>
      <c r="P79" s="6"/>
      <c r="Q79" s="6" t="s">
        <v>1</v>
      </c>
      <c r="R79" s="6"/>
      <c r="S79" s="8">
        <v>135</v>
      </c>
      <c r="T79" s="6"/>
      <c r="U79" s="9">
        <v>17.36</v>
      </c>
      <c r="V79" s="6"/>
      <c r="W79" s="9">
        <f>ROUND(IF(ISNUMBER(U79), S79*U79, S79),5)</f>
        <v>2343.6</v>
      </c>
      <c r="X79" s="6"/>
      <c r="Y79" s="9">
        <f>ROUND(Y78+W79,5)</f>
        <v>2343.6</v>
      </c>
    </row>
    <row r="80" spans="1:25" outlineLevel="2" x14ac:dyDescent="0.25">
      <c r="A80" s="6"/>
      <c r="B80" s="6"/>
      <c r="C80" s="6"/>
      <c r="D80" s="6"/>
      <c r="E80" s="6"/>
      <c r="F80" s="6"/>
      <c r="G80" s="6" t="s">
        <v>0</v>
      </c>
      <c r="H80" s="6"/>
      <c r="I80" s="7">
        <v>41399</v>
      </c>
      <c r="J80" s="6"/>
      <c r="K80" s="6" t="s">
        <v>267</v>
      </c>
      <c r="L80" s="6"/>
      <c r="M80" s="6" t="s">
        <v>268</v>
      </c>
      <c r="N80" s="6"/>
      <c r="O80" s="6" t="s">
        <v>265</v>
      </c>
      <c r="P80" s="6"/>
      <c r="Q80" s="6" t="s">
        <v>1</v>
      </c>
      <c r="R80" s="6"/>
      <c r="S80" s="8">
        <v>167</v>
      </c>
      <c r="T80" s="6"/>
      <c r="U80" s="9">
        <v>17.36</v>
      </c>
      <c r="V80" s="6"/>
      <c r="W80" s="9">
        <f>ROUND(IF(ISNUMBER(U80), S80*U80, S80),5)</f>
        <v>2899.12</v>
      </c>
      <c r="X80" s="6"/>
      <c r="Y80" s="9">
        <f>ROUND(Y79+W80,5)</f>
        <v>5242.72</v>
      </c>
    </row>
    <row r="81" spans="1:26" ht="15.75" outlineLevel="2" thickBot="1" x14ac:dyDescent="0.3">
      <c r="A81" s="6"/>
      <c r="B81" s="6"/>
      <c r="C81" s="6"/>
      <c r="D81" s="6"/>
      <c r="E81" s="6"/>
      <c r="F81" s="6"/>
      <c r="G81" s="6" t="s">
        <v>0</v>
      </c>
      <c r="H81" s="6"/>
      <c r="I81" s="7">
        <v>41399</v>
      </c>
      <c r="J81" s="6"/>
      <c r="K81" s="6" t="s">
        <v>267</v>
      </c>
      <c r="L81" s="6"/>
      <c r="M81" s="6" t="s">
        <v>266</v>
      </c>
      <c r="N81" s="6"/>
      <c r="O81" s="6" t="s">
        <v>265</v>
      </c>
      <c r="P81" s="6"/>
      <c r="Q81" s="6" t="s">
        <v>1</v>
      </c>
      <c r="R81" s="6"/>
      <c r="S81" s="27">
        <v>33</v>
      </c>
      <c r="T81" s="6"/>
      <c r="U81" s="8">
        <v>37.975000000000001</v>
      </c>
      <c r="V81" s="6"/>
      <c r="W81" s="10">
        <f>ROUND(IF(ISNUMBER(U81), S81*U81, S81),5)</f>
        <v>1253.175</v>
      </c>
      <c r="X81" s="6"/>
      <c r="Y81" s="10">
        <f>ROUND(Y80+W81,5)</f>
        <v>6495.8950000000004</v>
      </c>
    </row>
    <row r="82" spans="1:26" ht="15.75" outlineLevel="1" thickBot="1" x14ac:dyDescent="0.3">
      <c r="A82" s="6"/>
      <c r="B82" s="6"/>
      <c r="C82" s="6" t="s">
        <v>264</v>
      </c>
      <c r="D82" s="6"/>
      <c r="E82" s="6"/>
      <c r="F82" s="6"/>
      <c r="G82" s="6"/>
      <c r="H82" s="6"/>
      <c r="I82" s="7"/>
      <c r="J82" s="6"/>
      <c r="K82" s="6"/>
      <c r="L82" s="6"/>
      <c r="M82" s="6"/>
      <c r="N82" s="6"/>
      <c r="O82" s="6"/>
      <c r="P82" s="6"/>
      <c r="Q82" s="6"/>
      <c r="R82" s="6"/>
      <c r="S82" s="26">
        <f>ROUND(SUM(S78:S81),5)</f>
        <v>335</v>
      </c>
      <c r="T82" s="6"/>
      <c r="U82" s="9"/>
      <c r="V82" s="6"/>
      <c r="W82" s="11">
        <f>ROUND(SUM(W78:W81),5)</f>
        <v>6495.8950000000004</v>
      </c>
      <c r="X82" s="6"/>
      <c r="Y82" s="11">
        <f>Y81</f>
        <v>6495.8950000000004</v>
      </c>
    </row>
    <row r="83" spans="1:26" x14ac:dyDescent="0.25">
      <c r="A83" s="6"/>
      <c r="B83" s="6" t="s">
        <v>263</v>
      </c>
      <c r="C83" s="6"/>
      <c r="D83" s="6"/>
      <c r="E83" s="6"/>
      <c r="F83" s="6"/>
      <c r="G83" s="6"/>
      <c r="H83" s="6"/>
      <c r="I83" s="7"/>
      <c r="J83" s="6"/>
      <c r="K83" s="6"/>
      <c r="L83" s="6"/>
      <c r="M83" s="6"/>
      <c r="N83" s="6"/>
      <c r="O83" s="6"/>
      <c r="P83" s="6"/>
      <c r="Q83" s="6"/>
      <c r="R83" s="6"/>
      <c r="S83" s="8">
        <f>ROUND(S69+S74+S77+S82,5)</f>
        <v>888</v>
      </c>
      <c r="T83" s="6"/>
      <c r="U83" s="9"/>
      <c r="V83" s="6"/>
      <c r="W83" s="9">
        <f>ROUND(W69+W74+W77+W82,5)</f>
        <v>19821.205000000002</v>
      </c>
      <c r="X83" s="6"/>
      <c r="Y83" s="9">
        <f>ROUND(Y69+Y74+Y77+Y82,5)</f>
        <v>19821.205000000002</v>
      </c>
      <c r="Z83">
        <v>19821.21</v>
      </c>
    </row>
    <row r="84" spans="1:26" x14ac:dyDescent="0.25">
      <c r="A84" s="2"/>
      <c r="B84" s="2" t="s">
        <v>262</v>
      </c>
      <c r="C84" s="2"/>
      <c r="D84" s="2"/>
      <c r="E84" s="2"/>
      <c r="F84" s="2"/>
      <c r="G84" s="2"/>
      <c r="H84" s="2"/>
      <c r="I84" s="3"/>
      <c r="J84" s="2"/>
      <c r="K84" s="2"/>
      <c r="L84" s="2"/>
      <c r="M84" s="2"/>
      <c r="N84" s="2"/>
      <c r="O84" s="2"/>
      <c r="P84" s="2"/>
      <c r="Q84" s="2"/>
      <c r="R84" s="2"/>
      <c r="S84" s="4"/>
      <c r="T84" s="2"/>
      <c r="U84" s="5"/>
      <c r="V84" s="2"/>
      <c r="W84" s="5"/>
      <c r="X84" s="2"/>
      <c r="Y84" s="5"/>
    </row>
    <row r="85" spans="1:26" outlineLevel="1" x14ac:dyDescent="0.25">
      <c r="A85" s="2"/>
      <c r="B85" s="2"/>
      <c r="C85" s="2" t="s">
        <v>261</v>
      </c>
      <c r="D85" s="2"/>
      <c r="E85" s="2"/>
      <c r="F85" s="2"/>
      <c r="G85" s="2"/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4"/>
      <c r="T85" s="2"/>
      <c r="U85" s="5"/>
      <c r="V85" s="2"/>
      <c r="W85" s="5"/>
      <c r="X85" s="2"/>
      <c r="Y85" s="5"/>
    </row>
    <row r="86" spans="1:26" outlineLevel="1" x14ac:dyDescent="0.25">
      <c r="A86" s="6"/>
      <c r="B86" s="6"/>
      <c r="C86" s="6"/>
      <c r="D86" s="6"/>
      <c r="E86" s="6"/>
      <c r="F86" s="6"/>
      <c r="G86" s="6" t="s">
        <v>0</v>
      </c>
      <c r="H86" s="6"/>
      <c r="I86" s="7">
        <v>41432</v>
      </c>
      <c r="J86" s="6"/>
      <c r="K86" s="6" t="s">
        <v>259</v>
      </c>
      <c r="L86" s="6"/>
      <c r="M86" s="6" t="s">
        <v>260</v>
      </c>
      <c r="N86" s="6"/>
      <c r="O86" s="6" t="s">
        <v>257</v>
      </c>
      <c r="P86" s="6"/>
      <c r="Q86" s="6" t="s">
        <v>1</v>
      </c>
      <c r="R86" s="6"/>
      <c r="S86" s="8">
        <v>103</v>
      </c>
      <c r="T86" s="6"/>
      <c r="U86" s="9">
        <v>21.7</v>
      </c>
      <c r="V86" s="6"/>
      <c r="W86" s="9">
        <f>ROUND(IF(ISNUMBER(U86), S86*U86, S86),5)</f>
        <v>2235.1</v>
      </c>
      <c r="X86" s="6"/>
      <c r="Y86" s="9">
        <f>ROUND(Y85+W86,5)</f>
        <v>2235.1</v>
      </c>
    </row>
    <row r="87" spans="1:26" ht="15.75" outlineLevel="1" thickBot="1" x14ac:dyDescent="0.3">
      <c r="A87" s="6"/>
      <c r="B87" s="6"/>
      <c r="C87" s="6"/>
      <c r="D87" s="6"/>
      <c r="E87" s="6"/>
      <c r="F87" s="6"/>
      <c r="G87" s="6" t="s">
        <v>0</v>
      </c>
      <c r="H87" s="6"/>
      <c r="I87" s="7">
        <v>41432</v>
      </c>
      <c r="J87" s="6"/>
      <c r="K87" s="6" t="s">
        <v>259</v>
      </c>
      <c r="L87" s="6"/>
      <c r="M87" s="6" t="s">
        <v>258</v>
      </c>
      <c r="N87" s="6"/>
      <c r="O87" s="6" t="s">
        <v>257</v>
      </c>
      <c r="P87" s="6"/>
      <c r="Q87" s="6" t="s">
        <v>1</v>
      </c>
      <c r="R87" s="6"/>
      <c r="S87" s="27">
        <v>59</v>
      </c>
      <c r="T87" s="6"/>
      <c r="U87" s="9">
        <v>21.7</v>
      </c>
      <c r="V87" s="6"/>
      <c r="W87" s="10">
        <f>ROUND(IF(ISNUMBER(U87), S87*U87, S87),5)</f>
        <v>1280.3</v>
      </c>
      <c r="X87" s="6"/>
      <c r="Y87" s="10">
        <f>ROUND(Y86+W87,5)</f>
        <v>3515.4</v>
      </c>
    </row>
    <row r="88" spans="1:26" ht="15.75" thickBot="1" x14ac:dyDescent="0.3">
      <c r="A88" s="6"/>
      <c r="B88" s="6"/>
      <c r="C88" s="6" t="s">
        <v>256</v>
      </c>
      <c r="D88" s="6"/>
      <c r="E88" s="6"/>
      <c r="F88" s="6"/>
      <c r="G88" s="6"/>
      <c r="H88" s="6"/>
      <c r="I88" s="7"/>
      <c r="J88" s="6"/>
      <c r="K88" s="6"/>
      <c r="L88" s="6"/>
      <c r="M88" s="6"/>
      <c r="N88" s="6"/>
      <c r="O88" s="6"/>
      <c r="P88" s="6"/>
      <c r="Q88" s="6"/>
      <c r="R88" s="6"/>
      <c r="S88" s="26">
        <f>ROUND(SUM(S85:S87),5)</f>
        <v>162</v>
      </c>
      <c r="T88" s="6"/>
      <c r="U88" s="9"/>
      <c r="V88" s="6"/>
      <c r="W88" s="11">
        <f>ROUND(SUM(W85:W87),5)</f>
        <v>3515.4</v>
      </c>
      <c r="X88" s="6"/>
      <c r="Y88" s="11">
        <f>Y87</f>
        <v>3515.4</v>
      </c>
    </row>
    <row r="89" spans="1:26" x14ac:dyDescent="0.25">
      <c r="A89" s="6"/>
      <c r="B89" s="6" t="s">
        <v>255</v>
      </c>
      <c r="C89" s="6"/>
      <c r="D89" s="6"/>
      <c r="E89" s="6"/>
      <c r="F89" s="6"/>
      <c r="G89" s="6"/>
      <c r="H89" s="6"/>
      <c r="I89" s="7"/>
      <c r="J89" s="6"/>
      <c r="K89" s="6"/>
      <c r="L89" s="6"/>
      <c r="M89" s="6"/>
      <c r="N89" s="6"/>
      <c r="O89" s="6"/>
      <c r="P89" s="6"/>
      <c r="Q89" s="6"/>
      <c r="R89" s="6"/>
      <c r="S89" s="8">
        <f>S88</f>
        <v>162</v>
      </c>
      <c r="T89" s="6"/>
      <c r="U89" s="9"/>
      <c r="V89" s="6"/>
      <c r="W89" s="9">
        <f>W88</f>
        <v>3515.4</v>
      </c>
      <c r="X89" s="6"/>
      <c r="Y89" s="9">
        <f>Y88</f>
        <v>3515.4</v>
      </c>
      <c r="Z89">
        <v>3515.4</v>
      </c>
    </row>
    <row r="90" spans="1:26" x14ac:dyDescent="0.25">
      <c r="A90" s="2"/>
      <c r="B90" s="2" t="s">
        <v>254</v>
      </c>
      <c r="C90" s="2"/>
      <c r="D90" s="2"/>
      <c r="E90" s="2"/>
      <c r="F90" s="2"/>
      <c r="G90" s="2"/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4"/>
      <c r="T90" s="2"/>
      <c r="U90" s="5"/>
      <c r="V90" s="2"/>
      <c r="W90" s="5"/>
      <c r="X90" s="2"/>
      <c r="Y90" s="5"/>
    </row>
    <row r="91" spans="1:26" outlineLevel="2" x14ac:dyDescent="0.25">
      <c r="A91" s="2"/>
      <c r="B91" s="2"/>
      <c r="C91" s="2" t="s">
        <v>253</v>
      </c>
      <c r="D91" s="2"/>
      <c r="E91" s="2"/>
      <c r="F91" s="2"/>
      <c r="G91" s="2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4"/>
      <c r="T91" s="2"/>
      <c r="U91" s="5"/>
      <c r="V91" s="2"/>
      <c r="W91" s="5"/>
      <c r="X91" s="2"/>
      <c r="Y91" s="5"/>
    </row>
    <row r="92" spans="1:26" ht="15.75" outlineLevel="2" thickBot="1" x14ac:dyDescent="0.3">
      <c r="A92" s="1"/>
      <c r="B92" s="1"/>
      <c r="C92" s="1"/>
      <c r="D92" s="1"/>
      <c r="E92" s="6"/>
      <c r="F92" s="6"/>
      <c r="G92" s="6" t="s">
        <v>0</v>
      </c>
      <c r="H92" s="6"/>
      <c r="I92" s="7">
        <v>41365</v>
      </c>
      <c r="J92" s="6"/>
      <c r="K92" s="6" t="s">
        <v>252</v>
      </c>
      <c r="L92" s="6"/>
      <c r="M92" s="6" t="s">
        <v>251</v>
      </c>
      <c r="N92" s="6"/>
      <c r="O92" s="6" t="s">
        <v>250</v>
      </c>
      <c r="P92" s="6"/>
      <c r="Q92" s="6" t="s">
        <v>1</v>
      </c>
      <c r="R92" s="6"/>
      <c r="S92" s="28">
        <v>27</v>
      </c>
      <c r="T92" s="6"/>
      <c r="U92" s="8">
        <v>16.274999999999999</v>
      </c>
      <c r="V92" s="6"/>
      <c r="W92" s="22">
        <f>ROUND(IF(ISNUMBER(U92), S92*U92, S92),5)</f>
        <v>439.42500000000001</v>
      </c>
      <c r="X92" s="6"/>
      <c r="Y92" s="22">
        <f>ROUND(Y91+W92,5)</f>
        <v>439.42500000000001</v>
      </c>
    </row>
    <row r="93" spans="1:26" outlineLevel="1" x14ac:dyDescent="0.25">
      <c r="A93" s="6"/>
      <c r="B93" s="6"/>
      <c r="C93" s="6" t="s">
        <v>249</v>
      </c>
      <c r="D93" s="6"/>
      <c r="E93" s="6"/>
      <c r="F93" s="6"/>
      <c r="G93" s="6"/>
      <c r="H93" s="6"/>
      <c r="I93" s="7"/>
      <c r="J93" s="6"/>
      <c r="K93" s="6"/>
      <c r="L93" s="6"/>
      <c r="M93" s="6"/>
      <c r="N93" s="6"/>
      <c r="O93" s="6"/>
      <c r="P93" s="6"/>
      <c r="Q93" s="6"/>
      <c r="R93" s="6"/>
      <c r="S93" s="8">
        <f>ROUND(SUM(S91:S92),5)</f>
        <v>27</v>
      </c>
      <c r="T93" s="6"/>
      <c r="U93" s="9"/>
      <c r="V93" s="6"/>
      <c r="W93" s="9">
        <f>ROUND(SUM(W91:W92),5)</f>
        <v>439.42500000000001</v>
      </c>
      <c r="X93" s="6"/>
      <c r="Y93" s="9">
        <f>Y92</f>
        <v>439.42500000000001</v>
      </c>
    </row>
    <row r="94" spans="1:26" outlineLevel="2" x14ac:dyDescent="0.25">
      <c r="A94" s="2"/>
      <c r="B94" s="2"/>
      <c r="C94" s="2" t="s">
        <v>248</v>
      </c>
      <c r="D94" s="2"/>
      <c r="E94" s="2"/>
      <c r="F94" s="2"/>
      <c r="G94" s="2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4"/>
      <c r="T94" s="2"/>
      <c r="U94" s="5"/>
      <c r="V94" s="2"/>
      <c r="W94" s="5"/>
      <c r="X94" s="2"/>
      <c r="Y94" s="5"/>
    </row>
    <row r="95" spans="1:26" ht="15.75" outlineLevel="2" thickBot="1" x14ac:dyDescent="0.3">
      <c r="A95" s="1"/>
      <c r="B95" s="1"/>
      <c r="C95" s="1"/>
      <c r="D95" s="1"/>
      <c r="E95" s="6"/>
      <c r="F95" s="6"/>
      <c r="G95" s="6" t="s">
        <v>0</v>
      </c>
      <c r="H95" s="6"/>
      <c r="I95" s="7">
        <v>41393</v>
      </c>
      <c r="J95" s="6"/>
      <c r="K95" s="6" t="s">
        <v>247</v>
      </c>
      <c r="L95" s="6"/>
      <c r="M95" s="6" t="s">
        <v>246</v>
      </c>
      <c r="N95" s="6"/>
      <c r="O95" s="6" t="s">
        <v>245</v>
      </c>
      <c r="P95" s="6"/>
      <c r="Q95" s="6" t="s">
        <v>1</v>
      </c>
      <c r="R95" s="6"/>
      <c r="S95" s="27">
        <v>5</v>
      </c>
      <c r="T95" s="6"/>
      <c r="U95" s="8">
        <v>27.126000000000001</v>
      </c>
      <c r="V95" s="6"/>
      <c r="W95" s="10">
        <f>ROUND(IF(ISNUMBER(U95), S95*U95, S95),5)</f>
        <v>135.63</v>
      </c>
      <c r="X95" s="6"/>
      <c r="Y95" s="10">
        <f>ROUND(Y94+W95,5)</f>
        <v>135.63</v>
      </c>
    </row>
    <row r="96" spans="1:26" ht="15.75" outlineLevel="1" thickBot="1" x14ac:dyDescent="0.3">
      <c r="A96" s="6"/>
      <c r="B96" s="6"/>
      <c r="C96" s="6" t="s">
        <v>244</v>
      </c>
      <c r="D96" s="6"/>
      <c r="E96" s="6"/>
      <c r="F96" s="6"/>
      <c r="G96" s="6"/>
      <c r="H96" s="6"/>
      <c r="I96" s="7"/>
      <c r="J96" s="6"/>
      <c r="K96" s="6"/>
      <c r="L96" s="6"/>
      <c r="M96" s="6"/>
      <c r="N96" s="6"/>
      <c r="O96" s="6"/>
      <c r="P96" s="6"/>
      <c r="Q96" s="6"/>
      <c r="R96" s="6"/>
      <c r="S96" s="26">
        <f>ROUND(SUM(S94:S95),5)</f>
        <v>5</v>
      </c>
      <c r="T96" s="6"/>
      <c r="U96" s="9"/>
      <c r="V96" s="6"/>
      <c r="W96" s="11">
        <f>ROUND(SUM(W94:W95),5)</f>
        <v>135.63</v>
      </c>
      <c r="X96" s="6"/>
      <c r="Y96" s="11">
        <f>Y95</f>
        <v>135.63</v>
      </c>
    </row>
    <row r="97" spans="1:26" x14ac:dyDescent="0.25">
      <c r="A97" s="6"/>
      <c r="B97" s="6" t="s">
        <v>243</v>
      </c>
      <c r="C97" s="6"/>
      <c r="D97" s="6"/>
      <c r="E97" s="6"/>
      <c r="F97" s="6"/>
      <c r="G97" s="6"/>
      <c r="H97" s="6"/>
      <c r="I97" s="7"/>
      <c r="J97" s="6"/>
      <c r="K97" s="6"/>
      <c r="L97" s="6"/>
      <c r="M97" s="6"/>
      <c r="N97" s="6"/>
      <c r="O97" s="6"/>
      <c r="P97" s="6"/>
      <c r="Q97" s="6"/>
      <c r="R97" s="6"/>
      <c r="S97" s="8">
        <f>ROUND(S93+S96,5)</f>
        <v>32</v>
      </c>
      <c r="T97" s="6"/>
      <c r="U97" s="9"/>
      <c r="V97" s="6"/>
      <c r="W97" s="9">
        <f>ROUND(W93+W96,5)</f>
        <v>575.05499999999995</v>
      </c>
      <c r="X97" s="6"/>
      <c r="Y97" s="9">
        <f>ROUND(Y93+Y96,5)</f>
        <v>575.05499999999995</v>
      </c>
      <c r="Z97">
        <v>575.05999999999995</v>
      </c>
    </row>
    <row r="98" spans="1:26" x14ac:dyDescent="0.25">
      <c r="A98" s="2"/>
      <c r="B98" s="2" t="s">
        <v>242</v>
      </c>
      <c r="C98" s="2"/>
      <c r="D98" s="2"/>
      <c r="E98" s="2"/>
      <c r="F98" s="2"/>
      <c r="G98" s="2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4"/>
      <c r="T98" s="2"/>
      <c r="U98" s="5"/>
      <c r="V98" s="2"/>
      <c r="W98" s="5"/>
      <c r="X98" s="2"/>
      <c r="Y98" s="5"/>
    </row>
    <row r="99" spans="1:26" outlineLevel="2" x14ac:dyDescent="0.25">
      <c r="A99" s="2"/>
      <c r="B99" s="2"/>
      <c r="C99" s="2" t="s">
        <v>241</v>
      </c>
      <c r="D99" s="2"/>
      <c r="E99" s="2"/>
      <c r="F99" s="2"/>
      <c r="G99" s="2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4"/>
      <c r="T99" s="2"/>
      <c r="U99" s="5"/>
      <c r="V99" s="2"/>
      <c r="W99" s="5"/>
      <c r="X99" s="2"/>
      <c r="Y99" s="5"/>
    </row>
    <row r="100" spans="1:26" ht="15.75" outlineLevel="2" thickBot="1" x14ac:dyDescent="0.3">
      <c r="A100" s="1"/>
      <c r="B100" s="1"/>
      <c r="C100" s="1"/>
      <c r="D100" s="1"/>
      <c r="E100" s="6"/>
      <c r="F100" s="6"/>
      <c r="G100" s="6" t="s">
        <v>0</v>
      </c>
      <c r="H100" s="6"/>
      <c r="I100" s="7">
        <v>41386</v>
      </c>
      <c r="J100" s="6"/>
      <c r="K100" s="6" t="s">
        <v>240</v>
      </c>
      <c r="L100" s="6"/>
      <c r="M100" s="6" t="s">
        <v>239</v>
      </c>
      <c r="N100" s="6"/>
      <c r="O100" s="6" t="s">
        <v>238</v>
      </c>
      <c r="P100" s="6"/>
      <c r="Q100" s="6" t="s">
        <v>1</v>
      </c>
      <c r="R100" s="6"/>
      <c r="S100" s="28">
        <v>39</v>
      </c>
      <c r="T100" s="6"/>
      <c r="U100" s="9">
        <v>45.57</v>
      </c>
      <c r="V100" s="6"/>
      <c r="W100" s="22">
        <f>ROUND(IF(ISNUMBER(U100), S100*U100, S100),5)</f>
        <v>1777.23</v>
      </c>
      <c r="X100" s="6"/>
      <c r="Y100" s="22">
        <f>ROUND(Y99+W100,5)</f>
        <v>1777.23</v>
      </c>
    </row>
    <row r="101" spans="1:26" outlineLevel="1" x14ac:dyDescent="0.25">
      <c r="A101" s="6"/>
      <c r="B101" s="6"/>
      <c r="C101" s="6" t="s">
        <v>237</v>
      </c>
      <c r="D101" s="6"/>
      <c r="E101" s="6"/>
      <c r="F101" s="6"/>
      <c r="G101" s="6"/>
      <c r="H101" s="6"/>
      <c r="I101" s="7"/>
      <c r="J101" s="6"/>
      <c r="K101" s="6"/>
      <c r="L101" s="6"/>
      <c r="M101" s="6"/>
      <c r="N101" s="6"/>
      <c r="O101" s="6"/>
      <c r="P101" s="6"/>
      <c r="Q101" s="6"/>
      <c r="R101" s="6"/>
      <c r="S101" s="8">
        <f>ROUND(SUM(S99:S100),5)</f>
        <v>39</v>
      </c>
      <c r="T101" s="6"/>
      <c r="U101" s="9"/>
      <c r="V101" s="6"/>
      <c r="W101" s="9">
        <f>ROUND(SUM(W99:W100),5)</f>
        <v>1777.23</v>
      </c>
      <c r="X101" s="6"/>
      <c r="Y101" s="9">
        <f>Y100</f>
        <v>1777.23</v>
      </c>
    </row>
    <row r="102" spans="1:26" outlineLevel="2" x14ac:dyDescent="0.25">
      <c r="A102" s="2"/>
      <c r="B102" s="2"/>
      <c r="C102" s="2" t="s">
        <v>236</v>
      </c>
      <c r="D102" s="2"/>
      <c r="E102" s="2"/>
      <c r="F102" s="2"/>
      <c r="G102" s="2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2"/>
      <c r="U102" s="5"/>
      <c r="V102" s="2"/>
      <c r="W102" s="5"/>
      <c r="X102" s="2"/>
      <c r="Y102" s="5"/>
    </row>
    <row r="103" spans="1:26" outlineLevel="2" x14ac:dyDescent="0.25">
      <c r="A103" s="6"/>
      <c r="B103" s="6"/>
      <c r="C103" s="6"/>
      <c r="D103" s="6"/>
      <c r="E103" s="6"/>
      <c r="F103" s="6"/>
      <c r="G103" s="6" t="s">
        <v>0</v>
      </c>
      <c r="H103" s="6"/>
      <c r="I103" s="7">
        <v>41425</v>
      </c>
      <c r="J103" s="6"/>
      <c r="K103" s="6" t="s">
        <v>234</v>
      </c>
      <c r="L103" s="6"/>
      <c r="M103" s="6" t="s">
        <v>235</v>
      </c>
      <c r="N103" s="6"/>
      <c r="O103" s="6" t="s">
        <v>233</v>
      </c>
      <c r="P103" s="6"/>
      <c r="Q103" s="6" t="s">
        <v>1</v>
      </c>
      <c r="R103" s="6"/>
      <c r="S103" s="8">
        <v>78</v>
      </c>
      <c r="T103" s="6"/>
      <c r="U103" s="9">
        <v>16</v>
      </c>
      <c r="V103" s="6"/>
      <c r="W103" s="9">
        <f>ROUND(IF(ISNUMBER(U103), S103*U103, S103),5)</f>
        <v>1248</v>
      </c>
      <c r="X103" s="6"/>
      <c r="Y103" s="9">
        <f>ROUND(Y102+W103,5)</f>
        <v>1248</v>
      </c>
    </row>
    <row r="104" spans="1:26" ht="15.75" outlineLevel="2" thickBot="1" x14ac:dyDescent="0.3">
      <c r="A104" s="6"/>
      <c r="B104" s="6"/>
      <c r="C104" s="6"/>
      <c r="D104" s="6"/>
      <c r="E104" s="6"/>
      <c r="F104" s="6"/>
      <c r="G104" s="6" t="s">
        <v>0</v>
      </c>
      <c r="H104" s="6"/>
      <c r="I104" s="7">
        <v>41425</v>
      </c>
      <c r="J104" s="6"/>
      <c r="K104" s="6" t="s">
        <v>234</v>
      </c>
      <c r="L104" s="6"/>
      <c r="M104" s="6" t="s">
        <v>90</v>
      </c>
      <c r="N104" s="6"/>
      <c r="O104" s="6" t="s">
        <v>233</v>
      </c>
      <c r="P104" s="6"/>
      <c r="Q104" s="6" t="s">
        <v>1</v>
      </c>
      <c r="R104" s="6"/>
      <c r="S104" s="27">
        <v>1</v>
      </c>
      <c r="T104" s="6"/>
      <c r="U104" s="9">
        <v>106.08</v>
      </c>
      <c r="V104" s="6"/>
      <c r="W104" s="10">
        <f>ROUND(IF(ISNUMBER(U104), S104*U104, S104),5)</f>
        <v>106.08</v>
      </c>
      <c r="X104" s="6"/>
      <c r="Y104" s="10">
        <f>ROUND(Y103+W104,5)</f>
        <v>1354.08</v>
      </c>
    </row>
    <row r="105" spans="1:26" ht="15.75" outlineLevel="1" thickBot="1" x14ac:dyDescent="0.3">
      <c r="A105" s="6"/>
      <c r="B105" s="6"/>
      <c r="C105" s="6" t="s">
        <v>232</v>
      </c>
      <c r="D105" s="6"/>
      <c r="E105" s="6"/>
      <c r="F105" s="6"/>
      <c r="G105" s="6"/>
      <c r="H105" s="6"/>
      <c r="I105" s="7"/>
      <c r="J105" s="6"/>
      <c r="K105" s="6"/>
      <c r="L105" s="6"/>
      <c r="M105" s="6"/>
      <c r="N105" s="6"/>
      <c r="O105" s="6"/>
      <c r="P105" s="6"/>
      <c r="Q105" s="6"/>
      <c r="R105" s="6"/>
      <c r="S105" s="26">
        <f>ROUND(SUM(S102:S104),5)</f>
        <v>79</v>
      </c>
      <c r="T105" s="6"/>
      <c r="U105" s="9"/>
      <c r="V105" s="6"/>
      <c r="W105" s="11">
        <f>ROUND(SUM(W102:W104),5)</f>
        <v>1354.08</v>
      </c>
      <c r="X105" s="6"/>
      <c r="Y105" s="11">
        <f>Y104</f>
        <v>1354.08</v>
      </c>
    </row>
    <row r="106" spans="1:26" x14ac:dyDescent="0.25">
      <c r="A106" s="6"/>
      <c r="B106" s="6" t="s">
        <v>231</v>
      </c>
      <c r="C106" s="6"/>
      <c r="D106" s="6"/>
      <c r="E106" s="6"/>
      <c r="F106" s="6"/>
      <c r="G106" s="6"/>
      <c r="H106" s="6"/>
      <c r="I106" s="7"/>
      <c r="J106" s="6"/>
      <c r="K106" s="6"/>
      <c r="L106" s="6"/>
      <c r="M106" s="6"/>
      <c r="N106" s="6"/>
      <c r="O106" s="6"/>
      <c r="P106" s="6"/>
      <c r="Q106" s="6"/>
      <c r="R106" s="6"/>
      <c r="S106" s="8">
        <f>ROUND(S101+S105,5)</f>
        <v>118</v>
      </c>
      <c r="T106" s="6"/>
      <c r="U106" s="9"/>
      <c r="V106" s="6"/>
      <c r="W106" s="9">
        <f>ROUND(W101+W105,5)</f>
        <v>3131.31</v>
      </c>
      <c r="X106" s="6"/>
      <c r="Y106" s="9">
        <f>ROUND(Y101+Y105,5)</f>
        <v>3131.31</v>
      </c>
      <c r="Z106">
        <v>3131.31</v>
      </c>
    </row>
    <row r="107" spans="1:26" x14ac:dyDescent="0.25">
      <c r="A107" s="2"/>
      <c r="B107" s="2" t="s">
        <v>230</v>
      </c>
      <c r="C107" s="2"/>
      <c r="D107" s="2"/>
      <c r="E107" s="2"/>
      <c r="F107" s="2"/>
      <c r="G107" s="2"/>
      <c r="H107" s="2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2"/>
      <c r="U107" s="5"/>
      <c r="V107" s="2"/>
      <c r="W107" s="5"/>
      <c r="X107" s="2"/>
      <c r="Y107" s="5"/>
    </row>
    <row r="108" spans="1:26" outlineLevel="1" x14ac:dyDescent="0.25">
      <c r="A108" s="2"/>
      <c r="B108" s="2"/>
      <c r="C108" s="2" t="s">
        <v>229</v>
      </c>
      <c r="D108" s="2"/>
      <c r="E108" s="2"/>
      <c r="F108" s="2"/>
      <c r="G108" s="2"/>
      <c r="H108" s="2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4"/>
      <c r="T108" s="2"/>
      <c r="U108" s="5"/>
      <c r="V108" s="2"/>
      <c r="W108" s="5"/>
      <c r="X108" s="2"/>
      <c r="Y108" s="5"/>
    </row>
    <row r="109" spans="1:26" ht="15.75" outlineLevel="1" thickBot="1" x14ac:dyDescent="0.3">
      <c r="A109" s="1"/>
      <c r="B109" s="1"/>
      <c r="C109" s="1"/>
      <c r="D109" s="1"/>
      <c r="E109" s="6"/>
      <c r="F109" s="6"/>
      <c r="G109" s="6" t="s">
        <v>0</v>
      </c>
      <c r="H109" s="6"/>
      <c r="I109" s="7">
        <v>41382</v>
      </c>
      <c r="J109" s="6"/>
      <c r="K109" s="6" t="s">
        <v>228</v>
      </c>
      <c r="L109" s="6"/>
      <c r="M109" s="6" t="s">
        <v>227</v>
      </c>
      <c r="N109" s="6"/>
      <c r="O109" s="6" t="s">
        <v>226</v>
      </c>
      <c r="P109" s="6"/>
      <c r="Q109" s="6" t="s">
        <v>1</v>
      </c>
      <c r="R109" s="6"/>
      <c r="S109" s="27">
        <v>73</v>
      </c>
      <c r="T109" s="6"/>
      <c r="U109" s="9">
        <v>15.19</v>
      </c>
      <c r="V109" s="6"/>
      <c r="W109" s="10">
        <f>ROUND(IF(ISNUMBER(U109), S109*U109, S109),5)</f>
        <v>1108.8699999999999</v>
      </c>
      <c r="X109" s="6"/>
      <c r="Y109" s="10">
        <f>ROUND(Y108+W109,5)</f>
        <v>1108.8699999999999</v>
      </c>
    </row>
    <row r="110" spans="1:26" ht="15.75" thickBot="1" x14ac:dyDescent="0.3">
      <c r="A110" s="6"/>
      <c r="B110" s="6"/>
      <c r="C110" s="6" t="s">
        <v>225</v>
      </c>
      <c r="D110" s="6"/>
      <c r="E110" s="6"/>
      <c r="F110" s="6"/>
      <c r="G110" s="6"/>
      <c r="H110" s="6"/>
      <c r="I110" s="7"/>
      <c r="J110" s="6"/>
      <c r="K110" s="6"/>
      <c r="L110" s="6"/>
      <c r="M110" s="6"/>
      <c r="N110" s="6"/>
      <c r="O110" s="6"/>
      <c r="P110" s="6"/>
      <c r="Q110" s="6"/>
      <c r="R110" s="6"/>
      <c r="S110" s="26">
        <f>ROUND(SUM(S108:S109),5)</f>
        <v>73</v>
      </c>
      <c r="T110" s="6"/>
      <c r="U110" s="9"/>
      <c r="V110" s="6"/>
      <c r="W110" s="11">
        <f>ROUND(SUM(W108:W109),5)</f>
        <v>1108.8699999999999</v>
      </c>
      <c r="X110" s="6"/>
      <c r="Y110" s="11">
        <f>Y109</f>
        <v>1108.8699999999999</v>
      </c>
    </row>
    <row r="111" spans="1:26" x14ac:dyDescent="0.25">
      <c r="A111" s="6"/>
      <c r="B111" s="6" t="s">
        <v>224</v>
      </c>
      <c r="C111" s="6"/>
      <c r="D111" s="6"/>
      <c r="E111" s="6"/>
      <c r="F111" s="6"/>
      <c r="G111" s="6"/>
      <c r="H111" s="6"/>
      <c r="I111" s="7"/>
      <c r="J111" s="6"/>
      <c r="K111" s="6"/>
      <c r="L111" s="6"/>
      <c r="M111" s="6"/>
      <c r="N111" s="6"/>
      <c r="O111" s="6"/>
      <c r="P111" s="6"/>
      <c r="Q111" s="6"/>
      <c r="R111" s="6"/>
      <c r="S111" s="8">
        <f>S110</f>
        <v>73</v>
      </c>
      <c r="T111" s="6"/>
      <c r="U111" s="9"/>
      <c r="V111" s="6"/>
      <c r="W111" s="9">
        <f>W110</f>
        <v>1108.8699999999999</v>
      </c>
      <c r="X111" s="6"/>
      <c r="Y111" s="9">
        <f>Y110</f>
        <v>1108.8699999999999</v>
      </c>
      <c r="Z111">
        <v>1108.8699999999999</v>
      </c>
    </row>
    <row r="112" spans="1:26" x14ac:dyDescent="0.25">
      <c r="A112" s="2"/>
      <c r="B112" s="2" t="s">
        <v>223</v>
      </c>
      <c r="C112" s="2"/>
      <c r="D112" s="2"/>
      <c r="E112" s="2"/>
      <c r="F112" s="2"/>
      <c r="G112" s="2"/>
      <c r="H112" s="2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4"/>
      <c r="T112" s="2"/>
      <c r="U112" s="5"/>
      <c r="V112" s="2"/>
      <c r="W112" s="5"/>
      <c r="X112" s="2"/>
      <c r="Y112" s="5"/>
    </row>
    <row r="113" spans="1:26" outlineLevel="1" x14ac:dyDescent="0.25">
      <c r="A113" s="2"/>
      <c r="B113" s="2"/>
      <c r="C113" s="2" t="s">
        <v>222</v>
      </c>
      <c r="D113" s="2"/>
      <c r="E113" s="2"/>
      <c r="F113" s="2"/>
      <c r="G113" s="2"/>
      <c r="H113" s="2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4"/>
      <c r="T113" s="2"/>
      <c r="U113" s="5"/>
      <c r="V113" s="2"/>
      <c r="W113" s="5"/>
      <c r="X113" s="2"/>
      <c r="Y113" s="5"/>
    </row>
    <row r="114" spans="1:26" outlineLevel="1" x14ac:dyDescent="0.25">
      <c r="A114" s="6"/>
      <c r="B114" s="6"/>
      <c r="C114" s="6"/>
      <c r="D114" s="6"/>
      <c r="E114" s="6"/>
      <c r="F114" s="6"/>
      <c r="G114" s="6" t="s">
        <v>0</v>
      </c>
      <c r="H114" s="6"/>
      <c r="I114" s="7">
        <v>41365</v>
      </c>
      <c r="J114" s="6"/>
      <c r="K114" s="6" t="s">
        <v>220</v>
      </c>
      <c r="L114" s="6"/>
      <c r="M114" s="6" t="s">
        <v>221</v>
      </c>
      <c r="N114" s="6"/>
      <c r="O114" s="6" t="s">
        <v>219</v>
      </c>
      <c r="P114" s="6"/>
      <c r="Q114" s="6" t="s">
        <v>1</v>
      </c>
      <c r="R114" s="6"/>
      <c r="S114" s="8">
        <v>36</v>
      </c>
      <c r="T114" s="6"/>
      <c r="U114" s="9">
        <v>49.5</v>
      </c>
      <c r="V114" s="6"/>
      <c r="W114" s="9">
        <f>ROUND(IF(ISNUMBER(U114), S114*U114, S114),5)</f>
        <v>1782</v>
      </c>
      <c r="X114" s="6"/>
      <c r="Y114" s="9">
        <f>ROUND(Y113+W114,5)</f>
        <v>1782</v>
      </c>
    </row>
    <row r="115" spans="1:26" ht="15.75" outlineLevel="1" thickBot="1" x14ac:dyDescent="0.3">
      <c r="A115" s="6"/>
      <c r="B115" s="6"/>
      <c r="C115" s="6"/>
      <c r="D115" s="6"/>
      <c r="E115" s="6"/>
      <c r="F115" s="6"/>
      <c r="G115" s="6" t="s">
        <v>0</v>
      </c>
      <c r="H115" s="6"/>
      <c r="I115" s="7">
        <v>41365</v>
      </c>
      <c r="J115" s="6"/>
      <c r="K115" s="6" t="s">
        <v>220</v>
      </c>
      <c r="L115" s="6"/>
      <c r="M115" s="6" t="s">
        <v>90</v>
      </c>
      <c r="N115" s="6"/>
      <c r="O115" s="6" t="s">
        <v>219</v>
      </c>
      <c r="P115" s="6"/>
      <c r="Q115" s="6" t="s">
        <v>1</v>
      </c>
      <c r="R115" s="6"/>
      <c r="S115" s="27">
        <v>1</v>
      </c>
      <c r="T115" s="6"/>
      <c r="U115" s="9">
        <v>151.47</v>
      </c>
      <c r="V115" s="6"/>
      <c r="W115" s="10">
        <f>ROUND(IF(ISNUMBER(U115), S115*U115, S115),5)</f>
        <v>151.47</v>
      </c>
      <c r="X115" s="6"/>
      <c r="Y115" s="10">
        <f>ROUND(Y114+W115,5)</f>
        <v>1933.47</v>
      </c>
    </row>
    <row r="116" spans="1:26" ht="15.75" thickBot="1" x14ac:dyDescent="0.3">
      <c r="A116" s="6"/>
      <c r="B116" s="6"/>
      <c r="C116" s="6" t="s">
        <v>218</v>
      </c>
      <c r="D116" s="6"/>
      <c r="E116" s="6"/>
      <c r="F116" s="6"/>
      <c r="G116" s="6"/>
      <c r="H116" s="6"/>
      <c r="I116" s="7"/>
      <c r="J116" s="6"/>
      <c r="K116" s="6"/>
      <c r="L116" s="6"/>
      <c r="M116" s="6"/>
      <c r="N116" s="6"/>
      <c r="O116" s="6"/>
      <c r="P116" s="6"/>
      <c r="Q116" s="6"/>
      <c r="R116" s="6"/>
      <c r="S116" s="26">
        <f>ROUND(SUM(S113:S115),5)</f>
        <v>37</v>
      </c>
      <c r="T116" s="6"/>
      <c r="U116" s="9"/>
      <c r="V116" s="6"/>
      <c r="W116" s="11">
        <f>ROUND(SUM(W113:W115),5)</f>
        <v>1933.47</v>
      </c>
      <c r="X116" s="6"/>
      <c r="Y116" s="11">
        <f>Y115</f>
        <v>1933.47</v>
      </c>
    </row>
    <row r="117" spans="1:26" x14ac:dyDescent="0.25">
      <c r="A117" s="6"/>
      <c r="B117" s="6" t="s">
        <v>217</v>
      </c>
      <c r="C117" s="6"/>
      <c r="D117" s="6"/>
      <c r="E117" s="6"/>
      <c r="F117" s="6"/>
      <c r="G117" s="6"/>
      <c r="H117" s="6"/>
      <c r="I117" s="7"/>
      <c r="J117" s="6"/>
      <c r="K117" s="6"/>
      <c r="L117" s="6"/>
      <c r="M117" s="6"/>
      <c r="N117" s="6"/>
      <c r="O117" s="6"/>
      <c r="P117" s="6"/>
      <c r="Q117" s="6"/>
      <c r="R117" s="6"/>
      <c r="S117" s="8">
        <f>S116</f>
        <v>37</v>
      </c>
      <c r="T117" s="6"/>
      <c r="U117" s="9"/>
      <c r="V117" s="6"/>
      <c r="W117" s="9">
        <f>W116</f>
        <v>1933.47</v>
      </c>
      <c r="X117" s="6"/>
      <c r="Y117" s="9">
        <f>Y116</f>
        <v>1933.47</v>
      </c>
      <c r="Z117">
        <v>1933.47</v>
      </c>
    </row>
    <row r="118" spans="1:26" x14ac:dyDescent="0.25">
      <c r="A118" s="2"/>
      <c r="B118" s="2" t="s">
        <v>216</v>
      </c>
      <c r="C118" s="2"/>
      <c r="D118" s="2"/>
      <c r="E118" s="2"/>
      <c r="F118" s="2"/>
      <c r="G118" s="2"/>
      <c r="H118" s="2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4"/>
      <c r="T118" s="2"/>
      <c r="U118" s="5"/>
      <c r="V118" s="2"/>
      <c r="W118" s="5"/>
      <c r="X118" s="2"/>
      <c r="Y118" s="5"/>
    </row>
    <row r="119" spans="1:26" outlineLevel="2" x14ac:dyDescent="0.25">
      <c r="A119" s="2"/>
      <c r="B119" s="2"/>
      <c r="C119" s="2" t="s">
        <v>215</v>
      </c>
      <c r="D119" s="2"/>
      <c r="E119" s="2"/>
      <c r="F119" s="2"/>
      <c r="G119" s="2"/>
      <c r="H119" s="2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4"/>
      <c r="T119" s="2"/>
      <c r="U119" s="5"/>
      <c r="V119" s="2"/>
      <c r="W119" s="5"/>
      <c r="X119" s="2"/>
      <c r="Y119" s="5"/>
    </row>
    <row r="120" spans="1:26" outlineLevel="2" x14ac:dyDescent="0.25">
      <c r="A120" s="6"/>
      <c r="B120" s="6"/>
      <c r="C120" s="6"/>
      <c r="D120" s="6"/>
      <c r="E120" s="6"/>
      <c r="F120" s="6"/>
      <c r="G120" s="6" t="s">
        <v>0</v>
      </c>
      <c r="H120" s="6"/>
      <c r="I120" s="7">
        <v>41365</v>
      </c>
      <c r="J120" s="6"/>
      <c r="K120" s="6" t="s">
        <v>213</v>
      </c>
      <c r="L120" s="6"/>
      <c r="M120" s="6" t="s">
        <v>214</v>
      </c>
      <c r="N120" s="6"/>
      <c r="O120" s="6" t="s">
        <v>212</v>
      </c>
      <c r="P120" s="6"/>
      <c r="Q120" s="6" t="s">
        <v>1</v>
      </c>
      <c r="R120" s="6"/>
      <c r="S120" s="8">
        <v>66</v>
      </c>
      <c r="T120" s="6"/>
      <c r="U120" s="9">
        <v>42</v>
      </c>
      <c r="V120" s="6"/>
      <c r="W120" s="9">
        <f>ROUND(IF(ISNUMBER(U120), S120*U120, S120),5)</f>
        <v>2772</v>
      </c>
      <c r="X120" s="6"/>
      <c r="Y120" s="9">
        <f>ROUND(Y119+W120,5)</f>
        <v>2772</v>
      </c>
    </row>
    <row r="121" spans="1:26" ht="15.75" outlineLevel="2" thickBot="1" x14ac:dyDescent="0.3">
      <c r="A121" s="6"/>
      <c r="B121" s="6"/>
      <c r="C121" s="6"/>
      <c r="D121" s="6"/>
      <c r="E121" s="6"/>
      <c r="F121" s="6"/>
      <c r="G121" s="6" t="s">
        <v>0</v>
      </c>
      <c r="H121" s="6"/>
      <c r="I121" s="7">
        <v>41365</v>
      </c>
      <c r="J121" s="6"/>
      <c r="K121" s="6" t="s">
        <v>213</v>
      </c>
      <c r="L121" s="6"/>
      <c r="M121" s="6" t="s">
        <v>90</v>
      </c>
      <c r="N121" s="6"/>
      <c r="O121" s="6" t="s">
        <v>212</v>
      </c>
      <c r="P121" s="6"/>
      <c r="Q121" s="6" t="s">
        <v>1</v>
      </c>
      <c r="R121" s="6"/>
      <c r="S121" s="28">
        <v>1</v>
      </c>
      <c r="T121" s="6"/>
      <c r="U121" s="9">
        <v>235.62</v>
      </c>
      <c r="V121" s="6"/>
      <c r="W121" s="22">
        <f>ROUND(IF(ISNUMBER(U121), S121*U121, S121),5)</f>
        <v>235.62</v>
      </c>
      <c r="X121" s="6"/>
      <c r="Y121" s="22">
        <f>ROUND(Y120+W121,5)</f>
        <v>3007.62</v>
      </c>
    </row>
    <row r="122" spans="1:26" outlineLevel="1" x14ac:dyDescent="0.25">
      <c r="A122" s="6"/>
      <c r="B122" s="6"/>
      <c r="C122" s="6" t="s">
        <v>211</v>
      </c>
      <c r="D122" s="6"/>
      <c r="E122" s="6"/>
      <c r="F122" s="6"/>
      <c r="G122" s="6"/>
      <c r="H122" s="6"/>
      <c r="I122" s="7"/>
      <c r="J122" s="6"/>
      <c r="K122" s="6"/>
      <c r="L122" s="6"/>
      <c r="M122" s="6"/>
      <c r="N122" s="6"/>
      <c r="O122" s="6"/>
      <c r="P122" s="6"/>
      <c r="Q122" s="6"/>
      <c r="R122" s="6"/>
      <c r="S122" s="8">
        <f>ROUND(SUM(S119:S121),5)</f>
        <v>67</v>
      </c>
      <c r="T122" s="6"/>
      <c r="U122" s="9"/>
      <c r="V122" s="6"/>
      <c r="W122" s="9">
        <f>ROUND(SUM(W119:W121),5)</f>
        <v>3007.62</v>
      </c>
      <c r="X122" s="6"/>
      <c r="Y122" s="9">
        <f>Y121</f>
        <v>3007.62</v>
      </c>
    </row>
    <row r="123" spans="1:26" outlineLevel="2" x14ac:dyDescent="0.25">
      <c r="A123" s="2"/>
      <c r="B123" s="2"/>
      <c r="C123" s="2" t="s">
        <v>210</v>
      </c>
      <c r="D123" s="2"/>
      <c r="E123" s="2"/>
      <c r="F123" s="2"/>
      <c r="G123" s="2"/>
      <c r="H123" s="2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4"/>
      <c r="T123" s="2"/>
      <c r="U123" s="5"/>
      <c r="V123" s="2"/>
      <c r="W123" s="5"/>
      <c r="X123" s="2"/>
      <c r="Y123" s="5"/>
    </row>
    <row r="124" spans="1:26" outlineLevel="2" x14ac:dyDescent="0.25">
      <c r="A124" s="6"/>
      <c r="B124" s="6"/>
      <c r="C124" s="6"/>
      <c r="D124" s="6"/>
      <c r="E124" s="6"/>
      <c r="F124" s="6"/>
      <c r="G124" s="6" t="s">
        <v>0</v>
      </c>
      <c r="H124" s="6"/>
      <c r="I124" s="7">
        <v>41365</v>
      </c>
      <c r="J124" s="6"/>
      <c r="K124" s="6" t="s">
        <v>208</v>
      </c>
      <c r="L124" s="6"/>
      <c r="M124" s="6" t="s">
        <v>209</v>
      </c>
      <c r="N124" s="6"/>
      <c r="O124" s="6" t="s">
        <v>207</v>
      </c>
      <c r="P124" s="6"/>
      <c r="Q124" s="6" t="s">
        <v>1</v>
      </c>
      <c r="R124" s="6"/>
      <c r="S124" s="8">
        <v>186</v>
      </c>
      <c r="T124" s="6"/>
      <c r="U124" s="9">
        <v>16</v>
      </c>
      <c r="V124" s="6"/>
      <c r="W124" s="9">
        <f>ROUND(IF(ISNUMBER(U124), S124*U124, S124),5)</f>
        <v>2976</v>
      </c>
      <c r="X124" s="6"/>
      <c r="Y124" s="9">
        <f>ROUND(Y123+W124,5)</f>
        <v>2976</v>
      </c>
    </row>
    <row r="125" spans="1:26" ht="15.75" outlineLevel="2" thickBot="1" x14ac:dyDescent="0.3">
      <c r="A125" s="6"/>
      <c r="B125" s="6"/>
      <c r="C125" s="6"/>
      <c r="D125" s="6"/>
      <c r="E125" s="6"/>
      <c r="F125" s="6"/>
      <c r="G125" s="6" t="s">
        <v>0</v>
      </c>
      <c r="H125" s="6"/>
      <c r="I125" s="7">
        <v>41365</v>
      </c>
      <c r="J125" s="6"/>
      <c r="K125" s="6" t="s">
        <v>208</v>
      </c>
      <c r="L125" s="6"/>
      <c r="M125" s="6" t="s">
        <v>90</v>
      </c>
      <c r="N125" s="6"/>
      <c r="O125" s="6" t="s">
        <v>207</v>
      </c>
      <c r="P125" s="6"/>
      <c r="Q125" s="6" t="s">
        <v>1</v>
      </c>
      <c r="R125" s="6"/>
      <c r="S125" s="28">
        <v>1</v>
      </c>
      <c r="T125" s="6"/>
      <c r="U125" s="9">
        <v>252.96</v>
      </c>
      <c r="V125" s="6"/>
      <c r="W125" s="22">
        <f>ROUND(IF(ISNUMBER(U125), S125*U125, S125),5)</f>
        <v>252.96</v>
      </c>
      <c r="X125" s="6"/>
      <c r="Y125" s="22">
        <f>ROUND(Y124+W125,5)</f>
        <v>3228.96</v>
      </c>
    </row>
    <row r="126" spans="1:26" outlineLevel="1" x14ac:dyDescent="0.25">
      <c r="A126" s="6"/>
      <c r="B126" s="6"/>
      <c r="C126" s="6" t="s">
        <v>206</v>
      </c>
      <c r="D126" s="6"/>
      <c r="E126" s="6"/>
      <c r="F126" s="6"/>
      <c r="G126" s="6"/>
      <c r="H126" s="6"/>
      <c r="I126" s="7"/>
      <c r="J126" s="6"/>
      <c r="K126" s="6"/>
      <c r="L126" s="6"/>
      <c r="M126" s="6"/>
      <c r="N126" s="6"/>
      <c r="O126" s="6"/>
      <c r="P126" s="6"/>
      <c r="Q126" s="6"/>
      <c r="R126" s="6"/>
      <c r="S126" s="8">
        <f>ROUND(SUM(S123:S125),5)</f>
        <v>187</v>
      </c>
      <c r="T126" s="6"/>
      <c r="U126" s="9"/>
      <c r="V126" s="6"/>
      <c r="W126" s="9">
        <f>ROUND(SUM(W123:W125),5)</f>
        <v>3228.96</v>
      </c>
      <c r="X126" s="6"/>
      <c r="Y126" s="9">
        <f>Y125</f>
        <v>3228.96</v>
      </c>
    </row>
    <row r="127" spans="1:26" outlineLevel="2" x14ac:dyDescent="0.25">
      <c r="A127" s="2"/>
      <c r="B127" s="2"/>
      <c r="C127" s="2" t="s">
        <v>205</v>
      </c>
      <c r="D127" s="2"/>
      <c r="E127" s="2"/>
      <c r="F127" s="2"/>
      <c r="G127" s="2"/>
      <c r="H127" s="2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4"/>
      <c r="T127" s="2"/>
      <c r="U127" s="5"/>
      <c r="V127" s="2"/>
      <c r="W127" s="5"/>
      <c r="X127" s="2"/>
      <c r="Y127" s="5"/>
    </row>
    <row r="128" spans="1:26" outlineLevel="2" x14ac:dyDescent="0.25">
      <c r="A128" s="6"/>
      <c r="B128" s="6"/>
      <c r="C128" s="6"/>
      <c r="D128" s="6"/>
      <c r="E128" s="6"/>
      <c r="F128" s="6"/>
      <c r="G128" s="6" t="s">
        <v>0</v>
      </c>
      <c r="H128" s="6"/>
      <c r="I128" s="7">
        <v>41382</v>
      </c>
      <c r="J128" s="6"/>
      <c r="K128" s="6" t="s">
        <v>203</v>
      </c>
      <c r="L128" s="6"/>
      <c r="M128" s="6" t="s">
        <v>204</v>
      </c>
      <c r="N128" s="6"/>
      <c r="O128" s="6" t="s">
        <v>202</v>
      </c>
      <c r="P128" s="6"/>
      <c r="Q128" s="6" t="s">
        <v>1</v>
      </c>
      <c r="R128" s="6"/>
      <c r="S128" s="8">
        <v>70</v>
      </c>
      <c r="T128" s="6"/>
      <c r="U128" s="9">
        <v>16</v>
      </c>
      <c r="V128" s="6"/>
      <c r="W128" s="9">
        <f>ROUND(IF(ISNUMBER(U128), S128*U128, S128),5)</f>
        <v>1120</v>
      </c>
      <c r="X128" s="6"/>
      <c r="Y128" s="9">
        <f>ROUND(Y127+W128,5)</f>
        <v>1120</v>
      </c>
    </row>
    <row r="129" spans="1:26" ht="15.75" outlineLevel="2" thickBot="1" x14ac:dyDescent="0.3">
      <c r="A129" s="6"/>
      <c r="B129" s="6"/>
      <c r="C129" s="6"/>
      <c r="D129" s="6"/>
      <c r="E129" s="6"/>
      <c r="F129" s="6"/>
      <c r="G129" s="6" t="s">
        <v>0</v>
      </c>
      <c r="H129" s="6"/>
      <c r="I129" s="7">
        <v>41382</v>
      </c>
      <c r="J129" s="6"/>
      <c r="K129" s="6" t="s">
        <v>203</v>
      </c>
      <c r="L129" s="6"/>
      <c r="M129" s="6" t="s">
        <v>90</v>
      </c>
      <c r="N129" s="6"/>
      <c r="O129" s="6" t="s">
        <v>202</v>
      </c>
      <c r="P129" s="6"/>
      <c r="Q129" s="6" t="s">
        <v>1</v>
      </c>
      <c r="R129" s="6"/>
      <c r="S129" s="28">
        <v>1</v>
      </c>
      <c r="T129" s="6"/>
      <c r="U129" s="9">
        <v>95.2</v>
      </c>
      <c r="V129" s="6"/>
      <c r="W129" s="22">
        <f>ROUND(IF(ISNUMBER(U129), S129*U129, S129),5)</f>
        <v>95.2</v>
      </c>
      <c r="X129" s="6"/>
      <c r="Y129" s="22">
        <f>ROUND(Y128+W129,5)</f>
        <v>1215.2</v>
      </c>
    </row>
    <row r="130" spans="1:26" outlineLevel="1" x14ac:dyDescent="0.25">
      <c r="A130" s="6"/>
      <c r="B130" s="6"/>
      <c r="C130" s="6" t="s">
        <v>201</v>
      </c>
      <c r="D130" s="6"/>
      <c r="E130" s="6"/>
      <c r="F130" s="6"/>
      <c r="G130" s="6"/>
      <c r="H130" s="6"/>
      <c r="I130" s="7"/>
      <c r="J130" s="6"/>
      <c r="K130" s="6"/>
      <c r="L130" s="6"/>
      <c r="M130" s="6"/>
      <c r="N130" s="6"/>
      <c r="O130" s="6"/>
      <c r="P130" s="6"/>
      <c r="Q130" s="6"/>
      <c r="R130" s="6"/>
      <c r="S130" s="8">
        <f>ROUND(SUM(S127:S129),5)</f>
        <v>71</v>
      </c>
      <c r="T130" s="6"/>
      <c r="U130" s="9"/>
      <c r="V130" s="6"/>
      <c r="W130" s="9">
        <f>ROUND(SUM(W127:W129),5)</f>
        <v>1215.2</v>
      </c>
      <c r="X130" s="6"/>
      <c r="Y130" s="9">
        <f>Y129</f>
        <v>1215.2</v>
      </c>
    </row>
    <row r="131" spans="1:26" outlineLevel="2" x14ac:dyDescent="0.25">
      <c r="A131" s="2"/>
      <c r="B131" s="2"/>
      <c r="C131" s="2" t="s">
        <v>200</v>
      </c>
      <c r="D131" s="2"/>
      <c r="E131" s="2"/>
      <c r="F131" s="2"/>
      <c r="G131" s="2"/>
      <c r="H131" s="2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4"/>
      <c r="T131" s="2"/>
      <c r="U131" s="5"/>
      <c r="V131" s="2"/>
      <c r="W131" s="5"/>
      <c r="X131" s="2"/>
      <c r="Y131" s="5"/>
    </row>
    <row r="132" spans="1:26" outlineLevel="2" x14ac:dyDescent="0.25">
      <c r="A132" s="6"/>
      <c r="B132" s="6"/>
      <c r="C132" s="6"/>
      <c r="D132" s="6"/>
      <c r="E132" s="6"/>
      <c r="F132" s="6"/>
      <c r="G132" s="6" t="s">
        <v>0</v>
      </c>
      <c r="H132" s="6"/>
      <c r="I132" s="7">
        <v>41379</v>
      </c>
      <c r="J132" s="6"/>
      <c r="K132" s="6" t="s">
        <v>197</v>
      </c>
      <c r="L132" s="6"/>
      <c r="M132" s="6" t="s">
        <v>199</v>
      </c>
      <c r="N132" s="6"/>
      <c r="O132" s="6" t="s">
        <v>196</v>
      </c>
      <c r="P132" s="6"/>
      <c r="Q132" s="6" t="s">
        <v>1</v>
      </c>
      <c r="R132" s="6"/>
      <c r="S132" s="8">
        <v>33</v>
      </c>
      <c r="T132" s="6"/>
      <c r="U132" s="9">
        <v>18</v>
      </c>
      <c r="V132" s="6"/>
      <c r="W132" s="9">
        <f>ROUND(IF(ISNUMBER(U132), S132*U132, S132),5)</f>
        <v>594</v>
      </c>
      <c r="X132" s="6"/>
      <c r="Y132" s="9">
        <f>ROUND(Y131+W132,5)</f>
        <v>594</v>
      </c>
    </row>
    <row r="133" spans="1:26" outlineLevel="2" x14ac:dyDescent="0.25">
      <c r="A133" s="6"/>
      <c r="B133" s="6"/>
      <c r="C133" s="6"/>
      <c r="D133" s="6"/>
      <c r="E133" s="6"/>
      <c r="F133" s="6"/>
      <c r="G133" s="6" t="s">
        <v>0</v>
      </c>
      <c r="H133" s="6"/>
      <c r="I133" s="7">
        <v>41379</v>
      </c>
      <c r="J133" s="6"/>
      <c r="K133" s="6" t="s">
        <v>197</v>
      </c>
      <c r="L133" s="6"/>
      <c r="M133" s="6" t="s">
        <v>198</v>
      </c>
      <c r="N133" s="6"/>
      <c r="O133" s="6" t="s">
        <v>196</v>
      </c>
      <c r="P133" s="6"/>
      <c r="Q133" s="6" t="s">
        <v>1</v>
      </c>
      <c r="R133" s="6"/>
      <c r="S133" s="8">
        <v>29</v>
      </c>
      <c r="T133" s="6"/>
      <c r="U133" s="9">
        <v>11</v>
      </c>
      <c r="V133" s="6"/>
      <c r="W133" s="9">
        <f>ROUND(IF(ISNUMBER(U133), S133*U133, S133),5)</f>
        <v>319</v>
      </c>
      <c r="X133" s="6"/>
      <c r="Y133" s="9">
        <f>ROUND(Y132+W133,5)</f>
        <v>913</v>
      </c>
    </row>
    <row r="134" spans="1:26" ht="15.75" outlineLevel="2" thickBot="1" x14ac:dyDescent="0.3">
      <c r="A134" s="6"/>
      <c r="B134" s="6"/>
      <c r="C134" s="6"/>
      <c r="D134" s="6"/>
      <c r="E134" s="6"/>
      <c r="F134" s="6"/>
      <c r="G134" s="6" t="s">
        <v>0</v>
      </c>
      <c r="H134" s="6"/>
      <c r="I134" s="7">
        <v>41379</v>
      </c>
      <c r="J134" s="6"/>
      <c r="K134" s="6" t="s">
        <v>197</v>
      </c>
      <c r="L134" s="6"/>
      <c r="M134" s="6" t="s">
        <v>90</v>
      </c>
      <c r="N134" s="6"/>
      <c r="O134" s="6" t="s">
        <v>196</v>
      </c>
      <c r="P134" s="6"/>
      <c r="Q134" s="6" t="s">
        <v>1</v>
      </c>
      <c r="R134" s="6"/>
      <c r="S134" s="27">
        <v>1</v>
      </c>
      <c r="T134" s="6"/>
      <c r="U134" s="9">
        <v>77.61</v>
      </c>
      <c r="V134" s="6"/>
      <c r="W134" s="10">
        <f>ROUND(IF(ISNUMBER(U134), S134*U134, S134),5)</f>
        <v>77.61</v>
      </c>
      <c r="X134" s="6"/>
      <c r="Y134" s="10">
        <f>ROUND(Y133+W134,5)</f>
        <v>990.61</v>
      </c>
    </row>
    <row r="135" spans="1:26" ht="15.75" outlineLevel="1" thickBot="1" x14ac:dyDescent="0.3">
      <c r="A135" s="6"/>
      <c r="B135" s="6"/>
      <c r="C135" s="6" t="s">
        <v>195</v>
      </c>
      <c r="D135" s="6"/>
      <c r="E135" s="6"/>
      <c r="F135" s="6"/>
      <c r="G135" s="6"/>
      <c r="H135" s="6"/>
      <c r="I135" s="7"/>
      <c r="J135" s="6"/>
      <c r="K135" s="6"/>
      <c r="L135" s="6"/>
      <c r="M135" s="6"/>
      <c r="N135" s="6"/>
      <c r="O135" s="6"/>
      <c r="P135" s="6"/>
      <c r="Q135" s="6"/>
      <c r="R135" s="6"/>
      <c r="S135" s="26">
        <f>ROUND(SUM(S131:S134),5)</f>
        <v>63</v>
      </c>
      <c r="T135" s="6"/>
      <c r="U135" s="9"/>
      <c r="V135" s="6"/>
      <c r="W135" s="11">
        <f>ROUND(SUM(W131:W134),5)</f>
        <v>990.61</v>
      </c>
      <c r="X135" s="6"/>
      <c r="Y135" s="11">
        <f>Y134</f>
        <v>990.61</v>
      </c>
    </row>
    <row r="136" spans="1:26" x14ac:dyDescent="0.25">
      <c r="A136" s="6"/>
      <c r="B136" s="6" t="s">
        <v>194</v>
      </c>
      <c r="C136" s="6"/>
      <c r="D136" s="6"/>
      <c r="E136" s="6"/>
      <c r="F136" s="6"/>
      <c r="G136" s="6"/>
      <c r="H136" s="6"/>
      <c r="I136" s="7"/>
      <c r="J136" s="6"/>
      <c r="K136" s="6"/>
      <c r="L136" s="6"/>
      <c r="M136" s="6"/>
      <c r="N136" s="6"/>
      <c r="O136" s="6"/>
      <c r="P136" s="6"/>
      <c r="Q136" s="6"/>
      <c r="R136" s="6"/>
      <c r="S136" s="8">
        <f>ROUND(S122+S126+S130+S135,5)</f>
        <v>388</v>
      </c>
      <c r="T136" s="6"/>
      <c r="U136" s="9"/>
      <c r="V136" s="6"/>
      <c r="W136" s="9">
        <f>ROUND(W122+W126+W130+W135,5)</f>
        <v>8442.39</v>
      </c>
      <c r="X136" s="6"/>
      <c r="Y136" s="9">
        <f>ROUND(Y122+Y126+Y130+Y135,5)</f>
        <v>8442.39</v>
      </c>
      <c r="Z136">
        <v>8442.39</v>
      </c>
    </row>
    <row r="137" spans="1:26" x14ac:dyDescent="0.25">
      <c r="A137" s="2"/>
      <c r="B137" s="2" t="s">
        <v>193</v>
      </c>
      <c r="C137" s="2"/>
      <c r="D137" s="2"/>
      <c r="E137" s="2"/>
      <c r="F137" s="2"/>
      <c r="G137" s="2"/>
      <c r="H137" s="2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4"/>
      <c r="T137" s="2"/>
      <c r="U137" s="5"/>
      <c r="V137" s="2"/>
      <c r="W137" s="5"/>
      <c r="X137" s="2"/>
      <c r="Y137" s="5"/>
    </row>
    <row r="138" spans="1:26" outlineLevel="2" x14ac:dyDescent="0.25">
      <c r="A138" s="2"/>
      <c r="B138" s="2"/>
      <c r="C138" s="2" t="s">
        <v>192</v>
      </c>
      <c r="D138" s="2"/>
      <c r="E138" s="2"/>
      <c r="F138" s="2"/>
      <c r="G138" s="2"/>
      <c r="H138" s="2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4"/>
      <c r="T138" s="2"/>
      <c r="U138" s="5"/>
      <c r="V138" s="2"/>
      <c r="W138" s="5"/>
      <c r="X138" s="2"/>
      <c r="Y138" s="5"/>
    </row>
    <row r="139" spans="1:26" ht="15.75" outlineLevel="2" thickBot="1" x14ac:dyDescent="0.3">
      <c r="A139" s="1"/>
      <c r="B139" s="1"/>
      <c r="C139" s="1"/>
      <c r="D139" s="1"/>
      <c r="E139" s="6"/>
      <c r="F139" s="6"/>
      <c r="G139" s="6" t="s">
        <v>0</v>
      </c>
      <c r="H139" s="6"/>
      <c r="I139" s="7">
        <v>41393</v>
      </c>
      <c r="J139" s="6"/>
      <c r="K139" s="6" t="s">
        <v>191</v>
      </c>
      <c r="L139" s="6"/>
      <c r="M139" s="6" t="s">
        <v>190</v>
      </c>
      <c r="N139" s="6"/>
      <c r="O139" s="6" t="s">
        <v>189</v>
      </c>
      <c r="P139" s="6"/>
      <c r="Q139" s="6" t="s">
        <v>1</v>
      </c>
      <c r="R139" s="6"/>
      <c r="S139" s="28">
        <v>11</v>
      </c>
      <c r="T139" s="6"/>
      <c r="U139" s="9">
        <v>19.53</v>
      </c>
      <c r="V139" s="6"/>
      <c r="W139" s="22">
        <f>ROUND(IF(ISNUMBER(U139), S139*U139, S139),5)</f>
        <v>214.83</v>
      </c>
      <c r="X139" s="6"/>
      <c r="Y139" s="22">
        <f>ROUND(Y138+W139,5)</f>
        <v>214.83</v>
      </c>
    </row>
    <row r="140" spans="1:26" outlineLevel="1" x14ac:dyDescent="0.25">
      <c r="A140" s="6"/>
      <c r="B140" s="6"/>
      <c r="C140" s="6" t="s">
        <v>188</v>
      </c>
      <c r="D140" s="6"/>
      <c r="E140" s="6"/>
      <c r="F140" s="6"/>
      <c r="G140" s="6"/>
      <c r="H140" s="6"/>
      <c r="I140" s="7"/>
      <c r="J140" s="6"/>
      <c r="K140" s="6"/>
      <c r="L140" s="6"/>
      <c r="M140" s="6"/>
      <c r="N140" s="6"/>
      <c r="O140" s="6"/>
      <c r="P140" s="6"/>
      <c r="Q140" s="6"/>
      <c r="R140" s="6"/>
      <c r="S140" s="8">
        <f>ROUND(SUM(S138:S139),5)</f>
        <v>11</v>
      </c>
      <c r="T140" s="6"/>
      <c r="U140" s="9"/>
      <c r="V140" s="6"/>
      <c r="W140" s="9">
        <f>ROUND(SUM(W138:W139),5)</f>
        <v>214.83</v>
      </c>
      <c r="X140" s="6"/>
      <c r="Y140" s="9">
        <f>Y139</f>
        <v>214.83</v>
      </c>
    </row>
    <row r="141" spans="1:26" outlineLevel="2" x14ac:dyDescent="0.25">
      <c r="A141" s="2"/>
      <c r="B141" s="2"/>
      <c r="C141" s="2" t="s">
        <v>187</v>
      </c>
      <c r="D141" s="2"/>
      <c r="E141" s="2"/>
      <c r="F141" s="2"/>
      <c r="G141" s="2"/>
      <c r="H141" s="2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4"/>
      <c r="T141" s="2"/>
      <c r="U141" s="5"/>
      <c r="V141" s="2"/>
      <c r="W141" s="5"/>
      <c r="X141" s="2"/>
      <c r="Y141" s="5"/>
    </row>
    <row r="142" spans="1:26" ht="15.75" outlineLevel="2" thickBot="1" x14ac:dyDescent="0.3">
      <c r="A142" s="1"/>
      <c r="B142" s="1"/>
      <c r="C142" s="1"/>
      <c r="D142" s="1"/>
      <c r="E142" s="6"/>
      <c r="F142" s="6"/>
      <c r="G142" s="6" t="s">
        <v>0</v>
      </c>
      <c r="H142" s="6"/>
      <c r="I142" s="7">
        <v>41403</v>
      </c>
      <c r="J142" s="6"/>
      <c r="K142" s="6" t="s">
        <v>186</v>
      </c>
      <c r="L142" s="6"/>
      <c r="M142" s="6" t="s">
        <v>185</v>
      </c>
      <c r="N142" s="6"/>
      <c r="O142" s="6" t="s">
        <v>184</v>
      </c>
      <c r="P142" s="6"/>
      <c r="Q142" s="6" t="s">
        <v>1</v>
      </c>
      <c r="R142" s="6"/>
      <c r="S142" s="27">
        <v>185</v>
      </c>
      <c r="T142" s="6"/>
      <c r="U142" s="8">
        <v>11.935</v>
      </c>
      <c r="V142" s="6"/>
      <c r="W142" s="10">
        <f>ROUND(IF(ISNUMBER(U142), S142*U142, S142),5)</f>
        <v>2207.9749999999999</v>
      </c>
      <c r="X142" s="6"/>
      <c r="Y142" s="10">
        <f>ROUND(Y141+W142,5)</f>
        <v>2207.9749999999999</v>
      </c>
    </row>
    <row r="143" spans="1:26" ht="15.75" outlineLevel="1" thickBot="1" x14ac:dyDescent="0.3">
      <c r="A143" s="6"/>
      <c r="B143" s="6"/>
      <c r="C143" s="6" t="s">
        <v>183</v>
      </c>
      <c r="D143" s="6"/>
      <c r="E143" s="6"/>
      <c r="F143" s="6"/>
      <c r="G143" s="6"/>
      <c r="H143" s="6"/>
      <c r="I143" s="7"/>
      <c r="J143" s="6"/>
      <c r="K143" s="6"/>
      <c r="L143" s="6"/>
      <c r="M143" s="6"/>
      <c r="N143" s="6"/>
      <c r="O143" s="6"/>
      <c r="P143" s="6"/>
      <c r="Q143" s="6"/>
      <c r="R143" s="6"/>
      <c r="S143" s="26">
        <f>ROUND(SUM(S141:S142),5)</f>
        <v>185</v>
      </c>
      <c r="T143" s="6"/>
      <c r="U143" s="9"/>
      <c r="V143" s="6"/>
      <c r="W143" s="11">
        <f>ROUND(SUM(W141:W142),5)</f>
        <v>2207.9749999999999</v>
      </c>
      <c r="X143" s="6"/>
      <c r="Y143" s="11">
        <f>Y142</f>
        <v>2207.9749999999999</v>
      </c>
    </row>
    <row r="144" spans="1:26" x14ac:dyDescent="0.25">
      <c r="A144" s="6"/>
      <c r="B144" s="6" t="s">
        <v>182</v>
      </c>
      <c r="C144" s="6"/>
      <c r="D144" s="6"/>
      <c r="E144" s="6"/>
      <c r="F144" s="6"/>
      <c r="G144" s="6"/>
      <c r="H144" s="6"/>
      <c r="I144" s="7"/>
      <c r="J144" s="6"/>
      <c r="K144" s="6"/>
      <c r="L144" s="6"/>
      <c r="M144" s="6"/>
      <c r="N144" s="6"/>
      <c r="O144" s="6"/>
      <c r="P144" s="6"/>
      <c r="Q144" s="6"/>
      <c r="R144" s="6"/>
      <c r="S144" s="8">
        <f>ROUND(S140+S143,5)</f>
        <v>196</v>
      </c>
      <c r="T144" s="6"/>
      <c r="U144" s="9"/>
      <c r="V144" s="6"/>
      <c r="W144" s="9">
        <f>ROUND(W140+W143,5)</f>
        <v>2422.8049999999998</v>
      </c>
      <c r="X144" s="6"/>
      <c r="Y144" s="9">
        <f>ROUND(Y140+Y143,5)</f>
        <v>2422.8049999999998</v>
      </c>
      <c r="Z144">
        <v>2422.81</v>
      </c>
    </row>
    <row r="145" spans="1:26" x14ac:dyDescent="0.25">
      <c r="A145" s="2"/>
      <c r="B145" s="2" t="s">
        <v>181</v>
      </c>
      <c r="C145" s="2"/>
      <c r="D145" s="2"/>
      <c r="E145" s="2"/>
      <c r="F145" s="2"/>
      <c r="G145" s="2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4"/>
      <c r="T145" s="2"/>
      <c r="U145" s="5"/>
      <c r="V145" s="2"/>
      <c r="W145" s="5"/>
      <c r="X145" s="2"/>
      <c r="Y145" s="5"/>
    </row>
    <row r="146" spans="1:26" outlineLevel="1" x14ac:dyDescent="0.25">
      <c r="A146" s="2"/>
      <c r="B146" s="2"/>
      <c r="C146" s="2" t="s">
        <v>180</v>
      </c>
      <c r="D146" s="2"/>
      <c r="E146" s="2"/>
      <c r="F146" s="2"/>
      <c r="G146" s="2"/>
      <c r="H146" s="2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4"/>
      <c r="T146" s="2"/>
      <c r="U146" s="5"/>
      <c r="V146" s="2"/>
      <c r="W146" s="5"/>
      <c r="X146" s="2"/>
      <c r="Y146" s="5"/>
    </row>
    <row r="147" spans="1:26" outlineLevel="1" x14ac:dyDescent="0.25">
      <c r="A147" s="6"/>
      <c r="B147" s="6"/>
      <c r="C147" s="6"/>
      <c r="D147" s="6"/>
      <c r="E147" s="6"/>
      <c r="F147" s="6"/>
      <c r="G147" s="6" t="s">
        <v>0</v>
      </c>
      <c r="H147" s="6"/>
      <c r="I147" s="7">
        <v>41438</v>
      </c>
      <c r="J147" s="6"/>
      <c r="K147" s="6" t="s">
        <v>177</v>
      </c>
      <c r="L147" s="6"/>
      <c r="M147" s="6" t="s">
        <v>179</v>
      </c>
      <c r="N147" s="6"/>
      <c r="O147" s="6" t="s">
        <v>176</v>
      </c>
      <c r="P147" s="6"/>
      <c r="Q147" s="6" t="s">
        <v>1</v>
      </c>
      <c r="R147" s="6"/>
      <c r="S147" s="8">
        <v>233</v>
      </c>
      <c r="T147" s="6"/>
      <c r="U147" s="9">
        <v>12.5</v>
      </c>
      <c r="V147" s="6"/>
      <c r="W147" s="9">
        <f>ROUND(IF(ISNUMBER(U147), S147*U147, S147),5)</f>
        <v>2912.5</v>
      </c>
      <c r="X147" s="6"/>
      <c r="Y147" s="9">
        <f>ROUND(Y146+W147,5)</f>
        <v>2912.5</v>
      </c>
    </row>
    <row r="148" spans="1:26" outlineLevel="1" x14ac:dyDescent="0.25">
      <c r="A148" s="6"/>
      <c r="B148" s="6"/>
      <c r="C148" s="6"/>
      <c r="D148" s="6"/>
      <c r="E148" s="6"/>
      <c r="F148" s="6"/>
      <c r="G148" s="6" t="s">
        <v>0</v>
      </c>
      <c r="H148" s="6"/>
      <c r="I148" s="7">
        <v>41438</v>
      </c>
      <c r="J148" s="6"/>
      <c r="K148" s="6" t="s">
        <v>177</v>
      </c>
      <c r="L148" s="6"/>
      <c r="M148" s="6" t="s">
        <v>178</v>
      </c>
      <c r="N148" s="6"/>
      <c r="O148" s="6" t="s">
        <v>176</v>
      </c>
      <c r="P148" s="6"/>
      <c r="Q148" s="6" t="s">
        <v>1</v>
      </c>
      <c r="R148" s="6"/>
      <c r="S148" s="8">
        <v>130</v>
      </c>
      <c r="T148" s="6"/>
      <c r="U148" s="9">
        <v>12.5</v>
      </c>
      <c r="V148" s="6"/>
      <c r="W148" s="9">
        <f>ROUND(IF(ISNUMBER(U148), S148*U148, S148),5)</f>
        <v>1625</v>
      </c>
      <c r="X148" s="6"/>
      <c r="Y148" s="9">
        <f>ROUND(Y147+W148,5)</f>
        <v>4537.5</v>
      </c>
    </row>
    <row r="149" spans="1:26" ht="15.75" outlineLevel="1" thickBot="1" x14ac:dyDescent="0.3">
      <c r="A149" s="6"/>
      <c r="B149" s="6"/>
      <c r="C149" s="6"/>
      <c r="D149" s="6"/>
      <c r="E149" s="6"/>
      <c r="F149" s="6"/>
      <c r="G149" s="6" t="s">
        <v>0</v>
      </c>
      <c r="H149" s="6"/>
      <c r="I149" s="7">
        <v>41438</v>
      </c>
      <c r="J149" s="6"/>
      <c r="K149" s="6" t="s">
        <v>177</v>
      </c>
      <c r="L149" s="6"/>
      <c r="M149" s="6" t="s">
        <v>90</v>
      </c>
      <c r="N149" s="6"/>
      <c r="O149" s="6" t="s">
        <v>176</v>
      </c>
      <c r="P149" s="6"/>
      <c r="Q149" s="6" t="s">
        <v>1</v>
      </c>
      <c r="R149" s="6"/>
      <c r="S149" s="27">
        <v>1</v>
      </c>
      <c r="T149" s="6"/>
      <c r="U149" s="9">
        <v>385.69</v>
      </c>
      <c r="V149" s="6"/>
      <c r="W149" s="10">
        <f>ROUND(IF(ISNUMBER(U149), S149*U149, S149),5)</f>
        <v>385.69</v>
      </c>
      <c r="X149" s="6"/>
      <c r="Y149" s="10">
        <f>ROUND(Y148+W149,5)</f>
        <v>4923.1899999999996</v>
      </c>
    </row>
    <row r="150" spans="1:26" ht="15.75" thickBot="1" x14ac:dyDescent="0.3">
      <c r="A150" s="6"/>
      <c r="B150" s="6"/>
      <c r="C150" s="6" t="s">
        <v>175</v>
      </c>
      <c r="D150" s="6"/>
      <c r="E150" s="6"/>
      <c r="F150" s="6"/>
      <c r="G150" s="6"/>
      <c r="H150" s="6"/>
      <c r="I150" s="7"/>
      <c r="J150" s="6"/>
      <c r="K150" s="6"/>
      <c r="L150" s="6"/>
      <c r="M150" s="6"/>
      <c r="N150" s="6"/>
      <c r="O150" s="6"/>
      <c r="P150" s="6"/>
      <c r="Q150" s="6"/>
      <c r="R150" s="6"/>
      <c r="S150" s="26">
        <f>ROUND(SUM(S146:S149),5)</f>
        <v>364</v>
      </c>
      <c r="T150" s="6"/>
      <c r="U150" s="9"/>
      <c r="V150" s="6"/>
      <c r="W150" s="11">
        <f>ROUND(SUM(W146:W149),5)</f>
        <v>4923.1899999999996</v>
      </c>
      <c r="X150" s="6"/>
      <c r="Y150" s="11">
        <f>Y149</f>
        <v>4923.1899999999996</v>
      </c>
    </row>
    <row r="151" spans="1:26" x14ac:dyDescent="0.25">
      <c r="A151" s="6"/>
      <c r="B151" s="6" t="s">
        <v>174</v>
      </c>
      <c r="C151" s="6"/>
      <c r="D151" s="6"/>
      <c r="E151" s="6"/>
      <c r="F151" s="6"/>
      <c r="G151" s="6"/>
      <c r="H151" s="6"/>
      <c r="I151" s="7"/>
      <c r="J151" s="6"/>
      <c r="K151" s="6"/>
      <c r="L151" s="6"/>
      <c r="M151" s="6"/>
      <c r="N151" s="6"/>
      <c r="O151" s="6"/>
      <c r="P151" s="6"/>
      <c r="Q151" s="6"/>
      <c r="R151" s="6"/>
      <c r="S151" s="8">
        <f>S150</f>
        <v>364</v>
      </c>
      <c r="T151" s="6"/>
      <c r="U151" s="9"/>
      <c r="V151" s="6"/>
      <c r="W151" s="9">
        <f>W150</f>
        <v>4923.1899999999996</v>
      </c>
      <c r="X151" s="6"/>
      <c r="Y151" s="9">
        <f>Y150</f>
        <v>4923.1899999999996</v>
      </c>
      <c r="Z151">
        <v>4923.1899999999996</v>
      </c>
    </row>
    <row r="152" spans="1:26" x14ac:dyDescent="0.25">
      <c r="A152" s="2"/>
      <c r="B152" s="2" t="s">
        <v>173</v>
      </c>
      <c r="C152" s="2"/>
      <c r="D152" s="2"/>
      <c r="E152" s="2"/>
      <c r="F152" s="2"/>
      <c r="G152" s="2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4"/>
      <c r="T152" s="2"/>
      <c r="U152" s="5"/>
      <c r="V152" s="2"/>
      <c r="W152" s="5"/>
      <c r="X152" s="2"/>
      <c r="Y152" s="5"/>
    </row>
    <row r="153" spans="1:26" outlineLevel="1" x14ac:dyDescent="0.25">
      <c r="A153" s="2"/>
      <c r="B153" s="2"/>
      <c r="C153" s="2" t="s">
        <v>172</v>
      </c>
      <c r="D153" s="2"/>
      <c r="E153" s="2"/>
      <c r="F153" s="2"/>
      <c r="G153" s="2"/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4"/>
      <c r="T153" s="2"/>
      <c r="U153" s="5"/>
      <c r="V153" s="2"/>
      <c r="W153" s="5"/>
      <c r="X153" s="2"/>
      <c r="Y153" s="5"/>
    </row>
    <row r="154" spans="1:26" outlineLevel="1" x14ac:dyDescent="0.25">
      <c r="A154" s="6"/>
      <c r="B154" s="6"/>
      <c r="C154" s="6"/>
      <c r="D154" s="6"/>
      <c r="E154" s="6"/>
      <c r="F154" s="6"/>
      <c r="G154" s="6" t="s">
        <v>0</v>
      </c>
      <c r="H154" s="6"/>
      <c r="I154" s="7">
        <v>41448</v>
      </c>
      <c r="J154" s="6"/>
      <c r="K154" s="6" t="s">
        <v>168</v>
      </c>
      <c r="L154" s="6"/>
      <c r="M154" s="6" t="s">
        <v>171</v>
      </c>
      <c r="N154" s="6"/>
      <c r="O154" s="6" t="s">
        <v>167</v>
      </c>
      <c r="P154" s="6"/>
      <c r="Q154" s="6" t="s">
        <v>1</v>
      </c>
      <c r="R154" s="6"/>
      <c r="S154" s="8">
        <v>123</v>
      </c>
      <c r="T154" s="6"/>
      <c r="U154" s="9">
        <v>5</v>
      </c>
      <c r="V154" s="6"/>
      <c r="W154" s="9">
        <f>ROUND(IF(ISNUMBER(U154), S154*U154, S154),5)</f>
        <v>615</v>
      </c>
      <c r="X154" s="6"/>
      <c r="Y154" s="9">
        <f>ROUND(Y153+W154,5)</f>
        <v>615</v>
      </c>
    </row>
    <row r="155" spans="1:26" outlineLevel="1" x14ac:dyDescent="0.25">
      <c r="A155" s="6"/>
      <c r="B155" s="6"/>
      <c r="C155" s="6"/>
      <c r="D155" s="6"/>
      <c r="E155" s="6"/>
      <c r="F155" s="6"/>
      <c r="G155" s="6" t="s">
        <v>0</v>
      </c>
      <c r="H155" s="6"/>
      <c r="I155" s="7">
        <v>41448</v>
      </c>
      <c r="J155" s="6"/>
      <c r="K155" s="6" t="s">
        <v>168</v>
      </c>
      <c r="L155" s="6"/>
      <c r="M155" s="6" t="s">
        <v>170</v>
      </c>
      <c r="N155" s="6"/>
      <c r="O155" s="6" t="s">
        <v>167</v>
      </c>
      <c r="P155" s="6"/>
      <c r="Q155" s="6" t="s">
        <v>1</v>
      </c>
      <c r="R155" s="6"/>
      <c r="S155" s="8">
        <v>123</v>
      </c>
      <c r="T155" s="6"/>
      <c r="U155" s="9">
        <v>12</v>
      </c>
      <c r="V155" s="6"/>
      <c r="W155" s="9">
        <f>ROUND(IF(ISNUMBER(U155), S155*U155, S155),5)</f>
        <v>1476</v>
      </c>
      <c r="X155" s="6"/>
      <c r="Y155" s="9">
        <f>ROUND(Y154+W155,5)</f>
        <v>2091</v>
      </c>
    </row>
    <row r="156" spans="1:26" outlineLevel="1" x14ac:dyDescent="0.25">
      <c r="A156" s="6"/>
      <c r="B156" s="6"/>
      <c r="C156" s="6"/>
      <c r="D156" s="6"/>
      <c r="E156" s="6"/>
      <c r="F156" s="6"/>
      <c r="G156" s="6" t="s">
        <v>0</v>
      </c>
      <c r="H156" s="6"/>
      <c r="I156" s="7">
        <v>41448</v>
      </c>
      <c r="J156" s="6"/>
      <c r="K156" s="6" t="s">
        <v>168</v>
      </c>
      <c r="L156" s="6"/>
      <c r="M156" s="6" t="s">
        <v>169</v>
      </c>
      <c r="N156" s="6"/>
      <c r="O156" s="6" t="s">
        <v>167</v>
      </c>
      <c r="P156" s="6"/>
      <c r="Q156" s="6" t="s">
        <v>1</v>
      </c>
      <c r="R156" s="6"/>
      <c r="S156" s="8">
        <v>123</v>
      </c>
      <c r="T156" s="6"/>
      <c r="U156" s="9">
        <v>10</v>
      </c>
      <c r="V156" s="6"/>
      <c r="W156" s="9">
        <f>ROUND(IF(ISNUMBER(U156), S156*U156, S156),5)</f>
        <v>1230</v>
      </c>
      <c r="X156" s="6"/>
      <c r="Y156" s="9">
        <f>ROUND(Y155+W156,5)</f>
        <v>3321</v>
      </c>
    </row>
    <row r="157" spans="1:26" ht="15.75" outlineLevel="1" thickBot="1" x14ac:dyDescent="0.3">
      <c r="A157" s="6"/>
      <c r="B157" s="6"/>
      <c r="C157" s="6"/>
      <c r="D157" s="6"/>
      <c r="E157" s="6"/>
      <c r="F157" s="6"/>
      <c r="G157" s="6" t="s">
        <v>0</v>
      </c>
      <c r="H157" s="6"/>
      <c r="I157" s="7">
        <v>41448</v>
      </c>
      <c r="J157" s="6"/>
      <c r="K157" s="6" t="s">
        <v>168</v>
      </c>
      <c r="L157" s="6"/>
      <c r="M157" s="6" t="s">
        <v>90</v>
      </c>
      <c r="N157" s="6"/>
      <c r="O157" s="6" t="s">
        <v>167</v>
      </c>
      <c r="P157" s="6"/>
      <c r="Q157" s="6" t="s">
        <v>1</v>
      </c>
      <c r="R157" s="6"/>
      <c r="S157" s="27">
        <v>1</v>
      </c>
      <c r="T157" s="6"/>
      <c r="U157" s="9">
        <v>282.27999999999997</v>
      </c>
      <c r="V157" s="6"/>
      <c r="W157" s="10">
        <f>ROUND(IF(ISNUMBER(U157), S157*U157, S157),5)</f>
        <v>282.27999999999997</v>
      </c>
      <c r="X157" s="6"/>
      <c r="Y157" s="10">
        <f>ROUND(Y156+W157,5)</f>
        <v>3603.28</v>
      </c>
    </row>
    <row r="158" spans="1:26" ht="15.75" thickBot="1" x14ac:dyDescent="0.3">
      <c r="A158" s="6"/>
      <c r="B158" s="6"/>
      <c r="C158" s="6" t="s">
        <v>166</v>
      </c>
      <c r="D158" s="6"/>
      <c r="E158" s="6"/>
      <c r="F158" s="6"/>
      <c r="G158" s="6"/>
      <c r="H158" s="6"/>
      <c r="I158" s="7"/>
      <c r="J158" s="6"/>
      <c r="K158" s="6"/>
      <c r="L158" s="6"/>
      <c r="M158" s="6"/>
      <c r="N158" s="6"/>
      <c r="O158" s="6"/>
      <c r="P158" s="6"/>
      <c r="Q158" s="6"/>
      <c r="R158" s="6"/>
      <c r="S158" s="26">
        <f>ROUND(SUM(S153:S157),5)</f>
        <v>370</v>
      </c>
      <c r="T158" s="6"/>
      <c r="U158" s="9"/>
      <c r="V158" s="6"/>
      <c r="W158" s="11">
        <f>ROUND(SUM(W153:W157),5)</f>
        <v>3603.28</v>
      </c>
      <c r="X158" s="6"/>
      <c r="Y158" s="11">
        <f>Y157</f>
        <v>3603.28</v>
      </c>
    </row>
    <row r="159" spans="1:26" x14ac:dyDescent="0.25">
      <c r="A159" s="6"/>
      <c r="B159" s="6" t="s">
        <v>165</v>
      </c>
      <c r="C159" s="6"/>
      <c r="D159" s="6"/>
      <c r="E159" s="6"/>
      <c r="F159" s="6"/>
      <c r="G159" s="6"/>
      <c r="H159" s="6"/>
      <c r="I159" s="7"/>
      <c r="J159" s="6"/>
      <c r="K159" s="6"/>
      <c r="L159" s="6"/>
      <c r="M159" s="6"/>
      <c r="N159" s="6"/>
      <c r="O159" s="6"/>
      <c r="P159" s="6"/>
      <c r="Q159" s="6"/>
      <c r="R159" s="6"/>
      <c r="S159" s="8">
        <f>S158</f>
        <v>370</v>
      </c>
      <c r="T159" s="6"/>
      <c r="U159" s="9"/>
      <c r="V159" s="6"/>
      <c r="W159" s="9">
        <f>W158</f>
        <v>3603.28</v>
      </c>
      <c r="X159" s="6"/>
      <c r="Y159" s="9">
        <f>Y158</f>
        <v>3603.28</v>
      </c>
      <c r="Z159">
        <v>3603.28</v>
      </c>
    </row>
    <row r="160" spans="1:26" x14ac:dyDescent="0.25">
      <c r="A160" s="2"/>
      <c r="B160" s="2" t="s">
        <v>164</v>
      </c>
      <c r="C160" s="2"/>
      <c r="D160" s="2"/>
      <c r="E160" s="2"/>
      <c r="F160" s="2"/>
      <c r="G160" s="2"/>
      <c r="H160" s="2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4"/>
      <c r="T160" s="2"/>
      <c r="U160" s="5"/>
      <c r="V160" s="2"/>
      <c r="W160" s="5"/>
      <c r="X160" s="2"/>
      <c r="Y160" s="5"/>
    </row>
    <row r="161" spans="1:26" outlineLevel="1" x14ac:dyDescent="0.25">
      <c r="A161" s="2"/>
      <c r="B161" s="2"/>
      <c r="C161" s="2" t="s">
        <v>163</v>
      </c>
      <c r="D161" s="2"/>
      <c r="E161" s="2"/>
      <c r="F161" s="2"/>
      <c r="G161" s="2"/>
      <c r="H161" s="2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4"/>
      <c r="T161" s="2"/>
      <c r="U161" s="5"/>
      <c r="V161" s="2"/>
      <c r="W161" s="5"/>
      <c r="X161" s="2"/>
      <c r="Y161" s="5"/>
    </row>
    <row r="162" spans="1:26" ht="15.75" outlineLevel="1" thickBot="1" x14ac:dyDescent="0.3">
      <c r="A162" s="1"/>
      <c r="B162" s="1"/>
      <c r="C162" s="1"/>
      <c r="D162" s="1"/>
      <c r="E162" s="6"/>
      <c r="F162" s="6"/>
      <c r="G162" s="6" t="s">
        <v>0</v>
      </c>
      <c r="H162" s="6"/>
      <c r="I162" s="7">
        <v>41393</v>
      </c>
      <c r="J162" s="6"/>
      <c r="K162" s="6" t="s">
        <v>162</v>
      </c>
      <c r="L162" s="6"/>
      <c r="M162" s="6" t="s">
        <v>161</v>
      </c>
      <c r="N162" s="6"/>
      <c r="O162" s="6" t="s">
        <v>160</v>
      </c>
      <c r="P162" s="6"/>
      <c r="Q162" s="6" t="s">
        <v>1</v>
      </c>
      <c r="R162" s="6"/>
      <c r="S162" s="27">
        <v>27</v>
      </c>
      <c r="T162" s="6"/>
      <c r="U162" s="9">
        <v>17.36</v>
      </c>
      <c r="V162" s="6"/>
      <c r="W162" s="10">
        <f>ROUND(IF(ISNUMBER(U162), S162*U162, S162),5)</f>
        <v>468.72</v>
      </c>
      <c r="X162" s="6"/>
      <c r="Y162" s="10">
        <f>ROUND(Y161+W162,5)</f>
        <v>468.72</v>
      </c>
    </row>
    <row r="163" spans="1:26" ht="15.75" thickBot="1" x14ac:dyDescent="0.3">
      <c r="A163" s="6"/>
      <c r="B163" s="6"/>
      <c r="C163" s="6" t="s">
        <v>159</v>
      </c>
      <c r="D163" s="6"/>
      <c r="E163" s="6"/>
      <c r="F163" s="6"/>
      <c r="G163" s="6"/>
      <c r="H163" s="6"/>
      <c r="I163" s="7"/>
      <c r="J163" s="6"/>
      <c r="K163" s="6"/>
      <c r="L163" s="6"/>
      <c r="M163" s="6"/>
      <c r="N163" s="6"/>
      <c r="O163" s="6"/>
      <c r="P163" s="6"/>
      <c r="Q163" s="6"/>
      <c r="R163" s="6"/>
      <c r="S163" s="26">
        <f>ROUND(SUM(S161:S162),5)</f>
        <v>27</v>
      </c>
      <c r="T163" s="6"/>
      <c r="U163" s="9"/>
      <c r="V163" s="6"/>
      <c r="W163" s="11">
        <f>ROUND(SUM(W161:W162),5)</f>
        <v>468.72</v>
      </c>
      <c r="X163" s="6"/>
      <c r="Y163" s="11">
        <f>Y162</f>
        <v>468.72</v>
      </c>
    </row>
    <row r="164" spans="1:26" x14ac:dyDescent="0.25">
      <c r="A164" s="6"/>
      <c r="B164" s="6" t="s">
        <v>158</v>
      </c>
      <c r="C164" s="6"/>
      <c r="D164" s="6"/>
      <c r="E164" s="6"/>
      <c r="F164" s="6"/>
      <c r="G164" s="6"/>
      <c r="H164" s="6"/>
      <c r="I164" s="7"/>
      <c r="J164" s="6"/>
      <c r="K164" s="6"/>
      <c r="L164" s="6"/>
      <c r="M164" s="6"/>
      <c r="N164" s="6"/>
      <c r="O164" s="6"/>
      <c r="P164" s="6"/>
      <c r="Q164" s="6"/>
      <c r="R164" s="6"/>
      <c r="S164" s="8">
        <f>S163</f>
        <v>27</v>
      </c>
      <c r="T164" s="6"/>
      <c r="U164" s="9"/>
      <c r="V164" s="6"/>
      <c r="W164" s="9">
        <f>W163</f>
        <v>468.72</v>
      </c>
      <c r="X164" s="6"/>
      <c r="Y164" s="9">
        <f>Y163</f>
        <v>468.72</v>
      </c>
      <c r="Z164">
        <v>468.72</v>
      </c>
    </row>
    <row r="165" spans="1:26" x14ac:dyDescent="0.25">
      <c r="A165" s="2"/>
      <c r="B165" s="2" t="s">
        <v>157</v>
      </c>
      <c r="C165" s="2"/>
      <c r="D165" s="2"/>
      <c r="E165" s="2"/>
      <c r="F165" s="2"/>
      <c r="G165" s="2"/>
      <c r="H165" s="2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4"/>
      <c r="T165" s="2"/>
      <c r="U165" s="5"/>
      <c r="V165" s="2"/>
      <c r="W165" s="5"/>
      <c r="X165" s="2"/>
      <c r="Y165" s="5"/>
    </row>
    <row r="166" spans="1:26" outlineLevel="2" x14ac:dyDescent="0.25">
      <c r="A166" s="2"/>
      <c r="B166" s="2"/>
      <c r="C166" s="2" t="s">
        <v>156</v>
      </c>
      <c r="D166" s="2"/>
      <c r="E166" s="2"/>
      <c r="F166" s="2"/>
      <c r="G166" s="2"/>
      <c r="H166" s="2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4"/>
      <c r="T166" s="2"/>
      <c r="U166" s="5"/>
      <c r="V166" s="2"/>
      <c r="W166" s="5"/>
      <c r="X166" s="2"/>
      <c r="Y166" s="5"/>
    </row>
    <row r="167" spans="1:26" outlineLevel="2" x14ac:dyDescent="0.25">
      <c r="A167" s="6"/>
      <c r="B167" s="6"/>
      <c r="C167" s="6"/>
      <c r="D167" s="6"/>
      <c r="E167" s="6"/>
      <c r="F167" s="6"/>
      <c r="G167" s="6" t="s">
        <v>0</v>
      </c>
      <c r="H167" s="6"/>
      <c r="I167" s="7">
        <v>41386</v>
      </c>
      <c r="J167" s="6"/>
      <c r="K167" s="6" t="s">
        <v>154</v>
      </c>
      <c r="L167" s="6"/>
      <c r="M167" s="6" t="s">
        <v>155</v>
      </c>
      <c r="N167" s="6"/>
      <c r="O167" s="6" t="s">
        <v>153</v>
      </c>
      <c r="P167" s="6"/>
      <c r="Q167" s="6" t="s">
        <v>1</v>
      </c>
      <c r="R167" s="6"/>
      <c r="S167" s="8">
        <v>38</v>
      </c>
      <c r="T167" s="6"/>
      <c r="U167" s="9">
        <v>38</v>
      </c>
      <c r="V167" s="6"/>
      <c r="W167" s="9">
        <f>ROUND(IF(ISNUMBER(U167), S167*U167, S167),5)</f>
        <v>1444</v>
      </c>
      <c r="X167" s="6"/>
      <c r="Y167" s="9">
        <f>ROUND(Y166+W167,5)</f>
        <v>1444</v>
      </c>
    </row>
    <row r="168" spans="1:26" ht="15.75" outlineLevel="2" thickBot="1" x14ac:dyDescent="0.3">
      <c r="A168" s="6"/>
      <c r="B168" s="6"/>
      <c r="C168" s="6"/>
      <c r="D168" s="6"/>
      <c r="E168" s="6"/>
      <c r="F168" s="6"/>
      <c r="G168" s="6" t="s">
        <v>0</v>
      </c>
      <c r="H168" s="6"/>
      <c r="I168" s="7">
        <v>41386</v>
      </c>
      <c r="J168" s="6"/>
      <c r="K168" s="6" t="s">
        <v>154</v>
      </c>
      <c r="L168" s="6"/>
      <c r="M168" s="6" t="s">
        <v>90</v>
      </c>
      <c r="N168" s="6"/>
      <c r="O168" s="6" t="s">
        <v>153</v>
      </c>
      <c r="P168" s="6"/>
      <c r="Q168" s="6" t="s">
        <v>1</v>
      </c>
      <c r="R168" s="6"/>
      <c r="S168" s="28">
        <v>1</v>
      </c>
      <c r="T168" s="6"/>
      <c r="U168" s="9">
        <v>122.74</v>
      </c>
      <c r="V168" s="6"/>
      <c r="W168" s="22">
        <f>ROUND(IF(ISNUMBER(U168), S168*U168, S168),5)</f>
        <v>122.74</v>
      </c>
      <c r="X168" s="6"/>
      <c r="Y168" s="22">
        <f>ROUND(Y167+W168,5)</f>
        <v>1566.74</v>
      </c>
    </row>
    <row r="169" spans="1:26" outlineLevel="1" x14ac:dyDescent="0.25">
      <c r="A169" s="6"/>
      <c r="B169" s="6"/>
      <c r="C169" s="6" t="s">
        <v>152</v>
      </c>
      <c r="D169" s="6"/>
      <c r="E169" s="6"/>
      <c r="F169" s="6"/>
      <c r="G169" s="6"/>
      <c r="H169" s="6"/>
      <c r="I169" s="7"/>
      <c r="J169" s="6"/>
      <c r="K169" s="6"/>
      <c r="L169" s="6"/>
      <c r="M169" s="6"/>
      <c r="N169" s="6"/>
      <c r="O169" s="6"/>
      <c r="P169" s="6"/>
      <c r="Q169" s="6"/>
      <c r="R169" s="6"/>
      <c r="S169" s="8">
        <f>ROUND(SUM(S166:S168),5)</f>
        <v>39</v>
      </c>
      <c r="T169" s="6"/>
      <c r="U169" s="9"/>
      <c r="V169" s="6"/>
      <c r="W169" s="9">
        <f>ROUND(SUM(W166:W168),5)</f>
        <v>1566.74</v>
      </c>
      <c r="X169" s="6"/>
      <c r="Y169" s="9">
        <f>Y168</f>
        <v>1566.74</v>
      </c>
    </row>
    <row r="170" spans="1:26" outlineLevel="2" x14ac:dyDescent="0.25">
      <c r="A170" s="2"/>
      <c r="B170" s="2"/>
      <c r="C170" s="2" t="s">
        <v>151</v>
      </c>
      <c r="D170" s="2"/>
      <c r="E170" s="2"/>
      <c r="F170" s="2"/>
      <c r="G170" s="2"/>
      <c r="H170" s="2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4"/>
      <c r="T170" s="2"/>
      <c r="U170" s="5"/>
      <c r="V170" s="2"/>
      <c r="W170" s="5"/>
      <c r="X170" s="2"/>
      <c r="Y170" s="5"/>
    </row>
    <row r="171" spans="1:26" outlineLevel="2" x14ac:dyDescent="0.25">
      <c r="A171" s="6"/>
      <c r="B171" s="6"/>
      <c r="C171" s="6"/>
      <c r="D171" s="6"/>
      <c r="E171" s="6"/>
      <c r="F171" s="6"/>
      <c r="G171" s="6" t="s">
        <v>0</v>
      </c>
      <c r="H171" s="6"/>
      <c r="I171" s="7">
        <v>41397</v>
      </c>
      <c r="J171" s="6"/>
      <c r="K171" s="6" t="s">
        <v>149</v>
      </c>
      <c r="L171" s="6"/>
      <c r="M171" s="6" t="s">
        <v>150</v>
      </c>
      <c r="N171" s="6"/>
      <c r="O171" s="6" t="s">
        <v>148</v>
      </c>
      <c r="P171" s="6"/>
      <c r="Q171" s="6" t="s">
        <v>1</v>
      </c>
      <c r="R171" s="6"/>
      <c r="S171" s="8">
        <v>82</v>
      </c>
      <c r="T171" s="6"/>
      <c r="U171" s="9">
        <v>13.76</v>
      </c>
      <c r="V171" s="6"/>
      <c r="W171" s="9">
        <f>ROUND(IF(ISNUMBER(U171), S171*U171, S171),5)</f>
        <v>1128.32</v>
      </c>
      <c r="X171" s="6"/>
      <c r="Y171" s="9">
        <f>ROUND(Y170+W171,5)</f>
        <v>1128.32</v>
      </c>
    </row>
    <row r="172" spans="1:26" ht="15.75" outlineLevel="2" thickBot="1" x14ac:dyDescent="0.3">
      <c r="A172" s="6"/>
      <c r="B172" s="6"/>
      <c r="C172" s="6"/>
      <c r="D172" s="6"/>
      <c r="E172" s="6"/>
      <c r="F172" s="6"/>
      <c r="G172" s="6" t="s">
        <v>0</v>
      </c>
      <c r="H172" s="6"/>
      <c r="I172" s="7">
        <v>41397</v>
      </c>
      <c r="J172" s="6"/>
      <c r="K172" s="6" t="s">
        <v>149</v>
      </c>
      <c r="L172" s="6"/>
      <c r="M172" s="6" t="s">
        <v>90</v>
      </c>
      <c r="N172" s="6"/>
      <c r="O172" s="6" t="s">
        <v>148</v>
      </c>
      <c r="P172" s="6"/>
      <c r="Q172" s="6" t="s">
        <v>1</v>
      </c>
      <c r="R172" s="6"/>
      <c r="S172" s="27">
        <v>1</v>
      </c>
      <c r="T172" s="6"/>
      <c r="U172" s="9">
        <v>104.68</v>
      </c>
      <c r="V172" s="6"/>
      <c r="W172" s="10">
        <f>ROUND(IF(ISNUMBER(U172), S172*U172, S172),5)</f>
        <v>104.68</v>
      </c>
      <c r="X172" s="6"/>
      <c r="Y172" s="10">
        <f>ROUND(Y171+W172,5)</f>
        <v>1233</v>
      </c>
    </row>
    <row r="173" spans="1:26" ht="15.75" outlineLevel="1" thickBot="1" x14ac:dyDescent="0.3">
      <c r="A173" s="6"/>
      <c r="B173" s="6"/>
      <c r="C173" s="6" t="s">
        <v>147</v>
      </c>
      <c r="D173" s="6"/>
      <c r="E173" s="6"/>
      <c r="F173" s="6"/>
      <c r="G173" s="6"/>
      <c r="H173" s="6"/>
      <c r="I173" s="7"/>
      <c r="J173" s="6"/>
      <c r="K173" s="6"/>
      <c r="L173" s="6"/>
      <c r="M173" s="6"/>
      <c r="N173" s="6"/>
      <c r="O173" s="6"/>
      <c r="P173" s="6"/>
      <c r="Q173" s="6"/>
      <c r="R173" s="6"/>
      <c r="S173" s="26">
        <f>ROUND(SUM(S170:S172),5)</f>
        <v>83</v>
      </c>
      <c r="T173" s="6"/>
      <c r="U173" s="9"/>
      <c r="V173" s="6"/>
      <c r="W173" s="11">
        <f>ROUND(SUM(W170:W172),5)</f>
        <v>1233</v>
      </c>
      <c r="X173" s="6"/>
      <c r="Y173" s="11">
        <f>Y172</f>
        <v>1233</v>
      </c>
    </row>
    <row r="174" spans="1:26" x14ac:dyDescent="0.25">
      <c r="A174" s="6"/>
      <c r="B174" s="6" t="s">
        <v>146</v>
      </c>
      <c r="C174" s="6"/>
      <c r="D174" s="6"/>
      <c r="E174" s="6"/>
      <c r="F174" s="6"/>
      <c r="G174" s="6"/>
      <c r="H174" s="6"/>
      <c r="I174" s="7"/>
      <c r="J174" s="6"/>
      <c r="K174" s="6"/>
      <c r="L174" s="6"/>
      <c r="M174" s="6"/>
      <c r="N174" s="6"/>
      <c r="O174" s="6"/>
      <c r="P174" s="6"/>
      <c r="Q174" s="6"/>
      <c r="R174" s="6"/>
      <c r="S174" s="8">
        <f>ROUND(S169+S173,5)</f>
        <v>122</v>
      </c>
      <c r="T174" s="6"/>
      <c r="U174" s="9"/>
      <c r="V174" s="6"/>
      <c r="W174" s="9">
        <f>ROUND(W169+W173,5)</f>
        <v>2799.74</v>
      </c>
      <c r="X174" s="6"/>
      <c r="Y174" s="9">
        <f>ROUND(Y169+Y173,5)</f>
        <v>2799.74</v>
      </c>
      <c r="Z174">
        <v>2799.74</v>
      </c>
    </row>
    <row r="175" spans="1:26" x14ac:dyDescent="0.25">
      <c r="A175" s="2"/>
      <c r="B175" s="2" t="s">
        <v>145</v>
      </c>
      <c r="C175" s="2"/>
      <c r="D175" s="2"/>
      <c r="E175" s="2"/>
      <c r="F175" s="2"/>
      <c r="G175" s="2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4"/>
      <c r="T175" s="2"/>
      <c r="U175" s="5"/>
      <c r="V175" s="2"/>
      <c r="W175" s="5"/>
      <c r="X175" s="2"/>
      <c r="Y175" s="5"/>
    </row>
    <row r="176" spans="1:26" outlineLevel="2" x14ac:dyDescent="0.25">
      <c r="A176" s="2"/>
      <c r="B176" s="2"/>
      <c r="C176" s="2" t="s">
        <v>144</v>
      </c>
      <c r="D176" s="2"/>
      <c r="E176" s="2"/>
      <c r="F176" s="2"/>
      <c r="G176" s="2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4"/>
      <c r="T176" s="2"/>
      <c r="U176" s="5"/>
      <c r="V176" s="2"/>
      <c r="W176" s="5"/>
      <c r="X176" s="2"/>
      <c r="Y176" s="5"/>
    </row>
    <row r="177" spans="1:26" ht="15.75" outlineLevel="2" thickBot="1" x14ac:dyDescent="0.3">
      <c r="A177" s="1"/>
      <c r="B177" s="1"/>
      <c r="C177" s="1"/>
      <c r="D177" s="1"/>
      <c r="E177" s="6"/>
      <c r="F177" s="6"/>
      <c r="G177" s="6" t="s">
        <v>0</v>
      </c>
      <c r="H177" s="6"/>
      <c r="I177" s="7">
        <v>41382</v>
      </c>
      <c r="J177" s="6"/>
      <c r="K177" s="6" t="s">
        <v>143</v>
      </c>
      <c r="L177" s="6"/>
      <c r="M177" s="6" t="s">
        <v>142</v>
      </c>
      <c r="N177" s="6"/>
      <c r="O177" s="6" t="s">
        <v>141</v>
      </c>
      <c r="P177" s="6"/>
      <c r="Q177" s="6" t="s">
        <v>1</v>
      </c>
      <c r="R177" s="6"/>
      <c r="S177" s="28">
        <v>23</v>
      </c>
      <c r="T177" s="6"/>
      <c r="U177" s="9">
        <v>17.36</v>
      </c>
      <c r="V177" s="6"/>
      <c r="W177" s="22">
        <f>ROUND(IF(ISNUMBER(U177), S177*U177, S177),5)</f>
        <v>399.28</v>
      </c>
      <c r="X177" s="6"/>
      <c r="Y177" s="22">
        <f>ROUND(Y176+W177,5)</f>
        <v>399.28</v>
      </c>
    </row>
    <row r="178" spans="1:26" outlineLevel="1" x14ac:dyDescent="0.25">
      <c r="A178" s="6"/>
      <c r="B178" s="6"/>
      <c r="C178" s="6" t="s">
        <v>140</v>
      </c>
      <c r="D178" s="6"/>
      <c r="E178" s="6"/>
      <c r="F178" s="6"/>
      <c r="G178" s="6"/>
      <c r="H178" s="6"/>
      <c r="I178" s="7"/>
      <c r="J178" s="6"/>
      <c r="K178" s="6"/>
      <c r="L178" s="6"/>
      <c r="M178" s="6"/>
      <c r="N178" s="6"/>
      <c r="O178" s="6"/>
      <c r="P178" s="6"/>
      <c r="Q178" s="6"/>
      <c r="R178" s="6"/>
      <c r="S178" s="8">
        <f>ROUND(SUM(S176:S177),5)</f>
        <v>23</v>
      </c>
      <c r="T178" s="6"/>
      <c r="U178" s="9"/>
      <c r="V178" s="6"/>
      <c r="W178" s="9">
        <f>ROUND(SUM(W176:W177),5)</f>
        <v>399.28</v>
      </c>
      <c r="X178" s="6"/>
      <c r="Y178" s="9">
        <f>Y177</f>
        <v>399.28</v>
      </c>
    </row>
    <row r="179" spans="1:26" outlineLevel="2" x14ac:dyDescent="0.25">
      <c r="A179" s="2"/>
      <c r="B179" s="2"/>
      <c r="C179" s="2" t="s">
        <v>139</v>
      </c>
      <c r="D179" s="2"/>
      <c r="E179" s="2"/>
      <c r="F179" s="2"/>
      <c r="G179" s="2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4"/>
      <c r="T179" s="2"/>
      <c r="U179" s="5"/>
      <c r="V179" s="2"/>
      <c r="W179" s="5"/>
      <c r="X179" s="2"/>
      <c r="Y179" s="5"/>
    </row>
    <row r="180" spans="1:26" ht="15.75" outlineLevel="2" thickBot="1" x14ac:dyDescent="0.3">
      <c r="A180" s="1"/>
      <c r="B180" s="1"/>
      <c r="C180" s="1"/>
      <c r="D180" s="1"/>
      <c r="E180" s="6"/>
      <c r="F180" s="6"/>
      <c r="G180" s="6" t="s">
        <v>0</v>
      </c>
      <c r="H180" s="6"/>
      <c r="I180" s="7">
        <v>41365</v>
      </c>
      <c r="J180" s="6"/>
      <c r="K180" s="6" t="s">
        <v>138</v>
      </c>
      <c r="L180" s="6"/>
      <c r="M180" s="6" t="s">
        <v>137</v>
      </c>
      <c r="N180" s="6"/>
      <c r="O180" s="6" t="s">
        <v>136</v>
      </c>
      <c r="P180" s="6"/>
      <c r="Q180" s="6" t="s">
        <v>1</v>
      </c>
      <c r="R180" s="6"/>
      <c r="S180" s="28">
        <v>28</v>
      </c>
      <c r="T180" s="6"/>
      <c r="U180" s="9">
        <v>15.19</v>
      </c>
      <c r="V180" s="6"/>
      <c r="W180" s="22">
        <f>ROUND(IF(ISNUMBER(U180), S180*U180, S180),5)</f>
        <v>425.32</v>
      </c>
      <c r="X180" s="6"/>
      <c r="Y180" s="22">
        <f>ROUND(Y179+W180,5)</f>
        <v>425.32</v>
      </c>
    </row>
    <row r="181" spans="1:26" outlineLevel="1" x14ac:dyDescent="0.25">
      <c r="A181" s="6"/>
      <c r="B181" s="6"/>
      <c r="C181" s="6" t="s">
        <v>135</v>
      </c>
      <c r="D181" s="6"/>
      <c r="E181" s="6"/>
      <c r="F181" s="6"/>
      <c r="G181" s="6"/>
      <c r="H181" s="6"/>
      <c r="I181" s="7"/>
      <c r="J181" s="6"/>
      <c r="K181" s="6"/>
      <c r="L181" s="6"/>
      <c r="M181" s="6"/>
      <c r="N181" s="6"/>
      <c r="O181" s="6"/>
      <c r="P181" s="6"/>
      <c r="Q181" s="6"/>
      <c r="R181" s="6"/>
      <c r="S181" s="8">
        <f>ROUND(SUM(S179:S180),5)</f>
        <v>28</v>
      </c>
      <c r="T181" s="6"/>
      <c r="U181" s="9"/>
      <c r="V181" s="6"/>
      <c r="W181" s="9">
        <f>ROUND(SUM(W179:W180),5)</f>
        <v>425.32</v>
      </c>
      <c r="X181" s="6"/>
      <c r="Y181" s="9">
        <f>Y180</f>
        <v>425.32</v>
      </c>
    </row>
    <row r="182" spans="1:26" ht="30" customHeight="1" outlineLevel="2" x14ac:dyDescent="0.25">
      <c r="A182" s="2"/>
      <c r="B182" s="2"/>
      <c r="C182" s="2" t="s">
        <v>134</v>
      </c>
      <c r="D182" s="2"/>
      <c r="E182" s="2"/>
      <c r="F182" s="2"/>
      <c r="G182" s="2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4"/>
      <c r="T182" s="2"/>
      <c r="U182" s="5"/>
      <c r="V182" s="2"/>
      <c r="W182" s="5"/>
      <c r="X182" s="2"/>
      <c r="Y182" s="5"/>
    </row>
    <row r="183" spans="1:26" ht="15.75" outlineLevel="2" thickBot="1" x14ac:dyDescent="0.3">
      <c r="A183" s="1"/>
      <c r="B183" s="1"/>
      <c r="C183" s="1"/>
      <c r="D183" s="1"/>
      <c r="E183" s="6"/>
      <c r="F183" s="6"/>
      <c r="G183" s="6" t="s">
        <v>0</v>
      </c>
      <c r="H183" s="6"/>
      <c r="I183" s="7">
        <v>41382</v>
      </c>
      <c r="J183" s="6"/>
      <c r="K183" s="6" t="s">
        <v>133</v>
      </c>
      <c r="L183" s="6"/>
      <c r="M183" s="6" t="s">
        <v>132</v>
      </c>
      <c r="N183" s="6"/>
      <c r="O183" s="6" t="s">
        <v>131</v>
      </c>
      <c r="P183" s="6"/>
      <c r="Q183" s="6" t="s">
        <v>1</v>
      </c>
      <c r="R183" s="6"/>
      <c r="S183" s="28">
        <v>36</v>
      </c>
      <c r="T183" s="6"/>
      <c r="U183" s="9">
        <v>17.36</v>
      </c>
      <c r="V183" s="6"/>
      <c r="W183" s="22">
        <f>ROUND(IF(ISNUMBER(U183), S183*U183, S183),5)</f>
        <v>624.96</v>
      </c>
      <c r="X183" s="6"/>
      <c r="Y183" s="22">
        <f>ROUND(Y182+W183,5)</f>
        <v>624.96</v>
      </c>
    </row>
    <row r="184" spans="1:26" outlineLevel="1" x14ac:dyDescent="0.25">
      <c r="A184" s="6"/>
      <c r="B184" s="6"/>
      <c r="C184" s="6" t="s">
        <v>130</v>
      </c>
      <c r="D184" s="6"/>
      <c r="E184" s="6"/>
      <c r="F184" s="6"/>
      <c r="G184" s="6"/>
      <c r="H184" s="6"/>
      <c r="I184" s="7"/>
      <c r="J184" s="6"/>
      <c r="K184" s="6"/>
      <c r="L184" s="6"/>
      <c r="M184" s="6"/>
      <c r="N184" s="6"/>
      <c r="O184" s="6"/>
      <c r="P184" s="6"/>
      <c r="Q184" s="6"/>
      <c r="R184" s="6"/>
      <c r="S184" s="8">
        <f>ROUND(SUM(S182:S183),5)</f>
        <v>36</v>
      </c>
      <c r="T184" s="6"/>
      <c r="U184" s="9"/>
      <c r="V184" s="6"/>
      <c r="W184" s="9">
        <f>ROUND(SUM(W182:W183),5)</f>
        <v>624.96</v>
      </c>
      <c r="X184" s="6"/>
      <c r="Y184" s="9">
        <f>Y183</f>
        <v>624.96</v>
      </c>
    </row>
    <row r="185" spans="1:26" outlineLevel="2" x14ac:dyDescent="0.25">
      <c r="A185" s="2"/>
      <c r="B185" s="2"/>
      <c r="C185" s="2" t="s">
        <v>129</v>
      </c>
      <c r="D185" s="2"/>
      <c r="E185" s="2"/>
      <c r="F185" s="2"/>
      <c r="G185" s="2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4"/>
      <c r="T185" s="2"/>
      <c r="U185" s="5"/>
      <c r="V185" s="2"/>
      <c r="W185" s="5"/>
      <c r="X185" s="2"/>
      <c r="Y185" s="5"/>
    </row>
    <row r="186" spans="1:26" ht="15.75" outlineLevel="2" thickBot="1" x14ac:dyDescent="0.3">
      <c r="A186" s="1"/>
      <c r="B186" s="1"/>
      <c r="C186" s="1"/>
      <c r="D186" s="1"/>
      <c r="E186" s="6"/>
      <c r="F186" s="6"/>
      <c r="G186" s="6" t="s">
        <v>0</v>
      </c>
      <c r="H186" s="6"/>
      <c r="I186" s="7">
        <v>41386</v>
      </c>
      <c r="J186" s="6"/>
      <c r="K186" s="6" t="s">
        <v>128</v>
      </c>
      <c r="L186" s="6"/>
      <c r="M186" s="6" t="s">
        <v>127</v>
      </c>
      <c r="N186" s="6"/>
      <c r="O186" s="6" t="s">
        <v>126</v>
      </c>
      <c r="P186" s="6"/>
      <c r="Q186" s="6" t="s">
        <v>1</v>
      </c>
      <c r="R186" s="6"/>
      <c r="S186" s="27">
        <v>23</v>
      </c>
      <c r="T186" s="6"/>
      <c r="U186" s="9">
        <v>17.36</v>
      </c>
      <c r="V186" s="6"/>
      <c r="W186" s="10">
        <f>ROUND(IF(ISNUMBER(U186), S186*U186, S186),5)</f>
        <v>399.28</v>
      </c>
      <c r="X186" s="6"/>
      <c r="Y186" s="10">
        <f>ROUND(Y185+W186,5)</f>
        <v>399.28</v>
      </c>
    </row>
    <row r="187" spans="1:26" ht="15.75" outlineLevel="1" thickBot="1" x14ac:dyDescent="0.3">
      <c r="A187" s="6"/>
      <c r="B187" s="6"/>
      <c r="C187" s="6" t="s">
        <v>125</v>
      </c>
      <c r="D187" s="6"/>
      <c r="E187" s="6"/>
      <c r="F187" s="6"/>
      <c r="G187" s="6"/>
      <c r="H187" s="6"/>
      <c r="I187" s="7"/>
      <c r="J187" s="6"/>
      <c r="K187" s="6"/>
      <c r="L187" s="6"/>
      <c r="M187" s="6"/>
      <c r="N187" s="6"/>
      <c r="O187" s="6"/>
      <c r="P187" s="6"/>
      <c r="Q187" s="6"/>
      <c r="R187" s="6"/>
      <c r="S187" s="26">
        <f>ROUND(SUM(S185:S186),5)</f>
        <v>23</v>
      </c>
      <c r="T187" s="6"/>
      <c r="U187" s="9"/>
      <c r="V187" s="6"/>
      <c r="W187" s="11">
        <f>ROUND(SUM(W185:W186),5)</f>
        <v>399.28</v>
      </c>
      <c r="X187" s="6"/>
      <c r="Y187" s="11">
        <f>Y186</f>
        <v>399.28</v>
      </c>
    </row>
    <row r="188" spans="1:26" x14ac:dyDescent="0.25">
      <c r="A188" s="6"/>
      <c r="B188" s="6" t="s">
        <v>124</v>
      </c>
      <c r="C188" s="6"/>
      <c r="D188" s="6"/>
      <c r="E188" s="6"/>
      <c r="F188" s="6"/>
      <c r="G188" s="6"/>
      <c r="H188" s="6"/>
      <c r="I188" s="7"/>
      <c r="J188" s="6"/>
      <c r="K188" s="6"/>
      <c r="L188" s="6"/>
      <c r="M188" s="6"/>
      <c r="N188" s="6"/>
      <c r="O188" s="6"/>
      <c r="P188" s="6"/>
      <c r="Q188" s="6"/>
      <c r="R188" s="6"/>
      <c r="S188" s="8">
        <f>ROUND(S178+S181+S184+S187,5)</f>
        <v>110</v>
      </c>
      <c r="T188" s="6"/>
      <c r="U188" s="9"/>
      <c r="V188" s="6"/>
      <c r="W188" s="9">
        <f>ROUND(W178+W181+W184+W187,5)</f>
        <v>1848.84</v>
      </c>
      <c r="X188" s="6"/>
      <c r="Y188" s="9">
        <f>ROUND(Y178+Y181+Y184+Y187,5)</f>
        <v>1848.84</v>
      </c>
      <c r="Z188">
        <v>1848.84</v>
      </c>
    </row>
    <row r="189" spans="1:26" x14ac:dyDescent="0.25">
      <c r="A189" s="2"/>
      <c r="B189" s="2" t="s">
        <v>123</v>
      </c>
      <c r="C189" s="2"/>
      <c r="D189" s="2"/>
      <c r="E189" s="2"/>
      <c r="F189" s="2"/>
      <c r="G189" s="2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4"/>
      <c r="T189" s="2"/>
      <c r="U189" s="5"/>
      <c r="V189" s="2"/>
      <c r="W189" s="5"/>
      <c r="X189" s="2"/>
      <c r="Y189" s="5"/>
    </row>
    <row r="190" spans="1:26" outlineLevel="2" x14ac:dyDescent="0.25">
      <c r="A190" s="2"/>
      <c r="B190" s="2"/>
      <c r="C190" s="2" t="s">
        <v>122</v>
      </c>
      <c r="D190" s="2"/>
      <c r="E190" s="2"/>
      <c r="F190" s="2"/>
      <c r="G190" s="2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4"/>
      <c r="T190" s="2"/>
      <c r="U190" s="5"/>
      <c r="V190" s="2"/>
      <c r="W190" s="5"/>
      <c r="X190" s="2"/>
      <c r="Y190" s="5"/>
    </row>
    <row r="191" spans="1:26" ht="15.75" outlineLevel="2" thickBot="1" x14ac:dyDescent="0.3">
      <c r="A191" s="1"/>
      <c r="B191" s="1"/>
      <c r="C191" s="1"/>
      <c r="D191" s="1"/>
      <c r="E191" s="6"/>
      <c r="F191" s="6"/>
      <c r="G191" s="6" t="s">
        <v>0</v>
      </c>
      <c r="H191" s="6"/>
      <c r="I191" s="7">
        <v>41407</v>
      </c>
      <c r="J191" s="6"/>
      <c r="K191" s="6" t="s">
        <v>121</v>
      </c>
      <c r="L191" s="6"/>
      <c r="M191" s="6" t="s">
        <v>120</v>
      </c>
      <c r="N191" s="6"/>
      <c r="O191" s="6" t="s">
        <v>119</v>
      </c>
      <c r="P191" s="6"/>
      <c r="Q191" s="6" t="s">
        <v>1</v>
      </c>
      <c r="R191" s="6"/>
      <c r="S191" s="28">
        <v>20</v>
      </c>
      <c r="T191" s="6"/>
      <c r="U191" s="9">
        <v>40</v>
      </c>
      <c r="V191" s="6"/>
      <c r="W191" s="22">
        <f>ROUND(IF(ISNUMBER(U191), S191*U191, S191),5)</f>
        <v>800</v>
      </c>
      <c r="X191" s="6"/>
      <c r="Y191" s="22">
        <f>ROUND(Y190+W191,5)</f>
        <v>800</v>
      </c>
    </row>
    <row r="192" spans="1:26" outlineLevel="1" x14ac:dyDescent="0.25">
      <c r="A192" s="6"/>
      <c r="B192" s="6"/>
      <c r="C192" s="6" t="s">
        <v>118</v>
      </c>
      <c r="D192" s="6"/>
      <c r="E192" s="6"/>
      <c r="F192" s="6"/>
      <c r="G192" s="6"/>
      <c r="H192" s="6"/>
      <c r="I192" s="7"/>
      <c r="J192" s="6"/>
      <c r="K192" s="6"/>
      <c r="L192" s="6"/>
      <c r="M192" s="6"/>
      <c r="N192" s="6"/>
      <c r="O192" s="6"/>
      <c r="P192" s="6"/>
      <c r="Q192" s="6"/>
      <c r="R192" s="6"/>
      <c r="S192" s="8">
        <f>ROUND(SUM(S190:S191),5)</f>
        <v>20</v>
      </c>
      <c r="T192" s="6"/>
      <c r="U192" s="9"/>
      <c r="V192" s="6"/>
      <c r="W192" s="9">
        <f>ROUND(SUM(W190:W191),5)</f>
        <v>800</v>
      </c>
      <c r="X192" s="6"/>
      <c r="Y192" s="9">
        <f>Y191</f>
        <v>800</v>
      </c>
    </row>
    <row r="193" spans="1:26" outlineLevel="2" x14ac:dyDescent="0.25">
      <c r="A193" s="2"/>
      <c r="B193" s="2"/>
      <c r="C193" s="2" t="s">
        <v>117</v>
      </c>
      <c r="D193" s="2"/>
      <c r="E193" s="2"/>
      <c r="F193" s="2"/>
      <c r="G193" s="2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4"/>
      <c r="T193" s="2"/>
      <c r="U193" s="5"/>
      <c r="V193" s="2"/>
      <c r="W193" s="5"/>
      <c r="X193" s="2"/>
      <c r="Y193" s="5"/>
    </row>
    <row r="194" spans="1:26" ht="15.75" outlineLevel="2" thickBot="1" x14ac:dyDescent="0.3">
      <c r="A194" s="1"/>
      <c r="B194" s="1"/>
      <c r="C194" s="1"/>
      <c r="D194" s="1"/>
      <c r="E194" s="6"/>
      <c r="F194" s="6"/>
      <c r="G194" s="6" t="s">
        <v>0</v>
      </c>
      <c r="H194" s="6"/>
      <c r="I194" s="7">
        <v>41386</v>
      </c>
      <c r="J194" s="6"/>
      <c r="K194" s="6" t="s">
        <v>116</v>
      </c>
      <c r="L194" s="6"/>
      <c r="M194" s="6" t="s">
        <v>115</v>
      </c>
      <c r="N194" s="6"/>
      <c r="O194" s="6" t="s">
        <v>114</v>
      </c>
      <c r="P194" s="6"/>
      <c r="Q194" s="6" t="s">
        <v>1</v>
      </c>
      <c r="R194" s="6"/>
      <c r="S194" s="27">
        <v>150</v>
      </c>
      <c r="T194" s="6"/>
      <c r="U194" s="9">
        <v>17.36</v>
      </c>
      <c r="V194" s="6"/>
      <c r="W194" s="10">
        <f>ROUND(IF(ISNUMBER(U194), S194*U194, S194),5)</f>
        <v>2604</v>
      </c>
      <c r="X194" s="6"/>
      <c r="Y194" s="10">
        <f>ROUND(Y193+W194,5)</f>
        <v>2604</v>
      </c>
    </row>
    <row r="195" spans="1:26" ht="15.75" outlineLevel="1" thickBot="1" x14ac:dyDescent="0.3">
      <c r="A195" s="6"/>
      <c r="B195" s="6"/>
      <c r="C195" s="6" t="s">
        <v>113</v>
      </c>
      <c r="D195" s="6"/>
      <c r="E195" s="6"/>
      <c r="F195" s="6"/>
      <c r="G195" s="6"/>
      <c r="H195" s="6"/>
      <c r="I195" s="7"/>
      <c r="J195" s="6"/>
      <c r="K195" s="6"/>
      <c r="L195" s="6"/>
      <c r="M195" s="6"/>
      <c r="N195" s="6"/>
      <c r="O195" s="6"/>
      <c r="P195" s="6"/>
      <c r="Q195" s="6"/>
      <c r="R195" s="6"/>
      <c r="S195" s="26">
        <f>ROUND(SUM(S193:S194),5)</f>
        <v>150</v>
      </c>
      <c r="T195" s="6"/>
      <c r="U195" s="9"/>
      <c r="V195" s="6"/>
      <c r="W195" s="11">
        <f>ROUND(SUM(W193:W194),5)</f>
        <v>2604</v>
      </c>
      <c r="X195" s="6"/>
      <c r="Y195" s="11">
        <f>Y194</f>
        <v>2604</v>
      </c>
    </row>
    <row r="196" spans="1:26" x14ac:dyDescent="0.25">
      <c r="A196" s="6"/>
      <c r="B196" s="6" t="s">
        <v>112</v>
      </c>
      <c r="C196" s="6"/>
      <c r="D196" s="6"/>
      <c r="E196" s="6"/>
      <c r="F196" s="6"/>
      <c r="G196" s="6"/>
      <c r="H196" s="6"/>
      <c r="I196" s="7"/>
      <c r="J196" s="6"/>
      <c r="K196" s="6"/>
      <c r="L196" s="6"/>
      <c r="M196" s="6"/>
      <c r="N196" s="6"/>
      <c r="O196" s="6"/>
      <c r="P196" s="6"/>
      <c r="Q196" s="6"/>
      <c r="R196" s="6"/>
      <c r="S196" s="8">
        <f>ROUND(S192+S195,5)</f>
        <v>170</v>
      </c>
      <c r="T196" s="6"/>
      <c r="U196" s="9"/>
      <c r="V196" s="6"/>
      <c r="W196" s="9">
        <f>ROUND(W192+W195,5)</f>
        <v>3404</v>
      </c>
      <c r="X196" s="6"/>
      <c r="Y196" s="9">
        <f>ROUND(Y192+Y195,5)</f>
        <v>3404</v>
      </c>
      <c r="Z196">
        <v>3404</v>
      </c>
    </row>
    <row r="197" spans="1:26" x14ac:dyDescent="0.25">
      <c r="A197" s="2"/>
      <c r="B197" s="2" t="s">
        <v>111</v>
      </c>
      <c r="C197" s="2"/>
      <c r="D197" s="2"/>
      <c r="E197" s="2"/>
      <c r="F197" s="2"/>
      <c r="G197" s="2"/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4"/>
      <c r="T197" s="2"/>
      <c r="U197" s="5"/>
      <c r="V197" s="2"/>
      <c r="W197" s="5"/>
      <c r="X197" s="2"/>
      <c r="Y197" s="5"/>
    </row>
    <row r="198" spans="1:26" outlineLevel="2" x14ac:dyDescent="0.25">
      <c r="A198" s="2"/>
      <c r="B198" s="2"/>
      <c r="C198" s="2" t="s">
        <v>110</v>
      </c>
      <c r="D198" s="2"/>
      <c r="E198" s="2"/>
      <c r="F198" s="2"/>
      <c r="G198" s="2"/>
      <c r="H198" s="2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4"/>
      <c r="T198" s="2"/>
      <c r="U198" s="5"/>
      <c r="V198" s="2"/>
      <c r="W198" s="5"/>
      <c r="X198" s="2"/>
      <c r="Y198" s="5"/>
    </row>
    <row r="199" spans="1:26" ht="15.75" outlineLevel="2" thickBot="1" x14ac:dyDescent="0.3">
      <c r="A199" s="1"/>
      <c r="B199" s="1"/>
      <c r="C199" s="1"/>
      <c r="D199" s="1"/>
      <c r="E199" s="6"/>
      <c r="F199" s="6"/>
      <c r="G199" s="6" t="s">
        <v>0</v>
      </c>
      <c r="H199" s="6"/>
      <c r="I199" s="7">
        <v>41372</v>
      </c>
      <c r="J199" s="6"/>
      <c r="K199" s="6" t="s">
        <v>109</v>
      </c>
      <c r="L199" s="6"/>
      <c r="M199" s="6" t="s">
        <v>108</v>
      </c>
      <c r="N199" s="6"/>
      <c r="O199" s="6" t="s">
        <v>107</v>
      </c>
      <c r="P199" s="6"/>
      <c r="Q199" s="6" t="s">
        <v>1</v>
      </c>
      <c r="R199" s="6"/>
      <c r="S199" s="28">
        <v>43</v>
      </c>
      <c r="T199" s="6"/>
      <c r="U199" s="8">
        <v>11.935</v>
      </c>
      <c r="V199" s="6"/>
      <c r="W199" s="22">
        <f>ROUND(IF(ISNUMBER(U199), S199*U199, S199),5)</f>
        <v>513.20500000000004</v>
      </c>
      <c r="X199" s="6"/>
      <c r="Y199" s="22">
        <f>ROUND(Y198+W199,5)</f>
        <v>513.20500000000004</v>
      </c>
    </row>
    <row r="200" spans="1:26" outlineLevel="1" x14ac:dyDescent="0.25">
      <c r="A200" s="6"/>
      <c r="B200" s="6"/>
      <c r="C200" s="6" t="s">
        <v>106</v>
      </c>
      <c r="D200" s="6"/>
      <c r="E200" s="6"/>
      <c r="F200" s="6"/>
      <c r="G200" s="6"/>
      <c r="H200" s="6"/>
      <c r="I200" s="7"/>
      <c r="J200" s="6"/>
      <c r="K200" s="6"/>
      <c r="L200" s="6"/>
      <c r="M200" s="6"/>
      <c r="N200" s="6"/>
      <c r="O200" s="6"/>
      <c r="P200" s="6"/>
      <c r="Q200" s="6"/>
      <c r="R200" s="6"/>
      <c r="S200" s="8">
        <f>ROUND(SUM(S198:S199),5)</f>
        <v>43</v>
      </c>
      <c r="T200" s="6"/>
      <c r="U200" s="9"/>
      <c r="V200" s="6"/>
      <c r="W200" s="9">
        <f>ROUND(SUM(W198:W199),5)</f>
        <v>513.20500000000004</v>
      </c>
      <c r="X200" s="6"/>
      <c r="Y200" s="9">
        <f>Y199</f>
        <v>513.20500000000004</v>
      </c>
    </row>
    <row r="201" spans="1:26" outlineLevel="2" x14ac:dyDescent="0.25">
      <c r="A201" s="2"/>
      <c r="B201" s="2"/>
      <c r="C201" s="2" t="s">
        <v>105</v>
      </c>
      <c r="D201" s="2"/>
      <c r="E201" s="2"/>
      <c r="F201" s="2"/>
      <c r="G201" s="2"/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4"/>
      <c r="T201" s="2"/>
      <c r="U201" s="5"/>
      <c r="V201" s="2"/>
      <c r="W201" s="5"/>
      <c r="X201" s="2"/>
      <c r="Y201" s="5"/>
    </row>
    <row r="202" spans="1:26" ht="15.75" outlineLevel="2" thickBot="1" x14ac:dyDescent="0.3">
      <c r="A202" s="1"/>
      <c r="B202" s="1"/>
      <c r="C202" s="1"/>
      <c r="D202" s="1"/>
      <c r="E202" s="6"/>
      <c r="F202" s="6"/>
      <c r="G202" s="6" t="s">
        <v>0</v>
      </c>
      <c r="H202" s="6"/>
      <c r="I202" s="7">
        <v>41379</v>
      </c>
      <c r="J202" s="6"/>
      <c r="K202" s="6" t="s">
        <v>104</v>
      </c>
      <c r="L202" s="6"/>
      <c r="M202" s="6" t="s">
        <v>103</v>
      </c>
      <c r="N202" s="6"/>
      <c r="O202" s="6" t="s">
        <v>102</v>
      </c>
      <c r="P202" s="6"/>
      <c r="Q202" s="6" t="s">
        <v>1</v>
      </c>
      <c r="R202" s="6"/>
      <c r="S202" s="28">
        <v>29</v>
      </c>
      <c r="T202" s="6"/>
      <c r="U202" s="9">
        <v>17.36</v>
      </c>
      <c r="V202" s="6"/>
      <c r="W202" s="22">
        <f>ROUND(IF(ISNUMBER(U202), S202*U202, S202),5)</f>
        <v>503.44</v>
      </c>
      <c r="X202" s="6"/>
      <c r="Y202" s="22">
        <f>ROUND(Y201+W202,5)</f>
        <v>503.44</v>
      </c>
    </row>
    <row r="203" spans="1:26" outlineLevel="1" x14ac:dyDescent="0.25">
      <c r="A203" s="6"/>
      <c r="B203" s="6"/>
      <c r="C203" s="6" t="s">
        <v>101</v>
      </c>
      <c r="D203" s="6"/>
      <c r="E203" s="6"/>
      <c r="F203" s="6"/>
      <c r="G203" s="6"/>
      <c r="H203" s="6"/>
      <c r="I203" s="7"/>
      <c r="J203" s="6"/>
      <c r="K203" s="6"/>
      <c r="L203" s="6"/>
      <c r="M203" s="6"/>
      <c r="N203" s="6"/>
      <c r="O203" s="6"/>
      <c r="P203" s="6"/>
      <c r="Q203" s="6"/>
      <c r="R203" s="6"/>
      <c r="S203" s="8">
        <f>ROUND(SUM(S201:S202),5)</f>
        <v>29</v>
      </c>
      <c r="T203" s="6"/>
      <c r="U203" s="9"/>
      <c r="V203" s="6"/>
      <c r="W203" s="9">
        <f>ROUND(SUM(W201:W202),5)</f>
        <v>503.44</v>
      </c>
      <c r="X203" s="6"/>
      <c r="Y203" s="9">
        <f>Y202</f>
        <v>503.44</v>
      </c>
    </row>
    <row r="204" spans="1:26" outlineLevel="2" x14ac:dyDescent="0.25">
      <c r="A204" s="2"/>
      <c r="B204" s="2"/>
      <c r="C204" s="2" t="s">
        <v>100</v>
      </c>
      <c r="D204" s="2"/>
      <c r="E204" s="2"/>
      <c r="F204" s="2"/>
      <c r="G204" s="2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4"/>
      <c r="T204" s="2"/>
      <c r="U204" s="5"/>
      <c r="V204" s="2"/>
      <c r="W204" s="5"/>
      <c r="X204" s="2"/>
      <c r="Y204" s="5"/>
    </row>
    <row r="205" spans="1:26" ht="15.75" outlineLevel="2" thickBot="1" x14ac:dyDescent="0.3">
      <c r="A205" s="1"/>
      <c r="B205" s="1"/>
      <c r="C205" s="1"/>
      <c r="D205" s="1"/>
      <c r="E205" s="6"/>
      <c r="F205" s="6"/>
      <c r="G205" s="6" t="s">
        <v>0</v>
      </c>
      <c r="H205" s="6"/>
      <c r="I205" s="7">
        <v>41386</v>
      </c>
      <c r="J205" s="6"/>
      <c r="K205" s="6" t="s">
        <v>99</v>
      </c>
      <c r="L205" s="6"/>
      <c r="M205" s="6" t="s">
        <v>98</v>
      </c>
      <c r="N205" s="6"/>
      <c r="O205" s="6" t="s">
        <v>97</v>
      </c>
      <c r="P205" s="6"/>
      <c r="Q205" s="6" t="s">
        <v>1</v>
      </c>
      <c r="R205" s="6"/>
      <c r="S205" s="27">
        <v>24</v>
      </c>
      <c r="T205" s="6"/>
      <c r="U205" s="9">
        <v>17.36</v>
      </c>
      <c r="V205" s="6"/>
      <c r="W205" s="10">
        <f>ROUND(IF(ISNUMBER(U205), S205*U205, S205),5)</f>
        <v>416.64</v>
      </c>
      <c r="X205" s="6"/>
      <c r="Y205" s="10">
        <f>ROUND(Y204+W205,5)</f>
        <v>416.64</v>
      </c>
    </row>
    <row r="206" spans="1:26" ht="15.75" outlineLevel="1" thickBot="1" x14ac:dyDescent="0.3">
      <c r="A206" s="6"/>
      <c r="B206" s="6"/>
      <c r="C206" s="6" t="s">
        <v>96</v>
      </c>
      <c r="D206" s="6"/>
      <c r="E206" s="6"/>
      <c r="F206" s="6"/>
      <c r="G206" s="6"/>
      <c r="H206" s="6"/>
      <c r="I206" s="7"/>
      <c r="J206" s="6"/>
      <c r="K206" s="6"/>
      <c r="L206" s="6"/>
      <c r="M206" s="6"/>
      <c r="N206" s="6"/>
      <c r="O206" s="6"/>
      <c r="P206" s="6"/>
      <c r="Q206" s="6"/>
      <c r="R206" s="6"/>
      <c r="S206" s="26">
        <f>ROUND(SUM(S204:S205),5)</f>
        <v>24</v>
      </c>
      <c r="T206" s="6"/>
      <c r="U206" s="9"/>
      <c r="V206" s="6"/>
      <c r="W206" s="11">
        <f>ROUND(SUM(W204:W205),5)</f>
        <v>416.64</v>
      </c>
      <c r="X206" s="6"/>
      <c r="Y206" s="11">
        <f>Y205</f>
        <v>416.64</v>
      </c>
    </row>
    <row r="207" spans="1:26" x14ac:dyDescent="0.25">
      <c r="A207" s="6"/>
      <c r="B207" s="6" t="s">
        <v>95</v>
      </c>
      <c r="C207" s="6"/>
      <c r="D207" s="6"/>
      <c r="E207" s="6"/>
      <c r="F207" s="6"/>
      <c r="G207" s="6"/>
      <c r="H207" s="6"/>
      <c r="I207" s="7"/>
      <c r="J207" s="6"/>
      <c r="K207" s="6"/>
      <c r="L207" s="6"/>
      <c r="M207" s="6"/>
      <c r="N207" s="6"/>
      <c r="O207" s="6"/>
      <c r="P207" s="6"/>
      <c r="Q207" s="6"/>
      <c r="R207" s="6"/>
      <c r="S207" s="8">
        <f>ROUND(S200+S203+S206,5)</f>
        <v>96</v>
      </c>
      <c r="T207" s="6"/>
      <c r="U207" s="9"/>
      <c r="V207" s="6"/>
      <c r="W207" s="9">
        <f>ROUND(W200+W203+W206,5)</f>
        <v>1433.2850000000001</v>
      </c>
      <c r="X207" s="6"/>
      <c r="Y207" s="9">
        <f>ROUND(Y200+Y203+Y206,5)</f>
        <v>1433.2850000000001</v>
      </c>
      <c r="Z207">
        <v>1433.29</v>
      </c>
    </row>
    <row r="208" spans="1:26" x14ac:dyDescent="0.25">
      <c r="A208" s="2"/>
      <c r="B208" s="2" t="s">
        <v>94</v>
      </c>
      <c r="C208" s="2"/>
      <c r="D208" s="2"/>
      <c r="E208" s="2"/>
      <c r="F208" s="2"/>
      <c r="G208" s="2"/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4"/>
      <c r="T208" s="2"/>
      <c r="U208" s="5"/>
      <c r="V208" s="2"/>
      <c r="W208" s="5"/>
      <c r="X208" s="2"/>
      <c r="Y208" s="5"/>
    </row>
    <row r="209" spans="1:26" outlineLevel="2" x14ac:dyDescent="0.25">
      <c r="A209" s="2"/>
      <c r="B209" s="2"/>
      <c r="C209" s="2" t="s">
        <v>93</v>
      </c>
      <c r="D209" s="2"/>
      <c r="E209" s="2"/>
      <c r="F209" s="2"/>
      <c r="G209" s="2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4"/>
      <c r="T209" s="2"/>
      <c r="U209" s="5"/>
      <c r="V209" s="2"/>
      <c r="W209" s="5"/>
      <c r="X209" s="2"/>
      <c r="Y209" s="5"/>
    </row>
    <row r="210" spans="1:26" outlineLevel="2" x14ac:dyDescent="0.25">
      <c r="A210" s="6"/>
      <c r="B210" s="6"/>
      <c r="C210" s="6"/>
      <c r="D210" s="6"/>
      <c r="E210" s="6"/>
      <c r="F210" s="6"/>
      <c r="G210" s="6" t="s">
        <v>0</v>
      </c>
      <c r="H210" s="6"/>
      <c r="I210" s="7">
        <v>41397</v>
      </c>
      <c r="J210" s="6"/>
      <c r="K210" s="6" t="s">
        <v>91</v>
      </c>
      <c r="L210" s="6"/>
      <c r="M210" s="6" t="s">
        <v>92</v>
      </c>
      <c r="N210" s="6"/>
      <c r="O210" s="6" t="s">
        <v>89</v>
      </c>
      <c r="P210" s="6"/>
      <c r="Q210" s="6" t="s">
        <v>1</v>
      </c>
      <c r="R210" s="6"/>
      <c r="S210" s="8">
        <v>13</v>
      </c>
      <c r="T210" s="6"/>
      <c r="U210" s="9">
        <v>60</v>
      </c>
      <c r="V210" s="6"/>
      <c r="W210" s="9">
        <f>ROUND(IF(ISNUMBER(U210), S210*U210, S210),5)</f>
        <v>780</v>
      </c>
      <c r="X210" s="6"/>
      <c r="Y210" s="9">
        <f>ROUND(Y209+W210,5)</f>
        <v>780</v>
      </c>
    </row>
    <row r="211" spans="1:26" ht="15.75" outlineLevel="2" thickBot="1" x14ac:dyDescent="0.3">
      <c r="A211" s="6"/>
      <c r="B211" s="6"/>
      <c r="C211" s="6"/>
      <c r="D211" s="6"/>
      <c r="E211" s="6"/>
      <c r="F211" s="6"/>
      <c r="G211" s="6" t="s">
        <v>0</v>
      </c>
      <c r="H211" s="6"/>
      <c r="I211" s="7">
        <v>41397</v>
      </c>
      <c r="J211" s="6"/>
      <c r="K211" s="6" t="s">
        <v>91</v>
      </c>
      <c r="L211" s="6"/>
      <c r="M211" s="6" t="s">
        <v>90</v>
      </c>
      <c r="N211" s="6"/>
      <c r="O211" s="6" t="s">
        <v>89</v>
      </c>
      <c r="P211" s="6"/>
      <c r="Q211" s="6" t="s">
        <v>1</v>
      </c>
      <c r="R211" s="6"/>
      <c r="S211" s="28">
        <v>13</v>
      </c>
      <c r="T211" s="6"/>
      <c r="U211" s="9">
        <v>5.0999999999999996</v>
      </c>
      <c r="V211" s="6"/>
      <c r="W211" s="22">
        <f>ROUND(IF(ISNUMBER(U211), S211*U211, S211),5)</f>
        <v>66.3</v>
      </c>
      <c r="X211" s="6"/>
      <c r="Y211" s="22">
        <f>ROUND(Y210+W211,5)</f>
        <v>846.3</v>
      </c>
    </row>
    <row r="212" spans="1:26" outlineLevel="1" x14ac:dyDescent="0.25">
      <c r="A212" s="6"/>
      <c r="B212" s="6"/>
      <c r="C212" s="6" t="s">
        <v>88</v>
      </c>
      <c r="D212" s="6"/>
      <c r="E212" s="6"/>
      <c r="F212" s="6"/>
      <c r="G212" s="6"/>
      <c r="H212" s="6"/>
      <c r="I212" s="7"/>
      <c r="J212" s="6"/>
      <c r="K212" s="6"/>
      <c r="L212" s="6"/>
      <c r="M212" s="6"/>
      <c r="N212" s="6"/>
      <c r="O212" s="6"/>
      <c r="P212" s="6"/>
      <c r="Q212" s="6"/>
      <c r="R212" s="6"/>
      <c r="S212" s="8">
        <f>ROUND(SUM(S209:S211),5)</f>
        <v>26</v>
      </c>
      <c r="T212" s="6"/>
      <c r="U212" s="9"/>
      <c r="V212" s="6"/>
      <c r="W212" s="9">
        <f>ROUND(SUM(W209:W211),5)</f>
        <v>846.3</v>
      </c>
      <c r="X212" s="6"/>
      <c r="Y212" s="9">
        <f>Y211</f>
        <v>846.3</v>
      </c>
    </row>
    <row r="213" spans="1:26" outlineLevel="2" x14ac:dyDescent="0.25">
      <c r="A213" s="2"/>
      <c r="B213" s="2"/>
      <c r="C213" s="2" t="s">
        <v>87</v>
      </c>
      <c r="D213" s="2"/>
      <c r="E213" s="2"/>
      <c r="F213" s="2"/>
      <c r="G213" s="2"/>
      <c r="H213" s="2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4"/>
      <c r="T213" s="2"/>
      <c r="U213" s="5"/>
      <c r="V213" s="2"/>
      <c r="W213" s="5"/>
      <c r="X213" s="2"/>
      <c r="Y213" s="5"/>
    </row>
    <row r="214" spans="1:26" ht="15.75" outlineLevel="2" thickBot="1" x14ac:dyDescent="0.3">
      <c r="A214" s="1"/>
      <c r="B214" s="1"/>
      <c r="C214" s="1"/>
      <c r="D214" s="1"/>
      <c r="E214" s="6"/>
      <c r="F214" s="6"/>
      <c r="G214" s="6" t="s">
        <v>0</v>
      </c>
      <c r="H214" s="6"/>
      <c r="I214" s="7">
        <v>41386</v>
      </c>
      <c r="J214" s="6"/>
      <c r="K214" s="6" t="s">
        <v>86</v>
      </c>
      <c r="L214" s="6"/>
      <c r="M214" s="6" t="s">
        <v>85</v>
      </c>
      <c r="N214" s="6"/>
      <c r="O214" s="6" t="s">
        <v>84</v>
      </c>
      <c r="P214" s="6"/>
      <c r="Q214" s="6" t="s">
        <v>1</v>
      </c>
      <c r="R214" s="6"/>
      <c r="S214" s="27">
        <v>31</v>
      </c>
      <c r="T214" s="6"/>
      <c r="U214" s="9">
        <v>19.53</v>
      </c>
      <c r="V214" s="6"/>
      <c r="W214" s="10">
        <f>ROUND(IF(ISNUMBER(U214), S214*U214, S214),5)</f>
        <v>605.42999999999995</v>
      </c>
      <c r="X214" s="6"/>
      <c r="Y214" s="10">
        <f>ROUND(Y213+W214,5)</f>
        <v>605.42999999999995</v>
      </c>
    </row>
    <row r="215" spans="1:26" ht="15.75" outlineLevel="1" thickBot="1" x14ac:dyDescent="0.3">
      <c r="A215" s="6"/>
      <c r="B215" s="6"/>
      <c r="C215" s="6" t="s">
        <v>83</v>
      </c>
      <c r="D215" s="6"/>
      <c r="E215" s="6"/>
      <c r="F215" s="6"/>
      <c r="G215" s="6"/>
      <c r="H215" s="6"/>
      <c r="I215" s="7"/>
      <c r="J215" s="6"/>
      <c r="K215" s="6"/>
      <c r="L215" s="6"/>
      <c r="M215" s="6"/>
      <c r="N215" s="6"/>
      <c r="O215" s="6"/>
      <c r="P215" s="6"/>
      <c r="Q215" s="6"/>
      <c r="R215" s="6"/>
      <c r="S215" s="26">
        <f>ROUND(SUM(S213:S214),5)</f>
        <v>31</v>
      </c>
      <c r="T215" s="6"/>
      <c r="U215" s="9"/>
      <c r="V215" s="6"/>
      <c r="W215" s="11">
        <f>ROUND(SUM(W213:W214),5)</f>
        <v>605.42999999999995</v>
      </c>
      <c r="X215" s="6"/>
      <c r="Y215" s="11">
        <f>Y214</f>
        <v>605.42999999999995</v>
      </c>
    </row>
    <row r="216" spans="1:26" x14ac:dyDescent="0.25">
      <c r="A216" s="6"/>
      <c r="B216" s="6" t="s">
        <v>82</v>
      </c>
      <c r="C216" s="6"/>
      <c r="D216" s="6"/>
      <c r="E216" s="6"/>
      <c r="F216" s="6"/>
      <c r="G216" s="6"/>
      <c r="H216" s="6"/>
      <c r="I216" s="7"/>
      <c r="J216" s="6"/>
      <c r="K216" s="6"/>
      <c r="L216" s="6"/>
      <c r="M216" s="6"/>
      <c r="N216" s="6"/>
      <c r="O216" s="6"/>
      <c r="P216" s="6"/>
      <c r="Q216" s="6"/>
      <c r="R216" s="6"/>
      <c r="S216" s="8">
        <f>ROUND(S212+S215,5)</f>
        <v>57</v>
      </c>
      <c r="T216" s="6"/>
      <c r="U216" s="9"/>
      <c r="V216" s="6"/>
      <c r="W216" s="9">
        <f>ROUND(W212+W215,5)</f>
        <v>1451.73</v>
      </c>
      <c r="X216" s="6"/>
      <c r="Y216" s="9">
        <f>ROUND(Y212+Y215,5)</f>
        <v>1451.73</v>
      </c>
      <c r="Z216">
        <v>1451.73</v>
      </c>
    </row>
    <row r="217" spans="1:26" x14ac:dyDescent="0.25">
      <c r="Z217">
        <f>SUM(Z1:Z216)</f>
        <v>80568.049999999988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opLeftCell="O1" workbookViewId="0">
      <selection activeCell="Z10" sqref="Z10"/>
    </sheetView>
  </sheetViews>
  <sheetFormatPr defaultColWidth="8.85546875" defaultRowHeight="15" outlineLevelRow="2" x14ac:dyDescent="0.25"/>
  <sheetData>
    <row r="1" spans="1:25" x14ac:dyDescent="0.25">
      <c r="A1" s="2"/>
      <c r="B1" s="2" t="s">
        <v>1159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2" x14ac:dyDescent="0.25">
      <c r="A2" s="2"/>
      <c r="B2" s="2"/>
      <c r="C2" s="2" t="s">
        <v>1160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outlineLevel="2" x14ac:dyDescent="0.25">
      <c r="A3" s="6"/>
      <c r="B3" s="6"/>
      <c r="C3" s="6"/>
      <c r="D3" s="6"/>
      <c r="E3" s="6"/>
      <c r="F3" s="6"/>
      <c r="G3" s="6" t="s">
        <v>0</v>
      </c>
      <c r="H3" s="6"/>
      <c r="I3" s="7">
        <v>41365</v>
      </c>
      <c r="J3" s="6"/>
      <c r="K3" s="6" t="s">
        <v>1161</v>
      </c>
      <c r="L3" s="6"/>
      <c r="M3" s="6" t="s">
        <v>1162</v>
      </c>
      <c r="N3" s="6"/>
      <c r="O3" s="6" t="s">
        <v>1163</v>
      </c>
      <c r="P3" s="6"/>
      <c r="Q3" s="6" t="s">
        <v>1</v>
      </c>
      <c r="R3" s="6"/>
      <c r="S3" s="8">
        <v>53</v>
      </c>
      <c r="T3" s="6"/>
      <c r="U3" s="9">
        <v>16</v>
      </c>
      <c r="V3" s="6"/>
      <c r="W3" s="9">
        <f>ROUND(IF(ISNUMBER(U3), S3*U3, S3),5)</f>
        <v>848</v>
      </c>
      <c r="X3" s="6"/>
      <c r="Y3" s="9">
        <f>ROUND(Y2+W3,5)</f>
        <v>848</v>
      </c>
    </row>
    <row r="4" spans="1:25" ht="15.75" outlineLevel="2" thickBot="1" x14ac:dyDescent="0.3">
      <c r="A4" s="6"/>
      <c r="B4" s="6"/>
      <c r="C4" s="6"/>
      <c r="D4" s="6"/>
      <c r="E4" s="6"/>
      <c r="F4" s="6"/>
      <c r="G4" s="6" t="s">
        <v>0</v>
      </c>
      <c r="H4" s="6"/>
      <c r="I4" s="7">
        <v>41365</v>
      </c>
      <c r="J4" s="6"/>
      <c r="K4" s="6" t="s">
        <v>1161</v>
      </c>
      <c r="L4" s="6"/>
      <c r="M4" s="6" t="s">
        <v>90</v>
      </c>
      <c r="N4" s="6"/>
      <c r="O4" s="6" t="s">
        <v>1163</v>
      </c>
      <c r="P4" s="6"/>
      <c r="Q4" s="6" t="s">
        <v>1</v>
      </c>
      <c r="R4" s="6"/>
      <c r="S4" s="28">
        <v>1</v>
      </c>
      <c r="T4" s="6"/>
      <c r="U4" s="9">
        <v>72.08</v>
      </c>
      <c r="V4" s="6"/>
      <c r="W4" s="22">
        <f>ROUND(IF(ISNUMBER(U4), S4*U4, S4),5)</f>
        <v>72.08</v>
      </c>
      <c r="X4" s="6"/>
      <c r="Y4" s="22">
        <f>ROUND(Y3+W4,5)</f>
        <v>920.08</v>
      </c>
    </row>
    <row r="5" spans="1:25" outlineLevel="1" x14ac:dyDescent="0.25">
      <c r="A5" s="6"/>
      <c r="B5" s="6"/>
      <c r="C5" s="6" t="s">
        <v>1164</v>
      </c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8">
        <f>ROUND(SUM(S2:S4),5)</f>
        <v>54</v>
      </c>
      <c r="T5" s="6"/>
      <c r="U5" s="9"/>
      <c r="V5" s="6"/>
      <c r="W5" s="9">
        <f>ROUND(SUM(W2:W4),5)</f>
        <v>920.08</v>
      </c>
      <c r="X5" s="6"/>
      <c r="Y5" s="9">
        <f>Y4</f>
        <v>920.08</v>
      </c>
    </row>
    <row r="6" spans="1:25" outlineLevel="2" x14ac:dyDescent="0.25">
      <c r="A6" s="2"/>
      <c r="B6" s="2"/>
      <c r="C6" s="2" t="s">
        <v>1165</v>
      </c>
      <c r="D6" s="2"/>
      <c r="E6" s="2"/>
      <c r="F6" s="2"/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4"/>
      <c r="T6" s="2"/>
      <c r="U6" s="5"/>
      <c r="V6" s="2"/>
      <c r="W6" s="5"/>
      <c r="X6" s="2"/>
      <c r="Y6" s="5"/>
    </row>
    <row r="7" spans="1:25" outlineLevel="2" x14ac:dyDescent="0.25">
      <c r="A7" s="6"/>
      <c r="B7" s="6"/>
      <c r="C7" s="6"/>
      <c r="D7" s="6"/>
      <c r="E7" s="6"/>
      <c r="F7" s="6"/>
      <c r="G7" s="6" t="s">
        <v>0</v>
      </c>
      <c r="H7" s="6"/>
      <c r="I7" s="7">
        <v>41403</v>
      </c>
      <c r="J7" s="6"/>
      <c r="K7" s="6" t="s">
        <v>1166</v>
      </c>
      <c r="L7" s="6"/>
      <c r="M7" s="6" t="s">
        <v>1162</v>
      </c>
      <c r="N7" s="6"/>
      <c r="O7" s="6" t="s">
        <v>1167</v>
      </c>
      <c r="P7" s="6"/>
      <c r="Q7" s="6" t="s">
        <v>1</v>
      </c>
      <c r="R7" s="6"/>
      <c r="S7" s="8">
        <v>14</v>
      </c>
      <c r="T7" s="6"/>
      <c r="U7" s="9">
        <v>16</v>
      </c>
      <c r="V7" s="6"/>
      <c r="W7" s="9">
        <f>ROUND(IF(ISNUMBER(U7), S7*U7, S7),5)</f>
        <v>224</v>
      </c>
      <c r="X7" s="6"/>
      <c r="Y7" s="9">
        <f>ROUND(Y6+W7,5)</f>
        <v>224</v>
      </c>
    </row>
    <row r="8" spans="1:25" ht="15.75" outlineLevel="2" thickBot="1" x14ac:dyDescent="0.3">
      <c r="A8" s="6"/>
      <c r="B8" s="6"/>
      <c r="C8" s="6"/>
      <c r="D8" s="6"/>
      <c r="E8" s="6"/>
      <c r="F8" s="6"/>
      <c r="G8" s="6" t="s">
        <v>0</v>
      </c>
      <c r="H8" s="6"/>
      <c r="I8" s="7">
        <v>41403</v>
      </c>
      <c r="J8" s="6"/>
      <c r="K8" s="6" t="s">
        <v>1166</v>
      </c>
      <c r="L8" s="6"/>
      <c r="M8" s="6" t="s">
        <v>90</v>
      </c>
      <c r="N8" s="6"/>
      <c r="O8" s="6" t="s">
        <v>1167</v>
      </c>
      <c r="P8" s="6"/>
      <c r="Q8" s="6" t="s">
        <v>1</v>
      </c>
      <c r="R8" s="6"/>
      <c r="S8" s="27">
        <v>1</v>
      </c>
      <c r="T8" s="6"/>
      <c r="U8" s="9">
        <v>19.04</v>
      </c>
      <c r="V8" s="6"/>
      <c r="W8" s="10">
        <f>ROUND(IF(ISNUMBER(U8), S8*U8, S8),5)</f>
        <v>19.04</v>
      </c>
      <c r="X8" s="6"/>
      <c r="Y8" s="10">
        <f>ROUND(Y7+W8,5)</f>
        <v>243.04</v>
      </c>
    </row>
    <row r="9" spans="1:25" ht="15.75" outlineLevel="1" thickBot="1" x14ac:dyDescent="0.3">
      <c r="A9" s="6"/>
      <c r="B9" s="6"/>
      <c r="C9" s="6" t="s">
        <v>1168</v>
      </c>
      <c r="D9" s="6"/>
      <c r="E9" s="6"/>
      <c r="F9" s="6"/>
      <c r="G9" s="6"/>
      <c r="H9" s="6"/>
      <c r="I9" s="7"/>
      <c r="J9" s="6"/>
      <c r="K9" s="6"/>
      <c r="L9" s="6"/>
      <c r="M9" s="6"/>
      <c r="N9" s="6"/>
      <c r="O9" s="6"/>
      <c r="P9" s="6"/>
      <c r="Q9" s="6"/>
      <c r="R9" s="6"/>
      <c r="S9" s="26">
        <f>ROUND(SUM(S6:S8),5)</f>
        <v>15</v>
      </c>
      <c r="T9" s="6"/>
      <c r="U9" s="9"/>
      <c r="V9" s="6"/>
      <c r="W9" s="11">
        <f>ROUND(SUM(W6:W8),5)</f>
        <v>243.04</v>
      </c>
      <c r="X9" s="6"/>
      <c r="Y9" s="11">
        <f>Y8</f>
        <v>243.04</v>
      </c>
    </row>
    <row r="10" spans="1:25" x14ac:dyDescent="0.25">
      <c r="A10" s="6"/>
      <c r="B10" s="6" t="s">
        <v>1169</v>
      </c>
      <c r="C10" s="6"/>
      <c r="D10" s="6"/>
      <c r="E10" s="6"/>
      <c r="F10" s="6"/>
      <c r="G10" s="6"/>
      <c r="H10" s="6"/>
      <c r="I10" s="7"/>
      <c r="J10" s="6"/>
      <c r="K10" s="6"/>
      <c r="L10" s="6"/>
      <c r="M10" s="6"/>
      <c r="N10" s="6"/>
      <c r="O10" s="6"/>
      <c r="P10" s="6"/>
      <c r="Q10" s="6"/>
      <c r="R10" s="6"/>
      <c r="S10" s="8">
        <f>ROUND(S5+S9,5)</f>
        <v>69</v>
      </c>
      <c r="T10" s="6"/>
      <c r="U10" s="9"/>
      <c r="V10" s="6"/>
      <c r="W10" s="9">
        <f>ROUND(W5+W9,5)</f>
        <v>1163.1199999999999</v>
      </c>
      <c r="X10" s="6"/>
      <c r="Y10" s="9">
        <f>ROUND(Y5+Y9,5)</f>
        <v>1163.1199999999999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Y6" sqref="Y6"/>
    </sheetView>
  </sheetViews>
  <sheetFormatPr defaultColWidth="8.85546875" defaultRowHeight="15" outlineLevelRow="2" x14ac:dyDescent="0.25"/>
  <cols>
    <col min="5" max="7" width="0" hidden="1" customWidth="1"/>
    <col min="9" max="9" width="0" hidden="1" customWidth="1"/>
    <col min="11" max="23" width="0" hidden="1" customWidth="1"/>
    <col min="25" max="25" width="12.85546875" customWidth="1"/>
    <col min="26" max="26" width="13.28515625" customWidth="1"/>
  </cols>
  <sheetData>
    <row r="1" spans="1:25" x14ac:dyDescent="0.25">
      <c r="A1" s="2"/>
      <c r="B1" s="2" t="s">
        <v>1170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1" x14ac:dyDescent="0.25">
      <c r="A2" s="2"/>
      <c r="B2" s="2"/>
      <c r="C2" s="2" t="s">
        <v>1171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outlineLevel="1" x14ac:dyDescent="0.25">
      <c r="A3" s="6"/>
      <c r="B3" s="6"/>
      <c r="C3" s="6"/>
      <c r="D3" s="6"/>
      <c r="E3" s="6"/>
      <c r="F3" s="6"/>
      <c r="G3" s="6" t="s">
        <v>0</v>
      </c>
      <c r="H3" s="6"/>
      <c r="I3" s="7">
        <v>41397</v>
      </c>
      <c r="J3" s="6"/>
      <c r="K3" s="6" t="s">
        <v>1172</v>
      </c>
      <c r="L3" s="6"/>
      <c r="M3" s="6" t="s">
        <v>1032</v>
      </c>
      <c r="N3" s="6"/>
      <c r="O3" s="6" t="s">
        <v>1173</v>
      </c>
      <c r="P3" s="6"/>
      <c r="Q3" s="6" t="s">
        <v>1</v>
      </c>
      <c r="R3" s="6"/>
      <c r="S3" s="8">
        <v>26</v>
      </c>
      <c r="T3" s="6"/>
      <c r="U3" s="9">
        <v>12</v>
      </c>
      <c r="V3" s="6"/>
      <c r="W3" s="9">
        <f>ROUND(IF(ISNUMBER(U3), S3*U3, S3),5)</f>
        <v>312</v>
      </c>
      <c r="X3" s="6"/>
      <c r="Y3" s="9">
        <f>ROUND(Y2+W3,5)</f>
        <v>312</v>
      </c>
    </row>
    <row r="4" spans="1:25" ht="15.75" outlineLevel="1" thickBot="1" x14ac:dyDescent="0.3">
      <c r="A4" s="6"/>
      <c r="B4" s="6"/>
      <c r="C4" s="6"/>
      <c r="D4" s="6"/>
      <c r="E4" s="6"/>
      <c r="F4" s="6"/>
      <c r="G4" s="6" t="s">
        <v>0</v>
      </c>
      <c r="H4" s="6"/>
      <c r="I4" s="7">
        <v>41397</v>
      </c>
      <c r="J4" s="6"/>
      <c r="K4" s="6" t="s">
        <v>1172</v>
      </c>
      <c r="L4" s="6"/>
      <c r="M4" s="6" t="s">
        <v>90</v>
      </c>
      <c r="N4" s="6"/>
      <c r="O4" s="6" t="s">
        <v>1173</v>
      </c>
      <c r="P4" s="6"/>
      <c r="Q4" s="6" t="s">
        <v>1</v>
      </c>
      <c r="R4" s="6"/>
      <c r="S4" s="27">
        <v>1</v>
      </c>
      <c r="T4" s="6"/>
      <c r="U4" s="9">
        <v>26.52</v>
      </c>
      <c r="V4" s="6"/>
      <c r="W4" s="10">
        <f>ROUND(IF(ISNUMBER(U4), S4*U4, S4),5)</f>
        <v>26.52</v>
      </c>
      <c r="X4" s="6"/>
      <c r="Y4" s="10">
        <f>ROUND(Y3+W4,5)</f>
        <v>338.52</v>
      </c>
    </row>
    <row r="5" spans="1:25" ht="15.75" thickBot="1" x14ac:dyDescent="0.3">
      <c r="A5" s="6"/>
      <c r="B5" s="6"/>
      <c r="C5" s="6" t="s">
        <v>1174</v>
      </c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26">
        <f>ROUND(SUM(S2:S4),5)</f>
        <v>27</v>
      </c>
      <c r="T5" s="6"/>
      <c r="U5" s="9"/>
      <c r="V5" s="6"/>
      <c r="W5" s="11">
        <f>ROUND(SUM(W2:W4),5)</f>
        <v>338.52</v>
      </c>
      <c r="X5" s="6"/>
      <c r="Y5" s="11">
        <f>Y4</f>
        <v>338.52</v>
      </c>
    </row>
    <row r="6" spans="1:25" x14ac:dyDescent="0.25">
      <c r="A6" s="6"/>
      <c r="B6" s="6" t="s">
        <v>1175</v>
      </c>
      <c r="C6" s="6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6"/>
      <c r="P6" s="6"/>
      <c r="Q6" s="6"/>
      <c r="R6" s="6"/>
      <c r="S6" s="8">
        <f>S5</f>
        <v>27</v>
      </c>
      <c r="T6" s="6"/>
      <c r="U6" s="9"/>
      <c r="V6" s="6"/>
      <c r="W6" s="9">
        <f>W5</f>
        <v>338.52</v>
      </c>
      <c r="X6" s="6"/>
      <c r="Y6" s="9">
        <f>Y5</f>
        <v>338.52</v>
      </c>
    </row>
    <row r="7" spans="1:25" ht="15.75" outlineLevel="2" thickBot="1" x14ac:dyDescent="0.3">
      <c r="A7" s="6"/>
      <c r="B7" s="6"/>
      <c r="C7" s="6"/>
      <c r="D7" s="6"/>
      <c r="E7" s="6"/>
      <c r="F7" s="6"/>
      <c r="G7" s="6"/>
      <c r="H7" s="7"/>
      <c r="I7" s="6"/>
      <c r="J7" s="6"/>
      <c r="K7" s="6"/>
      <c r="L7" s="6"/>
      <c r="M7" s="6"/>
      <c r="N7" s="6"/>
      <c r="O7" s="6"/>
      <c r="P7" s="6"/>
      <c r="Q7" s="6"/>
      <c r="R7" s="8"/>
      <c r="S7" s="6"/>
      <c r="T7" s="9"/>
      <c r="U7" s="6"/>
      <c r="V7" s="10"/>
      <c r="W7" s="6"/>
      <c r="X7" s="10"/>
    </row>
    <row r="8" spans="1:25" ht="15.75" outlineLevel="1" thickBot="1" x14ac:dyDescent="0.3">
      <c r="A8" s="6"/>
      <c r="B8" s="6"/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6"/>
      <c r="O8" s="6"/>
      <c r="P8" s="6"/>
      <c r="Q8" s="6"/>
      <c r="R8" s="8"/>
      <c r="S8" s="6"/>
      <c r="T8" s="9"/>
      <c r="U8" s="6"/>
      <c r="V8" s="11"/>
      <c r="W8" s="6"/>
      <c r="X8" s="11"/>
    </row>
    <row r="9" spans="1:25" x14ac:dyDescent="0.25">
      <c r="A9" s="6"/>
      <c r="B9" s="6"/>
      <c r="C9" s="6"/>
      <c r="D9" s="6"/>
      <c r="E9" s="6"/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8"/>
      <c r="S9" s="6"/>
      <c r="T9" s="9"/>
      <c r="U9" s="6"/>
      <c r="V9" s="9"/>
      <c r="W9" s="6"/>
      <c r="X9" s="9"/>
    </row>
  </sheetData>
  <pageMargins left="0.7" right="0.7" top="0.75" bottom="0.75" header="0.3" footer="0.3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topLeftCell="A64" workbookViewId="0">
      <selection activeCell="Z117" sqref="Z117"/>
    </sheetView>
  </sheetViews>
  <sheetFormatPr defaultColWidth="11.42578125" defaultRowHeight="15" outlineLevelRow="2" x14ac:dyDescent="0.25"/>
  <cols>
    <col min="4" max="7" width="0" hidden="1" customWidth="1"/>
    <col min="9" max="9" width="0" hidden="1" customWidth="1"/>
    <col min="11" max="23" width="0" hidden="1" customWidth="1"/>
    <col min="24" max="26" width="12.7109375" customWidth="1"/>
  </cols>
  <sheetData>
    <row r="1" spans="1:26" x14ac:dyDescent="0.25">
      <c r="A1" s="2"/>
      <c r="B1" s="2" t="s">
        <v>1176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6" outlineLevel="2" x14ac:dyDescent="0.25">
      <c r="A2" s="2"/>
      <c r="B2" s="2"/>
      <c r="C2" s="2" t="s">
        <v>1177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6" outlineLevel="2" x14ac:dyDescent="0.25">
      <c r="A3" s="6"/>
      <c r="B3" s="6"/>
      <c r="C3" s="6"/>
      <c r="D3" s="6"/>
      <c r="E3" s="6"/>
      <c r="F3" s="6"/>
      <c r="G3" s="6" t="s">
        <v>0</v>
      </c>
      <c r="H3" s="6"/>
      <c r="I3" s="7">
        <v>41379</v>
      </c>
      <c r="J3" s="6"/>
      <c r="K3" s="6" t="s">
        <v>1178</v>
      </c>
      <c r="L3" s="6"/>
      <c r="M3" s="6" t="s">
        <v>1162</v>
      </c>
      <c r="N3" s="6"/>
      <c r="O3" s="6" t="s">
        <v>1179</v>
      </c>
      <c r="P3" s="6"/>
      <c r="Q3" s="6" t="s">
        <v>1</v>
      </c>
      <c r="R3" s="6"/>
      <c r="S3" s="8">
        <v>28</v>
      </c>
      <c r="T3" s="6"/>
      <c r="U3" s="9">
        <v>17.36</v>
      </c>
      <c r="V3" s="6"/>
      <c r="W3" s="9">
        <f>ROUND(IF(ISNUMBER(U3), S3*U3, S3),5)</f>
        <v>486.08</v>
      </c>
      <c r="X3" s="6"/>
      <c r="Y3" s="9">
        <f>ROUND(Y2+W3,5)</f>
        <v>486.08</v>
      </c>
    </row>
    <row r="4" spans="1:26" ht="15.75" outlineLevel="2" thickBot="1" x14ac:dyDescent="0.3">
      <c r="A4" s="6"/>
      <c r="B4" s="6"/>
      <c r="C4" s="6"/>
      <c r="D4" s="6"/>
      <c r="E4" s="6"/>
      <c r="F4" s="6"/>
      <c r="G4" s="6" t="s">
        <v>0</v>
      </c>
      <c r="H4" s="6"/>
      <c r="I4" s="7">
        <v>41379</v>
      </c>
      <c r="J4" s="6"/>
      <c r="K4" s="6" t="s">
        <v>1178</v>
      </c>
      <c r="L4" s="6"/>
      <c r="M4" s="6" t="s">
        <v>1180</v>
      </c>
      <c r="N4" s="6"/>
      <c r="O4" s="6" t="s">
        <v>1179</v>
      </c>
      <c r="P4" s="6"/>
      <c r="Q4" s="6" t="s">
        <v>1</v>
      </c>
      <c r="R4" s="6"/>
      <c r="S4" s="28">
        <v>23</v>
      </c>
      <c r="T4" s="6"/>
      <c r="U4" s="9">
        <v>21.7</v>
      </c>
      <c r="V4" s="6"/>
      <c r="W4" s="22">
        <f>ROUND(IF(ISNUMBER(U4), S4*U4, S4),5)</f>
        <v>499.1</v>
      </c>
      <c r="X4" s="6"/>
      <c r="Y4" s="22">
        <f>ROUND(Y3+W4,5)</f>
        <v>985.18</v>
      </c>
    </row>
    <row r="5" spans="1:26" outlineLevel="1" x14ac:dyDescent="0.25">
      <c r="A5" s="6"/>
      <c r="B5" s="6"/>
      <c r="C5" s="6" t="s">
        <v>1181</v>
      </c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8">
        <f>ROUND(SUM(S2:S4),5)</f>
        <v>51</v>
      </c>
      <c r="T5" s="6"/>
      <c r="U5" s="9"/>
      <c r="V5" s="6"/>
      <c r="W5" s="9">
        <f>ROUND(SUM(W2:W4),5)</f>
        <v>985.18</v>
      </c>
      <c r="X5" s="6"/>
      <c r="Y5" s="9">
        <f>Y4</f>
        <v>985.18</v>
      </c>
    </row>
    <row r="6" spans="1:26" outlineLevel="2" x14ac:dyDescent="0.25">
      <c r="A6" s="2"/>
      <c r="B6" s="2"/>
      <c r="C6" s="2" t="s">
        <v>1182</v>
      </c>
      <c r="D6" s="2"/>
      <c r="E6" s="2"/>
      <c r="F6" s="2"/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4"/>
      <c r="T6" s="2"/>
      <c r="U6" s="5"/>
      <c r="V6" s="2"/>
      <c r="W6" s="5"/>
      <c r="X6" s="2"/>
      <c r="Y6" s="5"/>
    </row>
    <row r="7" spans="1:26" ht="15.75" outlineLevel="2" thickBot="1" x14ac:dyDescent="0.3">
      <c r="A7" s="1"/>
      <c r="B7" s="1"/>
      <c r="C7" s="1"/>
      <c r="D7" s="1"/>
      <c r="E7" s="6"/>
      <c r="F7" s="6"/>
      <c r="G7" s="6" t="s">
        <v>0</v>
      </c>
      <c r="H7" s="6"/>
      <c r="I7" s="7">
        <v>41397</v>
      </c>
      <c r="J7" s="6"/>
      <c r="K7" s="6" t="s">
        <v>1183</v>
      </c>
      <c r="L7" s="6"/>
      <c r="M7" s="6" t="s">
        <v>1184</v>
      </c>
      <c r="N7" s="6"/>
      <c r="O7" s="6" t="s">
        <v>1185</v>
      </c>
      <c r="P7" s="6"/>
      <c r="Q7" s="6" t="s">
        <v>1</v>
      </c>
      <c r="R7" s="6"/>
      <c r="S7" s="27">
        <v>48</v>
      </c>
      <c r="T7" s="6"/>
      <c r="U7" s="8">
        <v>37.975000000000001</v>
      </c>
      <c r="V7" s="6"/>
      <c r="W7" s="10">
        <f>ROUND(IF(ISNUMBER(U7), S7*U7, S7),5)</f>
        <v>1822.8</v>
      </c>
      <c r="X7" s="6"/>
      <c r="Y7" s="10">
        <f>ROUND(Y6+W7,5)</f>
        <v>1822.8</v>
      </c>
    </row>
    <row r="8" spans="1:26" ht="15.75" outlineLevel="1" thickBot="1" x14ac:dyDescent="0.3">
      <c r="A8" s="6"/>
      <c r="B8" s="6"/>
      <c r="C8" s="6" t="s">
        <v>1186</v>
      </c>
      <c r="D8" s="6"/>
      <c r="E8" s="6"/>
      <c r="F8" s="6"/>
      <c r="G8" s="6"/>
      <c r="H8" s="6"/>
      <c r="I8" s="7"/>
      <c r="J8" s="6"/>
      <c r="K8" s="6"/>
      <c r="L8" s="6"/>
      <c r="M8" s="6"/>
      <c r="N8" s="6"/>
      <c r="O8" s="6"/>
      <c r="P8" s="6"/>
      <c r="Q8" s="6"/>
      <c r="R8" s="6"/>
      <c r="S8" s="26">
        <f>ROUND(SUM(S6:S7),5)</f>
        <v>48</v>
      </c>
      <c r="T8" s="6"/>
      <c r="U8" s="9"/>
      <c r="V8" s="6"/>
      <c r="W8" s="11">
        <f>ROUND(SUM(W6:W7),5)</f>
        <v>1822.8</v>
      </c>
      <c r="X8" s="6"/>
      <c r="Y8" s="11">
        <f>Y7</f>
        <v>1822.8</v>
      </c>
    </row>
    <row r="9" spans="1:26" x14ac:dyDescent="0.25">
      <c r="A9" s="6"/>
      <c r="B9" s="6" t="s">
        <v>1187</v>
      </c>
      <c r="C9" s="6"/>
      <c r="D9" s="6"/>
      <c r="E9" s="6"/>
      <c r="F9" s="6"/>
      <c r="G9" s="6"/>
      <c r="H9" s="6"/>
      <c r="I9" s="7"/>
      <c r="J9" s="6"/>
      <c r="K9" s="6"/>
      <c r="L9" s="6"/>
      <c r="M9" s="6"/>
      <c r="N9" s="6"/>
      <c r="O9" s="6"/>
      <c r="P9" s="6"/>
      <c r="Q9" s="6"/>
      <c r="R9" s="6"/>
      <c r="S9" s="8">
        <f>ROUND(S5+S8,5)</f>
        <v>99</v>
      </c>
      <c r="T9" s="6"/>
      <c r="U9" s="9"/>
      <c r="V9" s="6"/>
      <c r="W9" s="9">
        <f>ROUND(W5+W8,5)</f>
        <v>2807.98</v>
      </c>
      <c r="X9" s="6"/>
      <c r="Y9" s="9">
        <f>ROUND(Y5+Y8,5)</f>
        <v>2807.98</v>
      </c>
      <c r="Z9">
        <v>2807.98</v>
      </c>
    </row>
    <row r="10" spans="1:26" x14ac:dyDescent="0.25">
      <c r="A10" s="2"/>
      <c r="B10" s="2" t="s">
        <v>1188</v>
      </c>
      <c r="C10" s="2"/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2"/>
      <c r="S10" s="4"/>
      <c r="T10" s="2"/>
      <c r="U10" s="5"/>
      <c r="V10" s="2"/>
      <c r="W10" s="5"/>
      <c r="X10" s="2"/>
      <c r="Y10" s="5"/>
    </row>
    <row r="11" spans="1:26" outlineLevel="2" x14ac:dyDescent="0.25">
      <c r="A11" s="2"/>
      <c r="B11" s="2"/>
      <c r="C11" s="2" t="s">
        <v>1189</v>
      </c>
      <c r="D11" s="2"/>
      <c r="E11" s="2"/>
      <c r="F11" s="2"/>
      <c r="G11" s="2"/>
      <c r="H11" s="2"/>
      <c r="I11" s="3"/>
      <c r="J11" s="2"/>
      <c r="K11" s="2"/>
      <c r="L11" s="2"/>
      <c r="M11" s="2"/>
      <c r="N11" s="2"/>
      <c r="O11" s="2"/>
      <c r="P11" s="2"/>
      <c r="Q11" s="2"/>
      <c r="R11" s="2"/>
      <c r="S11" s="4"/>
      <c r="T11" s="2"/>
      <c r="U11" s="5"/>
      <c r="V11" s="2"/>
      <c r="W11" s="5"/>
      <c r="X11" s="2"/>
      <c r="Y11" s="5"/>
    </row>
    <row r="12" spans="1:26" ht="15.75" outlineLevel="2" thickBot="1" x14ac:dyDescent="0.3">
      <c r="A12" s="1"/>
      <c r="B12" s="1"/>
      <c r="C12" s="1"/>
      <c r="D12" s="1"/>
      <c r="E12" s="6"/>
      <c r="F12" s="6"/>
      <c r="G12" s="6" t="s">
        <v>0</v>
      </c>
      <c r="H12" s="6"/>
      <c r="I12" s="7">
        <v>41379</v>
      </c>
      <c r="J12" s="6"/>
      <c r="K12" s="6" t="s">
        <v>1190</v>
      </c>
      <c r="L12" s="6"/>
      <c r="M12" s="6" t="s">
        <v>325</v>
      </c>
      <c r="N12" s="6"/>
      <c r="O12" s="6" t="s">
        <v>1191</v>
      </c>
      <c r="P12" s="6"/>
      <c r="Q12" s="6" t="s">
        <v>1</v>
      </c>
      <c r="R12" s="6"/>
      <c r="S12" s="28">
        <v>40</v>
      </c>
      <c r="T12" s="6"/>
      <c r="U12" s="9">
        <v>13.02</v>
      </c>
      <c r="V12" s="6"/>
      <c r="W12" s="22">
        <f>ROUND(IF(ISNUMBER(U12), S12*U12, S12),5)</f>
        <v>520.79999999999995</v>
      </c>
      <c r="X12" s="6"/>
      <c r="Y12" s="22">
        <f>ROUND(Y11+W12,5)</f>
        <v>520.79999999999995</v>
      </c>
    </row>
    <row r="13" spans="1:26" outlineLevel="1" x14ac:dyDescent="0.25">
      <c r="A13" s="6"/>
      <c r="B13" s="6"/>
      <c r="C13" s="6" t="s">
        <v>1192</v>
      </c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6"/>
      <c r="P13" s="6"/>
      <c r="Q13" s="6"/>
      <c r="R13" s="6"/>
      <c r="S13" s="8">
        <f>ROUND(SUM(S11:S12),5)</f>
        <v>40</v>
      </c>
      <c r="T13" s="6"/>
      <c r="U13" s="9"/>
      <c r="V13" s="6"/>
      <c r="W13" s="9">
        <f>ROUND(SUM(W11:W12),5)</f>
        <v>520.79999999999995</v>
      </c>
      <c r="X13" s="6"/>
      <c r="Y13" s="9">
        <f>Y12</f>
        <v>520.79999999999995</v>
      </c>
    </row>
    <row r="14" spans="1:26" outlineLevel="2" x14ac:dyDescent="0.25">
      <c r="A14" s="2"/>
      <c r="B14" s="2"/>
      <c r="C14" s="2" t="s">
        <v>1193</v>
      </c>
      <c r="D14" s="2"/>
      <c r="E14" s="2"/>
      <c r="F14" s="2"/>
      <c r="G14" s="2"/>
      <c r="H14" s="2"/>
      <c r="I14" s="3"/>
      <c r="J14" s="2"/>
      <c r="K14" s="2"/>
      <c r="L14" s="2"/>
      <c r="M14" s="2"/>
      <c r="N14" s="2"/>
      <c r="O14" s="2"/>
      <c r="P14" s="2"/>
      <c r="Q14" s="2"/>
      <c r="R14" s="2"/>
      <c r="S14" s="4"/>
      <c r="T14" s="2"/>
      <c r="U14" s="5"/>
      <c r="V14" s="2"/>
      <c r="W14" s="5"/>
      <c r="X14" s="2"/>
      <c r="Y14" s="5"/>
    </row>
    <row r="15" spans="1:26" ht="15.75" outlineLevel="2" thickBot="1" x14ac:dyDescent="0.3">
      <c r="A15" s="1"/>
      <c r="B15" s="1"/>
      <c r="C15" s="1"/>
      <c r="D15" s="1"/>
      <c r="E15" s="6"/>
      <c r="F15" s="6"/>
      <c r="G15" s="6" t="s">
        <v>0</v>
      </c>
      <c r="H15" s="6"/>
      <c r="I15" s="7">
        <v>41393</v>
      </c>
      <c r="J15" s="6"/>
      <c r="K15" s="6" t="s">
        <v>1194</v>
      </c>
      <c r="L15" s="6"/>
      <c r="M15" s="6" t="s">
        <v>1138</v>
      </c>
      <c r="N15" s="6"/>
      <c r="O15" s="6" t="s">
        <v>1195</v>
      </c>
      <c r="P15" s="6"/>
      <c r="Q15" s="6" t="s">
        <v>1</v>
      </c>
      <c r="R15" s="6"/>
      <c r="S15" s="27">
        <v>55</v>
      </c>
      <c r="T15" s="6"/>
      <c r="U15" s="9">
        <v>17.36</v>
      </c>
      <c r="V15" s="6"/>
      <c r="W15" s="10">
        <f>ROUND(IF(ISNUMBER(U15), S15*U15, S15),5)</f>
        <v>954.8</v>
      </c>
      <c r="X15" s="6"/>
      <c r="Y15" s="10">
        <f>ROUND(Y14+W15,5)</f>
        <v>954.8</v>
      </c>
    </row>
    <row r="16" spans="1:26" ht="15.75" outlineLevel="1" thickBot="1" x14ac:dyDescent="0.3">
      <c r="A16" s="6"/>
      <c r="B16" s="6"/>
      <c r="C16" s="6" t="s">
        <v>1196</v>
      </c>
      <c r="D16" s="6"/>
      <c r="E16" s="6"/>
      <c r="F16" s="6"/>
      <c r="G16" s="6"/>
      <c r="H16" s="6"/>
      <c r="I16" s="7"/>
      <c r="J16" s="6"/>
      <c r="K16" s="6"/>
      <c r="L16" s="6"/>
      <c r="M16" s="6"/>
      <c r="N16" s="6"/>
      <c r="O16" s="6"/>
      <c r="P16" s="6"/>
      <c r="Q16" s="6"/>
      <c r="R16" s="6"/>
      <c r="S16" s="26">
        <f>ROUND(SUM(S14:S15),5)</f>
        <v>55</v>
      </c>
      <c r="T16" s="6"/>
      <c r="U16" s="9"/>
      <c r="V16" s="6"/>
      <c r="W16" s="11">
        <f>ROUND(SUM(W14:W15),5)</f>
        <v>954.8</v>
      </c>
      <c r="X16" s="6"/>
      <c r="Y16" s="11">
        <f>Y15</f>
        <v>954.8</v>
      </c>
    </row>
    <row r="17" spans="1:26" x14ac:dyDescent="0.25">
      <c r="A17" s="6"/>
      <c r="B17" s="6" t="s">
        <v>1197</v>
      </c>
      <c r="C17" s="6"/>
      <c r="D17" s="6"/>
      <c r="E17" s="6"/>
      <c r="F17" s="6"/>
      <c r="G17" s="6"/>
      <c r="H17" s="6"/>
      <c r="I17" s="7"/>
      <c r="J17" s="6"/>
      <c r="K17" s="6"/>
      <c r="L17" s="6"/>
      <c r="M17" s="6"/>
      <c r="N17" s="6"/>
      <c r="O17" s="6"/>
      <c r="P17" s="6"/>
      <c r="Q17" s="6"/>
      <c r="R17" s="6"/>
      <c r="S17" s="8">
        <f>ROUND(S13+S16,5)</f>
        <v>95</v>
      </c>
      <c r="T17" s="6"/>
      <c r="U17" s="9"/>
      <c r="V17" s="6"/>
      <c r="W17" s="9">
        <f>ROUND(W13+W16,5)</f>
        <v>1475.6</v>
      </c>
      <c r="X17" s="6"/>
      <c r="Y17" s="9">
        <f>ROUND(Y13+Y16,5)</f>
        <v>1475.6</v>
      </c>
      <c r="Z17">
        <v>1475.6</v>
      </c>
    </row>
    <row r="18" spans="1:26" x14ac:dyDescent="0.25">
      <c r="A18" s="2"/>
      <c r="B18" s="2" t="s">
        <v>1198</v>
      </c>
      <c r="C18" s="2"/>
      <c r="D18" s="2"/>
      <c r="E18" s="2"/>
      <c r="F18" s="2"/>
      <c r="G18" s="2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4"/>
      <c r="T18" s="2"/>
      <c r="U18" s="5"/>
      <c r="V18" s="2"/>
      <c r="W18" s="5"/>
      <c r="X18" s="2"/>
      <c r="Y18" s="5"/>
    </row>
    <row r="19" spans="1:26" outlineLevel="1" x14ac:dyDescent="0.25">
      <c r="A19" s="2"/>
      <c r="B19" s="2"/>
      <c r="C19" s="2" t="s">
        <v>1199</v>
      </c>
      <c r="D19" s="2"/>
      <c r="E19" s="2"/>
      <c r="F19" s="2"/>
      <c r="G19" s="2"/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4"/>
      <c r="T19" s="2"/>
      <c r="U19" s="5"/>
      <c r="V19" s="2"/>
      <c r="W19" s="5"/>
      <c r="X19" s="2"/>
      <c r="Y19" s="5"/>
    </row>
    <row r="20" spans="1:26" ht="15.75" outlineLevel="1" thickBot="1" x14ac:dyDescent="0.3">
      <c r="A20" s="1"/>
      <c r="B20" s="1"/>
      <c r="C20" s="1"/>
      <c r="D20" s="1"/>
      <c r="E20" s="6"/>
      <c r="F20" s="6"/>
      <c r="G20" s="6" t="s">
        <v>0</v>
      </c>
      <c r="H20" s="6"/>
      <c r="I20" s="7">
        <v>41379</v>
      </c>
      <c r="J20" s="6"/>
      <c r="K20" s="6" t="s">
        <v>1200</v>
      </c>
      <c r="L20" s="6"/>
      <c r="M20" s="6" t="s">
        <v>1201</v>
      </c>
      <c r="N20" s="6"/>
      <c r="O20" s="6" t="s">
        <v>1202</v>
      </c>
      <c r="P20" s="6"/>
      <c r="Q20" s="6" t="s">
        <v>1</v>
      </c>
      <c r="R20" s="6"/>
      <c r="S20" s="27">
        <v>26</v>
      </c>
      <c r="T20" s="6"/>
      <c r="U20" s="8">
        <v>11.935</v>
      </c>
      <c r="V20" s="6"/>
      <c r="W20" s="10">
        <f>ROUND(IF(ISNUMBER(U20), S20*U20, S20),5)</f>
        <v>310.31</v>
      </c>
      <c r="X20" s="6"/>
      <c r="Y20" s="10">
        <f>ROUND(Y19+W20,5)</f>
        <v>310.31</v>
      </c>
    </row>
    <row r="21" spans="1:26" ht="15.75" thickBot="1" x14ac:dyDescent="0.3">
      <c r="A21" s="6"/>
      <c r="B21" s="6"/>
      <c r="C21" s="6" t="s">
        <v>1203</v>
      </c>
      <c r="D21" s="6"/>
      <c r="E21" s="6"/>
      <c r="F21" s="6"/>
      <c r="G21" s="6"/>
      <c r="H21" s="6"/>
      <c r="I21" s="7"/>
      <c r="J21" s="6"/>
      <c r="K21" s="6"/>
      <c r="L21" s="6"/>
      <c r="M21" s="6"/>
      <c r="N21" s="6"/>
      <c r="O21" s="6"/>
      <c r="P21" s="6"/>
      <c r="Q21" s="6"/>
      <c r="R21" s="6"/>
      <c r="S21" s="26">
        <f>ROUND(SUM(S19:S20),5)</f>
        <v>26</v>
      </c>
      <c r="T21" s="6"/>
      <c r="U21" s="9"/>
      <c r="V21" s="6"/>
      <c r="W21" s="11">
        <f>ROUND(SUM(W19:W20),5)</f>
        <v>310.31</v>
      </c>
      <c r="X21" s="6"/>
      <c r="Y21" s="11">
        <f>Y20</f>
        <v>310.31</v>
      </c>
    </row>
    <row r="22" spans="1:26" x14ac:dyDescent="0.25">
      <c r="A22" s="6"/>
      <c r="B22" s="6" t="s">
        <v>1204</v>
      </c>
      <c r="C22" s="6"/>
      <c r="D22" s="6"/>
      <c r="E22" s="6"/>
      <c r="F22" s="6"/>
      <c r="G22" s="6"/>
      <c r="H22" s="6"/>
      <c r="I22" s="7"/>
      <c r="J22" s="6"/>
      <c r="K22" s="6"/>
      <c r="L22" s="6"/>
      <c r="M22" s="6"/>
      <c r="N22" s="6"/>
      <c r="O22" s="6"/>
      <c r="P22" s="6"/>
      <c r="Q22" s="6"/>
      <c r="R22" s="6"/>
      <c r="S22" s="8">
        <f>S21</f>
        <v>26</v>
      </c>
      <c r="T22" s="6"/>
      <c r="U22" s="9"/>
      <c r="V22" s="6"/>
      <c r="W22" s="9">
        <f>W21</f>
        <v>310.31</v>
      </c>
      <c r="X22" s="6"/>
      <c r="Y22" s="9">
        <f>Y21</f>
        <v>310.31</v>
      </c>
      <c r="Z22">
        <v>310.31</v>
      </c>
    </row>
    <row r="23" spans="1:26" x14ac:dyDescent="0.25">
      <c r="A23" s="2"/>
      <c r="B23" s="2" t="s">
        <v>1205</v>
      </c>
      <c r="C23" s="2"/>
      <c r="D23" s="2"/>
      <c r="E23" s="2"/>
      <c r="F23" s="2"/>
      <c r="G23" s="2"/>
      <c r="H23" s="2"/>
      <c r="I23" s="3"/>
      <c r="J23" s="2"/>
      <c r="K23" s="2"/>
      <c r="L23" s="2"/>
      <c r="M23" s="2"/>
      <c r="N23" s="2"/>
      <c r="O23" s="2"/>
      <c r="P23" s="2"/>
      <c r="Q23" s="2"/>
      <c r="R23" s="2"/>
      <c r="S23" s="4"/>
      <c r="T23" s="2"/>
      <c r="U23" s="5"/>
      <c r="V23" s="2"/>
      <c r="W23" s="5"/>
      <c r="X23" s="2"/>
      <c r="Y23" s="5"/>
    </row>
    <row r="24" spans="1:26" outlineLevel="2" x14ac:dyDescent="0.25">
      <c r="A24" s="2"/>
      <c r="B24" s="2"/>
      <c r="C24" s="2" t="s">
        <v>1206</v>
      </c>
      <c r="D24" s="2"/>
      <c r="E24" s="2"/>
      <c r="F24" s="2"/>
      <c r="G24" s="2"/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4"/>
      <c r="T24" s="2"/>
      <c r="U24" s="5"/>
      <c r="V24" s="2"/>
      <c r="W24" s="5"/>
      <c r="X24" s="2"/>
      <c r="Y24" s="5"/>
    </row>
    <row r="25" spans="1:26" ht="15.75" outlineLevel="2" thickBot="1" x14ac:dyDescent="0.3">
      <c r="A25" s="1"/>
      <c r="B25" s="1"/>
      <c r="C25" s="1"/>
      <c r="D25" s="1"/>
      <c r="E25" s="6"/>
      <c r="F25" s="6"/>
      <c r="G25" s="6" t="s">
        <v>0</v>
      </c>
      <c r="H25" s="6"/>
      <c r="I25" s="7">
        <v>41372</v>
      </c>
      <c r="J25" s="6"/>
      <c r="K25" s="6" t="s">
        <v>1207</v>
      </c>
      <c r="L25" s="6"/>
      <c r="M25" s="6" t="s">
        <v>1208</v>
      </c>
      <c r="N25" s="6"/>
      <c r="O25" s="6" t="s">
        <v>1209</v>
      </c>
      <c r="P25" s="6"/>
      <c r="Q25" s="6" t="s">
        <v>1</v>
      </c>
      <c r="R25" s="6"/>
      <c r="S25" s="28">
        <v>25</v>
      </c>
      <c r="T25" s="6"/>
      <c r="U25" s="8">
        <v>37.975000000000001</v>
      </c>
      <c r="V25" s="6"/>
      <c r="W25" s="22">
        <f>ROUND(IF(ISNUMBER(U25), S25*U25, S25),5)</f>
        <v>949.375</v>
      </c>
      <c r="X25" s="6"/>
      <c r="Y25" s="22">
        <f>ROUND(Y24+W25,5)</f>
        <v>949.375</v>
      </c>
    </row>
    <row r="26" spans="1:26" outlineLevel="1" x14ac:dyDescent="0.25">
      <c r="A26" s="6"/>
      <c r="B26" s="6"/>
      <c r="C26" s="6" t="s">
        <v>1210</v>
      </c>
      <c r="D26" s="6"/>
      <c r="E26" s="6"/>
      <c r="F26" s="6"/>
      <c r="G26" s="6"/>
      <c r="H26" s="6"/>
      <c r="I26" s="7"/>
      <c r="J26" s="6"/>
      <c r="K26" s="6"/>
      <c r="L26" s="6"/>
      <c r="M26" s="6"/>
      <c r="N26" s="6"/>
      <c r="O26" s="6"/>
      <c r="P26" s="6"/>
      <c r="Q26" s="6"/>
      <c r="R26" s="6"/>
      <c r="S26" s="8">
        <f>ROUND(SUM(S24:S25),5)</f>
        <v>25</v>
      </c>
      <c r="T26" s="6"/>
      <c r="U26" s="9"/>
      <c r="V26" s="6"/>
      <c r="W26" s="9">
        <f>ROUND(SUM(W24:W25),5)</f>
        <v>949.375</v>
      </c>
      <c r="X26" s="6"/>
      <c r="Y26" s="9">
        <f>Y25</f>
        <v>949.375</v>
      </c>
    </row>
    <row r="27" spans="1:26" outlineLevel="2" x14ac:dyDescent="0.25">
      <c r="A27" s="2"/>
      <c r="B27" s="2"/>
      <c r="C27" s="2" t="s">
        <v>1211</v>
      </c>
      <c r="D27" s="2"/>
      <c r="E27" s="2"/>
      <c r="F27" s="2"/>
      <c r="G27" s="2"/>
      <c r="H27" s="2"/>
      <c r="I27" s="3"/>
      <c r="J27" s="2"/>
      <c r="K27" s="2"/>
      <c r="L27" s="2"/>
      <c r="M27" s="2"/>
      <c r="N27" s="2"/>
      <c r="O27" s="2"/>
      <c r="P27" s="2"/>
      <c r="Q27" s="2"/>
      <c r="R27" s="2"/>
      <c r="S27" s="4"/>
      <c r="T27" s="2"/>
      <c r="U27" s="5"/>
      <c r="V27" s="2"/>
      <c r="W27" s="5"/>
      <c r="X27" s="2"/>
      <c r="Y27" s="5"/>
    </row>
    <row r="28" spans="1:26" outlineLevel="2" x14ac:dyDescent="0.25">
      <c r="A28" s="6"/>
      <c r="B28" s="6"/>
      <c r="C28" s="6"/>
      <c r="D28" s="6"/>
      <c r="E28" s="6"/>
      <c r="F28" s="6"/>
      <c r="G28" s="6" t="s">
        <v>0</v>
      </c>
      <c r="H28" s="6"/>
      <c r="I28" s="7">
        <v>41365</v>
      </c>
      <c r="J28" s="6"/>
      <c r="K28" s="6" t="s">
        <v>1212</v>
      </c>
      <c r="L28" s="6"/>
      <c r="M28" s="6" t="s">
        <v>150</v>
      </c>
      <c r="N28" s="6"/>
      <c r="O28" s="6" t="s">
        <v>1213</v>
      </c>
      <c r="P28" s="6"/>
      <c r="Q28" s="6" t="s">
        <v>1</v>
      </c>
      <c r="R28" s="6"/>
      <c r="S28" s="8">
        <v>1</v>
      </c>
      <c r="T28" s="6"/>
      <c r="U28" s="9">
        <v>775</v>
      </c>
      <c r="V28" s="6"/>
      <c r="W28" s="9">
        <f>ROUND(IF(ISNUMBER(U28), S28*U28, S28),5)</f>
        <v>775</v>
      </c>
      <c r="X28" s="6"/>
      <c r="Y28" s="9">
        <f>ROUND(Y27+W28,5)</f>
        <v>775</v>
      </c>
    </row>
    <row r="29" spans="1:26" outlineLevel="2" x14ac:dyDescent="0.25">
      <c r="A29" s="6"/>
      <c r="B29" s="6"/>
      <c r="C29" s="6"/>
      <c r="D29" s="6"/>
      <c r="E29" s="6"/>
      <c r="F29" s="6"/>
      <c r="G29" s="6" t="s">
        <v>0</v>
      </c>
      <c r="H29" s="6"/>
      <c r="I29" s="7">
        <v>41365</v>
      </c>
      <c r="J29" s="6"/>
      <c r="K29" s="6" t="s">
        <v>1212</v>
      </c>
      <c r="L29" s="6"/>
      <c r="M29" s="6" t="s">
        <v>520</v>
      </c>
      <c r="N29" s="6"/>
      <c r="O29" s="6" t="s">
        <v>1213</v>
      </c>
      <c r="P29" s="6"/>
      <c r="Q29" s="6" t="s">
        <v>1</v>
      </c>
      <c r="R29" s="6"/>
      <c r="S29" s="8">
        <v>0</v>
      </c>
      <c r="T29" s="6"/>
      <c r="U29" s="9">
        <v>0</v>
      </c>
      <c r="V29" s="6"/>
      <c r="W29" s="9">
        <f>ROUND(IF(ISNUMBER(U29), S29*U29, S29),5)</f>
        <v>0</v>
      </c>
      <c r="X29" s="6"/>
      <c r="Y29" s="9">
        <f>ROUND(Y28+W29,5)</f>
        <v>775</v>
      </c>
    </row>
    <row r="30" spans="1:26" ht="15.75" outlineLevel="2" thickBot="1" x14ac:dyDescent="0.3">
      <c r="A30" s="6"/>
      <c r="B30" s="6"/>
      <c r="C30" s="6"/>
      <c r="D30" s="6"/>
      <c r="E30" s="6"/>
      <c r="F30" s="6"/>
      <c r="G30" s="6" t="s">
        <v>0</v>
      </c>
      <c r="H30" s="6"/>
      <c r="I30" s="7">
        <v>41365</v>
      </c>
      <c r="J30" s="6"/>
      <c r="K30" s="6" t="s">
        <v>1212</v>
      </c>
      <c r="L30" s="6"/>
      <c r="M30" s="6" t="s">
        <v>90</v>
      </c>
      <c r="N30" s="6"/>
      <c r="O30" s="6" t="s">
        <v>1213</v>
      </c>
      <c r="P30" s="6"/>
      <c r="Q30" s="6" t="s">
        <v>1</v>
      </c>
      <c r="R30" s="6"/>
      <c r="S30" s="28">
        <v>1</v>
      </c>
      <c r="T30" s="6"/>
      <c r="U30" s="9">
        <v>65.88</v>
      </c>
      <c r="V30" s="6"/>
      <c r="W30" s="22">
        <f>ROUND(IF(ISNUMBER(U30), S30*U30, S30),5)</f>
        <v>65.88</v>
      </c>
      <c r="X30" s="6"/>
      <c r="Y30" s="22">
        <f>ROUND(Y29+W30,5)</f>
        <v>840.88</v>
      </c>
    </row>
    <row r="31" spans="1:26" outlineLevel="1" x14ac:dyDescent="0.25">
      <c r="A31" s="6"/>
      <c r="B31" s="6"/>
      <c r="C31" s="6" t="s">
        <v>1214</v>
      </c>
      <c r="D31" s="6"/>
      <c r="E31" s="6"/>
      <c r="F31" s="6"/>
      <c r="G31" s="6"/>
      <c r="H31" s="6"/>
      <c r="I31" s="7"/>
      <c r="J31" s="6"/>
      <c r="K31" s="6"/>
      <c r="L31" s="6"/>
      <c r="M31" s="6"/>
      <c r="N31" s="6"/>
      <c r="O31" s="6"/>
      <c r="P31" s="6"/>
      <c r="Q31" s="6"/>
      <c r="R31" s="6"/>
      <c r="S31" s="8">
        <f>ROUND(SUM(S27:S30),5)</f>
        <v>2</v>
      </c>
      <c r="T31" s="6"/>
      <c r="U31" s="9"/>
      <c r="V31" s="6"/>
      <c r="W31" s="9">
        <f>ROUND(SUM(W27:W30),5)</f>
        <v>840.88</v>
      </c>
      <c r="X31" s="6"/>
      <c r="Y31" s="9">
        <f>Y30</f>
        <v>840.88</v>
      </c>
    </row>
    <row r="32" spans="1:26" outlineLevel="2" x14ac:dyDescent="0.25">
      <c r="A32" s="2"/>
      <c r="B32" s="2"/>
      <c r="C32" s="2" t="s">
        <v>1215</v>
      </c>
      <c r="D32" s="2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  <c r="P32" s="2"/>
      <c r="Q32" s="2"/>
      <c r="R32" s="2"/>
      <c r="S32" s="4"/>
      <c r="T32" s="2"/>
      <c r="U32" s="5"/>
      <c r="V32" s="2"/>
      <c r="W32" s="5"/>
      <c r="X32" s="2"/>
      <c r="Y32" s="5"/>
    </row>
    <row r="33" spans="1:26" ht="15.75" outlineLevel="2" thickBot="1" x14ac:dyDescent="0.3">
      <c r="A33" s="1"/>
      <c r="B33" s="1"/>
      <c r="C33" s="1"/>
      <c r="D33" s="1"/>
      <c r="E33" s="6"/>
      <c r="F33" s="6"/>
      <c r="G33" s="6" t="s">
        <v>0</v>
      </c>
      <c r="H33" s="6"/>
      <c r="I33" s="7">
        <v>41372</v>
      </c>
      <c r="J33" s="6"/>
      <c r="K33" s="6" t="s">
        <v>1216</v>
      </c>
      <c r="L33" s="6"/>
      <c r="M33" s="6" t="s">
        <v>1217</v>
      </c>
      <c r="N33" s="6"/>
      <c r="O33" s="6" t="s">
        <v>1218</v>
      </c>
      <c r="P33" s="6"/>
      <c r="Q33" s="6" t="s">
        <v>1</v>
      </c>
      <c r="R33" s="6"/>
      <c r="S33" s="27">
        <v>33</v>
      </c>
      <c r="T33" s="6"/>
      <c r="U33" s="9">
        <v>13.02</v>
      </c>
      <c r="V33" s="6"/>
      <c r="W33" s="10">
        <f>ROUND(IF(ISNUMBER(U33), S33*U33, S33),5)</f>
        <v>429.66</v>
      </c>
      <c r="X33" s="6"/>
      <c r="Y33" s="10">
        <f>ROUND(Y32+W33,5)</f>
        <v>429.66</v>
      </c>
    </row>
    <row r="34" spans="1:26" ht="15.75" outlineLevel="1" thickBot="1" x14ac:dyDescent="0.3">
      <c r="A34" s="6"/>
      <c r="B34" s="6"/>
      <c r="C34" s="6" t="s">
        <v>1219</v>
      </c>
      <c r="D34" s="6"/>
      <c r="E34" s="6"/>
      <c r="F34" s="6"/>
      <c r="G34" s="6"/>
      <c r="H34" s="6"/>
      <c r="I34" s="7"/>
      <c r="J34" s="6"/>
      <c r="K34" s="6"/>
      <c r="L34" s="6"/>
      <c r="M34" s="6"/>
      <c r="N34" s="6"/>
      <c r="O34" s="6"/>
      <c r="P34" s="6"/>
      <c r="Q34" s="6"/>
      <c r="R34" s="6"/>
      <c r="S34" s="26">
        <f>ROUND(SUM(S32:S33),5)</f>
        <v>33</v>
      </c>
      <c r="T34" s="6"/>
      <c r="U34" s="9"/>
      <c r="V34" s="6"/>
      <c r="W34" s="11">
        <f>ROUND(SUM(W32:W33),5)</f>
        <v>429.66</v>
      </c>
      <c r="X34" s="6"/>
      <c r="Y34" s="11">
        <f>Y33</f>
        <v>429.66</v>
      </c>
    </row>
    <row r="35" spans="1:26" x14ac:dyDescent="0.25">
      <c r="A35" s="6"/>
      <c r="B35" s="6" t="s">
        <v>1220</v>
      </c>
      <c r="C35" s="6"/>
      <c r="D35" s="6"/>
      <c r="E35" s="6"/>
      <c r="F35" s="6"/>
      <c r="G35" s="6"/>
      <c r="H35" s="6"/>
      <c r="I35" s="7"/>
      <c r="J35" s="6"/>
      <c r="K35" s="6"/>
      <c r="L35" s="6"/>
      <c r="M35" s="6"/>
      <c r="N35" s="6"/>
      <c r="O35" s="6"/>
      <c r="P35" s="6"/>
      <c r="Q35" s="6"/>
      <c r="R35" s="6"/>
      <c r="S35" s="8">
        <f>ROUND(S26+S31+S34,5)</f>
        <v>60</v>
      </c>
      <c r="T35" s="6"/>
      <c r="U35" s="9"/>
      <c r="V35" s="6"/>
      <c r="W35" s="9">
        <f>ROUND(W26+W31+W34,5)</f>
        <v>2219.915</v>
      </c>
      <c r="X35" s="6"/>
      <c r="Y35" s="9">
        <f>ROUND(Y26+Y31+Y34,5)</f>
        <v>2219.915</v>
      </c>
      <c r="Z35">
        <v>2219.92</v>
      </c>
    </row>
    <row r="36" spans="1:26" x14ac:dyDescent="0.25">
      <c r="A36" s="2"/>
      <c r="B36" s="2" t="s">
        <v>1221</v>
      </c>
      <c r="C36" s="2"/>
      <c r="D36" s="2"/>
      <c r="E36" s="2"/>
      <c r="F36" s="2"/>
      <c r="G36" s="2"/>
      <c r="H36" s="2"/>
      <c r="I36" s="3"/>
      <c r="J36" s="2"/>
      <c r="K36" s="2"/>
      <c r="L36" s="2"/>
      <c r="M36" s="2"/>
      <c r="N36" s="2"/>
      <c r="O36" s="2"/>
      <c r="P36" s="2"/>
      <c r="Q36" s="2"/>
      <c r="R36" s="2"/>
      <c r="S36" s="4"/>
      <c r="T36" s="2"/>
      <c r="U36" s="5"/>
      <c r="V36" s="2"/>
      <c r="W36" s="5"/>
      <c r="X36" s="2"/>
      <c r="Y36" s="5"/>
    </row>
    <row r="37" spans="1:26" outlineLevel="1" x14ac:dyDescent="0.25">
      <c r="A37" s="2"/>
      <c r="B37" s="2"/>
      <c r="C37" s="2" t="s">
        <v>1222</v>
      </c>
      <c r="D37" s="2"/>
      <c r="E37" s="2"/>
      <c r="F37" s="2"/>
      <c r="G37" s="2"/>
      <c r="H37" s="2"/>
      <c r="I37" s="3"/>
      <c r="J37" s="2"/>
      <c r="K37" s="2"/>
      <c r="L37" s="2"/>
      <c r="M37" s="2"/>
      <c r="N37" s="2"/>
      <c r="O37" s="2"/>
      <c r="P37" s="2"/>
      <c r="Q37" s="2"/>
      <c r="R37" s="2"/>
      <c r="S37" s="4"/>
      <c r="T37" s="2"/>
      <c r="U37" s="5"/>
      <c r="V37" s="2"/>
      <c r="W37" s="5"/>
      <c r="X37" s="2"/>
      <c r="Y37" s="5"/>
    </row>
    <row r="38" spans="1:26" ht="15.75" outlineLevel="1" thickBot="1" x14ac:dyDescent="0.3">
      <c r="A38" s="1"/>
      <c r="B38" s="1"/>
      <c r="C38" s="1"/>
      <c r="D38" s="1"/>
      <c r="E38" s="6"/>
      <c r="F38" s="6"/>
      <c r="G38" s="6" t="s">
        <v>0</v>
      </c>
      <c r="H38" s="6"/>
      <c r="I38" s="7">
        <v>41365</v>
      </c>
      <c r="J38" s="6"/>
      <c r="K38" s="6" t="s">
        <v>1223</v>
      </c>
      <c r="L38" s="6"/>
      <c r="M38" s="6" t="s">
        <v>1224</v>
      </c>
      <c r="N38" s="6"/>
      <c r="O38" s="6" t="s">
        <v>1225</v>
      </c>
      <c r="P38" s="6"/>
      <c r="Q38" s="6" t="s">
        <v>1</v>
      </c>
      <c r="R38" s="6"/>
      <c r="S38" s="27">
        <v>30</v>
      </c>
      <c r="T38" s="6"/>
      <c r="U38" s="9">
        <v>19.53</v>
      </c>
      <c r="V38" s="6"/>
      <c r="W38" s="10">
        <f>ROUND(IF(ISNUMBER(U38), S38*U38, S38),5)</f>
        <v>585.9</v>
      </c>
      <c r="X38" s="6"/>
      <c r="Y38" s="10">
        <f>ROUND(Y37+W38,5)</f>
        <v>585.9</v>
      </c>
    </row>
    <row r="39" spans="1:26" ht="15.75" thickBot="1" x14ac:dyDescent="0.3">
      <c r="A39" s="6"/>
      <c r="B39" s="6"/>
      <c r="C39" s="6" t="s">
        <v>1226</v>
      </c>
      <c r="D39" s="6"/>
      <c r="E39" s="6"/>
      <c r="F39" s="6"/>
      <c r="G39" s="6"/>
      <c r="H39" s="6"/>
      <c r="I39" s="7"/>
      <c r="J39" s="6"/>
      <c r="K39" s="6"/>
      <c r="L39" s="6"/>
      <c r="M39" s="6"/>
      <c r="N39" s="6"/>
      <c r="O39" s="6"/>
      <c r="P39" s="6"/>
      <c r="Q39" s="6"/>
      <c r="R39" s="6"/>
      <c r="S39" s="26">
        <f>ROUND(SUM(S37:S38),5)</f>
        <v>30</v>
      </c>
      <c r="T39" s="6"/>
      <c r="U39" s="9"/>
      <c r="V39" s="6"/>
      <c r="W39" s="11">
        <f>ROUND(SUM(W37:W38),5)</f>
        <v>585.9</v>
      </c>
      <c r="X39" s="6"/>
      <c r="Y39" s="11">
        <f>Y38</f>
        <v>585.9</v>
      </c>
    </row>
    <row r="40" spans="1:26" x14ac:dyDescent="0.25">
      <c r="A40" s="6"/>
      <c r="B40" s="6" t="s">
        <v>1227</v>
      </c>
      <c r="C40" s="6"/>
      <c r="D40" s="6"/>
      <c r="E40" s="6"/>
      <c r="F40" s="6"/>
      <c r="G40" s="6"/>
      <c r="H40" s="6"/>
      <c r="I40" s="7"/>
      <c r="J40" s="6"/>
      <c r="K40" s="6"/>
      <c r="L40" s="6"/>
      <c r="M40" s="6"/>
      <c r="N40" s="6"/>
      <c r="O40" s="6"/>
      <c r="P40" s="6"/>
      <c r="Q40" s="6"/>
      <c r="R40" s="6"/>
      <c r="S40" s="8">
        <f>S39</f>
        <v>30</v>
      </c>
      <c r="T40" s="6"/>
      <c r="U40" s="9"/>
      <c r="V40" s="6"/>
      <c r="W40" s="9">
        <f>W39</f>
        <v>585.9</v>
      </c>
      <c r="X40" s="6"/>
      <c r="Y40" s="9">
        <f>Y39</f>
        <v>585.9</v>
      </c>
      <c r="Z40">
        <v>585.9</v>
      </c>
    </row>
    <row r="41" spans="1:26" x14ac:dyDescent="0.25">
      <c r="A41" s="2"/>
      <c r="B41" s="2" t="s">
        <v>1228</v>
      </c>
      <c r="C41" s="2"/>
      <c r="D41" s="2"/>
      <c r="E41" s="2"/>
      <c r="F41" s="2"/>
      <c r="G41" s="2"/>
      <c r="H41" s="2"/>
      <c r="I41" s="3"/>
      <c r="J41" s="2"/>
      <c r="K41" s="2"/>
      <c r="L41" s="2"/>
      <c r="M41" s="2"/>
      <c r="N41" s="2"/>
      <c r="O41" s="2"/>
      <c r="P41" s="2"/>
      <c r="Q41" s="2"/>
      <c r="R41" s="2"/>
      <c r="S41" s="4"/>
      <c r="T41" s="2"/>
      <c r="U41" s="5"/>
      <c r="V41" s="2"/>
      <c r="W41" s="5"/>
      <c r="X41" s="2"/>
      <c r="Y41" s="5"/>
    </row>
    <row r="42" spans="1:26" outlineLevel="2" x14ac:dyDescent="0.25">
      <c r="A42" s="2"/>
      <c r="B42" s="2"/>
      <c r="C42" s="2" t="s">
        <v>1229</v>
      </c>
      <c r="D42" s="2"/>
      <c r="E42" s="2"/>
      <c r="F42" s="2"/>
      <c r="G42" s="2"/>
      <c r="H42" s="2"/>
      <c r="I42" s="3"/>
      <c r="J42" s="2"/>
      <c r="K42" s="2"/>
      <c r="L42" s="2"/>
      <c r="M42" s="2"/>
      <c r="N42" s="2"/>
      <c r="O42" s="2"/>
      <c r="P42" s="2"/>
      <c r="Q42" s="2"/>
      <c r="R42" s="2"/>
      <c r="S42" s="4"/>
      <c r="T42" s="2"/>
      <c r="U42" s="5"/>
      <c r="V42" s="2"/>
      <c r="W42" s="5"/>
      <c r="X42" s="2"/>
      <c r="Y42" s="5"/>
    </row>
    <row r="43" spans="1:26" outlineLevel="2" x14ac:dyDescent="0.25">
      <c r="A43" s="6"/>
      <c r="B43" s="6"/>
      <c r="C43" s="6"/>
      <c r="D43" s="6"/>
      <c r="E43" s="6"/>
      <c r="F43" s="6"/>
      <c r="G43" s="6" t="s">
        <v>0</v>
      </c>
      <c r="H43" s="6"/>
      <c r="I43" s="7">
        <v>41372</v>
      </c>
      <c r="J43" s="6"/>
      <c r="K43" s="6" t="s">
        <v>1230</v>
      </c>
      <c r="L43" s="6"/>
      <c r="M43" s="6" t="s">
        <v>1231</v>
      </c>
      <c r="N43" s="6"/>
      <c r="O43" s="6" t="s">
        <v>1232</v>
      </c>
      <c r="P43" s="6"/>
      <c r="Q43" s="6" t="s">
        <v>1</v>
      </c>
      <c r="R43" s="6"/>
      <c r="S43" s="8">
        <v>91</v>
      </c>
      <c r="T43" s="6"/>
      <c r="U43" s="9">
        <v>21.7</v>
      </c>
      <c r="V43" s="6"/>
      <c r="W43" s="9">
        <f>ROUND(IF(ISNUMBER(U43), S43*U43, S43),5)</f>
        <v>1974.7</v>
      </c>
      <c r="X43" s="6"/>
      <c r="Y43" s="9">
        <f>ROUND(Y42+W43,5)</f>
        <v>1974.7</v>
      </c>
    </row>
    <row r="44" spans="1:26" ht="15.75" outlineLevel="2" thickBot="1" x14ac:dyDescent="0.3">
      <c r="A44" s="6"/>
      <c r="B44" s="6"/>
      <c r="C44" s="6"/>
      <c r="D44" s="6"/>
      <c r="E44" s="6"/>
      <c r="F44" s="6"/>
      <c r="G44" s="6" t="s">
        <v>0</v>
      </c>
      <c r="H44" s="6"/>
      <c r="I44" s="7">
        <v>41372</v>
      </c>
      <c r="J44" s="6"/>
      <c r="K44" s="6" t="s">
        <v>1230</v>
      </c>
      <c r="L44" s="6"/>
      <c r="M44" s="6" t="s">
        <v>150</v>
      </c>
      <c r="N44" s="6"/>
      <c r="O44" s="6" t="s">
        <v>1232</v>
      </c>
      <c r="P44" s="6"/>
      <c r="Q44" s="6" t="s">
        <v>1</v>
      </c>
      <c r="R44" s="6"/>
      <c r="S44" s="28">
        <v>67</v>
      </c>
      <c r="T44" s="6"/>
      <c r="U44" s="9">
        <v>15.19</v>
      </c>
      <c r="V44" s="6"/>
      <c r="W44" s="22">
        <f>ROUND(IF(ISNUMBER(U44), S44*U44, S44),5)</f>
        <v>1017.73</v>
      </c>
      <c r="X44" s="6"/>
      <c r="Y44" s="22">
        <f>ROUND(Y43+W44,5)</f>
        <v>2992.43</v>
      </c>
    </row>
    <row r="45" spans="1:26" outlineLevel="1" x14ac:dyDescent="0.25">
      <c r="A45" s="6"/>
      <c r="B45" s="6"/>
      <c r="C45" s="6" t="s">
        <v>1233</v>
      </c>
      <c r="D45" s="6"/>
      <c r="E45" s="6"/>
      <c r="F45" s="6"/>
      <c r="G45" s="6"/>
      <c r="H45" s="6"/>
      <c r="I45" s="7"/>
      <c r="J45" s="6"/>
      <c r="K45" s="6"/>
      <c r="L45" s="6"/>
      <c r="M45" s="6"/>
      <c r="N45" s="6"/>
      <c r="O45" s="6"/>
      <c r="P45" s="6"/>
      <c r="Q45" s="6"/>
      <c r="R45" s="6"/>
      <c r="S45" s="8">
        <f>ROUND(SUM(S42:S44),5)</f>
        <v>158</v>
      </c>
      <c r="T45" s="6"/>
      <c r="U45" s="9"/>
      <c r="V45" s="6"/>
      <c r="W45" s="9">
        <f>ROUND(SUM(W42:W44),5)</f>
        <v>2992.43</v>
      </c>
      <c r="X45" s="6"/>
      <c r="Y45" s="9">
        <f>Y44</f>
        <v>2992.43</v>
      </c>
    </row>
    <row r="46" spans="1:26" outlineLevel="2" x14ac:dyDescent="0.25">
      <c r="A46" s="2"/>
      <c r="B46" s="2"/>
      <c r="C46" s="2" t="s">
        <v>1234</v>
      </c>
      <c r="D46" s="2"/>
      <c r="E46" s="2"/>
      <c r="F46" s="2"/>
      <c r="G46" s="2"/>
      <c r="H46" s="2"/>
      <c r="I46" s="3"/>
      <c r="J46" s="2"/>
      <c r="K46" s="2"/>
      <c r="L46" s="2"/>
      <c r="M46" s="2"/>
      <c r="N46" s="2"/>
      <c r="O46" s="2"/>
      <c r="P46" s="2"/>
      <c r="Q46" s="2"/>
      <c r="R46" s="2"/>
      <c r="S46" s="4"/>
      <c r="T46" s="2"/>
      <c r="U46" s="5"/>
      <c r="V46" s="2"/>
      <c r="W46" s="5"/>
      <c r="X46" s="2"/>
      <c r="Y46" s="5"/>
    </row>
    <row r="47" spans="1:26" outlineLevel="2" x14ac:dyDescent="0.25">
      <c r="A47" s="6"/>
      <c r="B47" s="6"/>
      <c r="C47" s="6"/>
      <c r="D47" s="6"/>
      <c r="E47" s="6"/>
      <c r="F47" s="6"/>
      <c r="G47" s="6" t="s">
        <v>0</v>
      </c>
      <c r="H47" s="6"/>
      <c r="I47" s="7">
        <v>41372</v>
      </c>
      <c r="J47" s="6"/>
      <c r="K47" s="6" t="s">
        <v>1235</v>
      </c>
      <c r="L47" s="6"/>
      <c r="M47" s="6" t="s">
        <v>1236</v>
      </c>
      <c r="N47" s="6"/>
      <c r="O47" s="6" t="s">
        <v>1237</v>
      </c>
      <c r="P47" s="6"/>
      <c r="Q47" s="6" t="s">
        <v>1</v>
      </c>
      <c r="R47" s="6"/>
      <c r="S47" s="8">
        <v>184</v>
      </c>
      <c r="T47" s="6"/>
      <c r="U47" s="9">
        <v>15.19</v>
      </c>
      <c r="V47" s="6"/>
      <c r="W47" s="9">
        <f>ROUND(IF(ISNUMBER(U47), S47*U47, S47),5)</f>
        <v>2794.96</v>
      </c>
      <c r="X47" s="6"/>
      <c r="Y47" s="9">
        <f>ROUND(Y46+W47,5)</f>
        <v>2794.96</v>
      </c>
    </row>
    <row r="48" spans="1:26" ht="15.75" outlineLevel="2" thickBot="1" x14ac:dyDescent="0.3">
      <c r="A48" s="6"/>
      <c r="B48" s="6"/>
      <c r="C48" s="6"/>
      <c r="D48" s="6"/>
      <c r="E48" s="6"/>
      <c r="F48" s="6"/>
      <c r="G48" s="6" t="s">
        <v>0</v>
      </c>
      <c r="H48" s="6"/>
      <c r="I48" s="7">
        <v>41372</v>
      </c>
      <c r="J48" s="6"/>
      <c r="K48" s="6" t="s">
        <v>1235</v>
      </c>
      <c r="L48" s="6"/>
      <c r="M48" s="6" t="s">
        <v>1238</v>
      </c>
      <c r="N48" s="6"/>
      <c r="O48" s="6" t="s">
        <v>1237</v>
      </c>
      <c r="P48" s="6"/>
      <c r="Q48" s="6" t="s">
        <v>1</v>
      </c>
      <c r="R48" s="6"/>
      <c r="S48" s="28">
        <v>150</v>
      </c>
      <c r="T48" s="6"/>
      <c r="U48" s="9">
        <v>15.19</v>
      </c>
      <c r="V48" s="6"/>
      <c r="W48" s="22">
        <f>ROUND(IF(ISNUMBER(U48), S48*U48, S48),5)</f>
        <v>2278.5</v>
      </c>
      <c r="X48" s="6"/>
      <c r="Y48" s="22">
        <f>ROUND(Y47+W48,5)</f>
        <v>5073.46</v>
      </c>
    </row>
    <row r="49" spans="1:26" outlineLevel="1" x14ac:dyDescent="0.25">
      <c r="A49" s="6"/>
      <c r="B49" s="6"/>
      <c r="C49" s="6" t="s">
        <v>1239</v>
      </c>
      <c r="D49" s="6"/>
      <c r="E49" s="6"/>
      <c r="F49" s="6"/>
      <c r="G49" s="6"/>
      <c r="H49" s="6"/>
      <c r="I49" s="7"/>
      <c r="J49" s="6"/>
      <c r="K49" s="6"/>
      <c r="L49" s="6"/>
      <c r="M49" s="6"/>
      <c r="N49" s="6"/>
      <c r="O49" s="6"/>
      <c r="P49" s="6"/>
      <c r="Q49" s="6"/>
      <c r="R49" s="6"/>
      <c r="S49" s="8">
        <f>ROUND(SUM(S46:S48),5)</f>
        <v>334</v>
      </c>
      <c r="T49" s="6"/>
      <c r="U49" s="9"/>
      <c r="V49" s="6"/>
      <c r="W49" s="9">
        <f>ROUND(SUM(W46:W48),5)</f>
        <v>5073.46</v>
      </c>
      <c r="X49" s="6"/>
      <c r="Y49" s="9">
        <f>Y48</f>
        <v>5073.46</v>
      </c>
    </row>
    <row r="50" spans="1:26" outlineLevel="2" x14ac:dyDescent="0.25">
      <c r="A50" s="2"/>
      <c r="B50" s="2"/>
      <c r="C50" s="2" t="s">
        <v>1240</v>
      </c>
      <c r="D50" s="2"/>
      <c r="E50" s="2"/>
      <c r="F50" s="2"/>
      <c r="G50" s="2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4"/>
      <c r="T50" s="2"/>
      <c r="U50" s="5"/>
      <c r="V50" s="2"/>
      <c r="W50" s="5"/>
      <c r="X50" s="2"/>
      <c r="Y50" s="5"/>
    </row>
    <row r="51" spans="1:26" outlineLevel="2" x14ac:dyDescent="0.25">
      <c r="A51" s="6"/>
      <c r="B51" s="6"/>
      <c r="C51" s="6"/>
      <c r="D51" s="6"/>
      <c r="E51" s="6"/>
      <c r="F51" s="6"/>
      <c r="G51" s="6" t="s">
        <v>0</v>
      </c>
      <c r="H51" s="6"/>
      <c r="I51" s="7">
        <v>41372</v>
      </c>
      <c r="J51" s="6"/>
      <c r="K51" s="6" t="s">
        <v>1241</v>
      </c>
      <c r="L51" s="6"/>
      <c r="M51" s="6" t="s">
        <v>170</v>
      </c>
      <c r="N51" s="6"/>
      <c r="O51" s="6" t="s">
        <v>1242</v>
      </c>
      <c r="P51" s="6"/>
      <c r="Q51" s="6" t="s">
        <v>1</v>
      </c>
      <c r="R51" s="6"/>
      <c r="S51" s="8">
        <v>39</v>
      </c>
      <c r="T51" s="6"/>
      <c r="U51" s="9">
        <v>13.02</v>
      </c>
      <c r="V51" s="6"/>
      <c r="W51" s="9">
        <f>ROUND(IF(ISNUMBER(U51), S51*U51, S51),5)</f>
        <v>507.78</v>
      </c>
      <c r="X51" s="6"/>
      <c r="Y51" s="9">
        <f>ROUND(Y50+W51,5)</f>
        <v>507.78</v>
      </c>
    </row>
    <row r="52" spans="1:26" ht="15.75" outlineLevel="2" thickBot="1" x14ac:dyDescent="0.3">
      <c r="A52" s="6"/>
      <c r="B52" s="6"/>
      <c r="C52" s="6"/>
      <c r="D52" s="6"/>
      <c r="E52" s="6"/>
      <c r="F52" s="6"/>
      <c r="G52" s="6" t="s">
        <v>0</v>
      </c>
      <c r="H52" s="6"/>
      <c r="I52" s="7">
        <v>41372</v>
      </c>
      <c r="J52" s="6"/>
      <c r="K52" s="6" t="s">
        <v>1241</v>
      </c>
      <c r="L52" s="6"/>
      <c r="M52" s="6" t="s">
        <v>1243</v>
      </c>
      <c r="N52" s="6"/>
      <c r="O52" s="6" t="s">
        <v>1242</v>
      </c>
      <c r="P52" s="6"/>
      <c r="Q52" s="6" t="s">
        <v>1</v>
      </c>
      <c r="R52" s="6"/>
      <c r="S52" s="28">
        <v>51</v>
      </c>
      <c r="T52" s="6"/>
      <c r="U52" s="8">
        <v>27.125</v>
      </c>
      <c r="V52" s="6"/>
      <c r="W52" s="22">
        <f>ROUND(IF(ISNUMBER(U52), S52*U52, S52),5)</f>
        <v>1383.375</v>
      </c>
      <c r="X52" s="6"/>
      <c r="Y52" s="22">
        <f>ROUND(Y51+W52,5)</f>
        <v>1891.155</v>
      </c>
    </row>
    <row r="53" spans="1:26" outlineLevel="1" x14ac:dyDescent="0.25">
      <c r="A53" s="6"/>
      <c r="B53" s="6"/>
      <c r="C53" s="6" t="s">
        <v>1244</v>
      </c>
      <c r="D53" s="6"/>
      <c r="E53" s="6"/>
      <c r="F53" s="6"/>
      <c r="G53" s="6"/>
      <c r="H53" s="6"/>
      <c r="I53" s="7"/>
      <c r="J53" s="6"/>
      <c r="K53" s="6"/>
      <c r="L53" s="6"/>
      <c r="M53" s="6"/>
      <c r="N53" s="6"/>
      <c r="O53" s="6"/>
      <c r="P53" s="6"/>
      <c r="Q53" s="6"/>
      <c r="R53" s="6"/>
      <c r="S53" s="8">
        <f>ROUND(SUM(S50:S52),5)</f>
        <v>90</v>
      </c>
      <c r="T53" s="6"/>
      <c r="U53" s="9"/>
      <c r="V53" s="6"/>
      <c r="W53" s="9">
        <f>ROUND(SUM(W50:W52),5)</f>
        <v>1891.155</v>
      </c>
      <c r="X53" s="6"/>
      <c r="Y53" s="9">
        <f>Y52</f>
        <v>1891.155</v>
      </c>
    </row>
    <row r="54" spans="1:26" outlineLevel="2" x14ac:dyDescent="0.25">
      <c r="A54" s="2"/>
      <c r="B54" s="2"/>
      <c r="C54" s="2" t="s">
        <v>1245</v>
      </c>
      <c r="D54" s="2"/>
      <c r="E54" s="2"/>
      <c r="F54" s="2"/>
      <c r="G54" s="2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4"/>
      <c r="T54" s="2"/>
      <c r="U54" s="5"/>
      <c r="V54" s="2"/>
      <c r="W54" s="5"/>
      <c r="X54" s="2"/>
      <c r="Y54" s="5"/>
    </row>
    <row r="55" spans="1:26" ht="15.75" outlineLevel="2" thickBot="1" x14ac:dyDescent="0.3">
      <c r="A55" s="1"/>
      <c r="B55" s="1"/>
      <c r="C55" s="1"/>
      <c r="D55" s="1"/>
      <c r="E55" s="6"/>
      <c r="F55" s="6"/>
      <c r="G55" s="6" t="s">
        <v>0</v>
      </c>
      <c r="H55" s="6"/>
      <c r="I55" s="7">
        <v>41393</v>
      </c>
      <c r="J55" s="6"/>
      <c r="K55" s="6" t="s">
        <v>1246</v>
      </c>
      <c r="L55" s="6"/>
      <c r="M55" s="6" t="s">
        <v>1247</v>
      </c>
      <c r="N55" s="6"/>
      <c r="O55" s="6" t="s">
        <v>1248</v>
      </c>
      <c r="P55" s="6"/>
      <c r="Q55" s="6" t="s">
        <v>1</v>
      </c>
      <c r="R55" s="6"/>
      <c r="S55" s="28">
        <v>24</v>
      </c>
      <c r="T55" s="6"/>
      <c r="U55" s="9">
        <v>15</v>
      </c>
      <c r="V55" s="6"/>
      <c r="W55" s="22">
        <f>ROUND(IF(ISNUMBER(U55), S55*U55, S55),5)</f>
        <v>360</v>
      </c>
      <c r="X55" s="6"/>
      <c r="Y55" s="22">
        <f>ROUND(Y54+W55,5)</f>
        <v>360</v>
      </c>
    </row>
    <row r="56" spans="1:26" outlineLevel="1" x14ac:dyDescent="0.25">
      <c r="A56" s="6"/>
      <c r="B56" s="6"/>
      <c r="C56" s="6" t="s">
        <v>1249</v>
      </c>
      <c r="D56" s="6"/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  <c r="P56" s="6"/>
      <c r="Q56" s="6"/>
      <c r="R56" s="6"/>
      <c r="S56" s="8">
        <f>ROUND(SUM(S54:S55),5)</f>
        <v>24</v>
      </c>
      <c r="T56" s="6"/>
      <c r="U56" s="9"/>
      <c r="V56" s="6"/>
      <c r="W56" s="9">
        <f>ROUND(SUM(W54:W55),5)</f>
        <v>360</v>
      </c>
      <c r="X56" s="6"/>
      <c r="Y56" s="9">
        <f>Y55</f>
        <v>360</v>
      </c>
    </row>
    <row r="57" spans="1:26" outlineLevel="2" x14ac:dyDescent="0.25">
      <c r="A57" s="2"/>
      <c r="B57" s="2"/>
      <c r="C57" s="2" t="s">
        <v>1250</v>
      </c>
      <c r="D57" s="2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4"/>
      <c r="T57" s="2"/>
      <c r="U57" s="5"/>
      <c r="V57" s="2"/>
      <c r="W57" s="5"/>
      <c r="X57" s="2"/>
      <c r="Y57" s="5"/>
    </row>
    <row r="58" spans="1:26" ht="15.75" outlineLevel="2" thickBot="1" x14ac:dyDescent="0.3">
      <c r="A58" s="1"/>
      <c r="B58" s="1"/>
      <c r="C58" s="1"/>
      <c r="D58" s="1"/>
      <c r="E58" s="6"/>
      <c r="F58" s="6"/>
      <c r="G58" s="6" t="s">
        <v>0</v>
      </c>
      <c r="H58" s="6"/>
      <c r="I58" s="7">
        <v>41397</v>
      </c>
      <c r="J58" s="6"/>
      <c r="K58" s="6" t="s">
        <v>1251</v>
      </c>
      <c r="L58" s="6"/>
      <c r="M58" s="6" t="s">
        <v>1252</v>
      </c>
      <c r="N58" s="6"/>
      <c r="O58" s="6" t="s">
        <v>1253</v>
      </c>
      <c r="P58" s="6"/>
      <c r="Q58" s="6" t="s">
        <v>1</v>
      </c>
      <c r="R58" s="6"/>
      <c r="S58" s="28">
        <v>176</v>
      </c>
      <c r="T58" s="6"/>
      <c r="U58" s="8">
        <v>18.445</v>
      </c>
      <c r="V58" s="6"/>
      <c r="W58" s="22">
        <f>ROUND(IF(ISNUMBER(U58), S58*U58, S58),5)</f>
        <v>3246.32</v>
      </c>
      <c r="X58" s="6"/>
      <c r="Y58" s="22">
        <f>ROUND(Y57+W58,5)</f>
        <v>3246.32</v>
      </c>
    </row>
    <row r="59" spans="1:26" outlineLevel="1" x14ac:dyDescent="0.25">
      <c r="A59" s="6"/>
      <c r="B59" s="6"/>
      <c r="C59" s="6" t="s">
        <v>1254</v>
      </c>
      <c r="D59" s="6"/>
      <c r="E59" s="6"/>
      <c r="F59" s="6"/>
      <c r="G59" s="6"/>
      <c r="H59" s="6"/>
      <c r="I59" s="7"/>
      <c r="J59" s="6"/>
      <c r="K59" s="6"/>
      <c r="L59" s="6"/>
      <c r="M59" s="6"/>
      <c r="N59" s="6"/>
      <c r="O59" s="6"/>
      <c r="P59" s="6"/>
      <c r="Q59" s="6"/>
      <c r="R59" s="6"/>
      <c r="S59" s="8">
        <f>ROUND(SUM(S57:S58),5)</f>
        <v>176</v>
      </c>
      <c r="T59" s="6"/>
      <c r="U59" s="9"/>
      <c r="V59" s="6"/>
      <c r="W59" s="9">
        <f>ROUND(SUM(W57:W58),5)</f>
        <v>3246.32</v>
      </c>
      <c r="X59" s="6"/>
      <c r="Y59" s="9">
        <f>Y58</f>
        <v>3246.32</v>
      </c>
    </row>
    <row r="60" spans="1:26" outlineLevel="2" x14ac:dyDescent="0.25">
      <c r="A60" s="2"/>
      <c r="B60" s="2"/>
      <c r="C60" s="2" t="s">
        <v>1255</v>
      </c>
      <c r="D60" s="2"/>
      <c r="E60" s="2"/>
      <c r="F60" s="2"/>
      <c r="G60" s="2"/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4"/>
      <c r="T60" s="2"/>
      <c r="U60" s="5"/>
      <c r="V60" s="2"/>
      <c r="W60" s="5"/>
      <c r="X60" s="2"/>
      <c r="Y60" s="5"/>
    </row>
    <row r="61" spans="1:26" ht="15.75" outlineLevel="2" thickBot="1" x14ac:dyDescent="0.3">
      <c r="A61" s="1"/>
      <c r="B61" s="1"/>
      <c r="C61" s="1"/>
      <c r="D61" s="1"/>
      <c r="E61" s="6"/>
      <c r="F61" s="6"/>
      <c r="G61" s="6" t="s">
        <v>0</v>
      </c>
      <c r="H61" s="6"/>
      <c r="I61" s="7">
        <v>41399</v>
      </c>
      <c r="J61" s="6"/>
      <c r="K61" s="6" t="s">
        <v>1256</v>
      </c>
      <c r="L61" s="6"/>
      <c r="M61" s="6" t="s">
        <v>1257</v>
      </c>
      <c r="N61" s="6"/>
      <c r="O61" s="6" t="s">
        <v>1258</v>
      </c>
      <c r="P61" s="6"/>
      <c r="Q61" s="6" t="s">
        <v>1</v>
      </c>
      <c r="R61" s="6"/>
      <c r="S61" s="27">
        <v>35</v>
      </c>
      <c r="T61" s="6"/>
      <c r="U61" s="9">
        <v>21.7</v>
      </c>
      <c r="V61" s="6"/>
      <c r="W61" s="10">
        <f>ROUND(IF(ISNUMBER(U61), S61*U61, S61),5)</f>
        <v>759.5</v>
      </c>
      <c r="X61" s="6"/>
      <c r="Y61" s="10">
        <f>ROUND(Y60+W61,5)</f>
        <v>759.5</v>
      </c>
    </row>
    <row r="62" spans="1:26" ht="15.75" outlineLevel="1" thickBot="1" x14ac:dyDescent="0.3">
      <c r="A62" s="6"/>
      <c r="B62" s="6"/>
      <c r="C62" s="6" t="s">
        <v>1259</v>
      </c>
      <c r="D62" s="6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  <c r="P62" s="6"/>
      <c r="Q62" s="6"/>
      <c r="R62" s="6"/>
      <c r="S62" s="26">
        <f>ROUND(SUM(S60:S61),5)</f>
        <v>35</v>
      </c>
      <c r="T62" s="6"/>
      <c r="U62" s="9"/>
      <c r="V62" s="6"/>
      <c r="W62" s="11">
        <f>ROUND(SUM(W60:W61),5)</f>
        <v>759.5</v>
      </c>
      <c r="X62" s="6"/>
      <c r="Y62" s="11">
        <f>Y61</f>
        <v>759.5</v>
      </c>
    </row>
    <row r="63" spans="1:26" x14ac:dyDescent="0.25">
      <c r="A63" s="6"/>
      <c r="B63" s="6" t="s">
        <v>1260</v>
      </c>
      <c r="C63" s="6"/>
      <c r="D63" s="6"/>
      <c r="E63" s="6"/>
      <c r="F63" s="6"/>
      <c r="G63" s="6"/>
      <c r="H63" s="6"/>
      <c r="I63" s="7"/>
      <c r="J63" s="6"/>
      <c r="K63" s="6"/>
      <c r="L63" s="6"/>
      <c r="M63" s="6"/>
      <c r="N63" s="6"/>
      <c r="O63" s="6"/>
      <c r="P63" s="6"/>
      <c r="Q63" s="6"/>
      <c r="R63" s="6"/>
      <c r="S63" s="8">
        <f>ROUND(S45+S49+S53+S56+S59+S62,5)</f>
        <v>817</v>
      </c>
      <c r="T63" s="6"/>
      <c r="U63" s="9"/>
      <c r="V63" s="6"/>
      <c r="W63" s="9">
        <f>ROUND(W45+W49+W53+W56+W59+W62,5)</f>
        <v>14322.865</v>
      </c>
      <c r="X63" s="6"/>
      <c r="Y63" s="9">
        <f>ROUND(Y45+Y49+Y53+Y56+Y59+Y62,5)</f>
        <v>14322.865</v>
      </c>
      <c r="Z63">
        <v>14322.87</v>
      </c>
    </row>
    <row r="64" spans="1:26" x14ac:dyDescent="0.25">
      <c r="A64" s="2"/>
      <c r="B64" s="2" t="s">
        <v>1261</v>
      </c>
      <c r="C64" s="2"/>
      <c r="D64" s="2"/>
      <c r="E64" s="2"/>
      <c r="F64" s="2"/>
      <c r="G64" s="2"/>
      <c r="H64" s="2"/>
      <c r="I64" s="3"/>
      <c r="J64" s="2"/>
      <c r="K64" s="2"/>
      <c r="L64" s="2"/>
      <c r="M64" s="2"/>
      <c r="N64" s="2"/>
      <c r="O64" s="2"/>
      <c r="P64" s="2"/>
      <c r="Q64" s="2"/>
      <c r="R64" s="2"/>
      <c r="S64" s="4"/>
      <c r="T64" s="2"/>
      <c r="U64" s="5"/>
      <c r="V64" s="2"/>
      <c r="W64" s="5"/>
      <c r="X64" s="2"/>
      <c r="Y64" s="5"/>
    </row>
    <row r="65" spans="1:26" outlineLevel="1" x14ac:dyDescent="0.25">
      <c r="A65" s="2"/>
      <c r="B65" s="2"/>
      <c r="C65" s="2" t="s">
        <v>1262</v>
      </c>
      <c r="D65" s="2"/>
      <c r="E65" s="2"/>
      <c r="F65" s="2"/>
      <c r="G65" s="2"/>
      <c r="H65" s="2"/>
      <c r="I65" s="3"/>
      <c r="J65" s="2"/>
      <c r="K65" s="2"/>
      <c r="L65" s="2"/>
      <c r="M65" s="2"/>
      <c r="N65" s="2"/>
      <c r="O65" s="2"/>
      <c r="P65" s="2"/>
      <c r="Q65" s="2"/>
      <c r="R65" s="2"/>
      <c r="S65" s="4"/>
      <c r="T65" s="2"/>
      <c r="U65" s="5"/>
      <c r="V65" s="2"/>
      <c r="W65" s="5"/>
      <c r="X65" s="2"/>
      <c r="Y65" s="5"/>
    </row>
    <row r="66" spans="1:26" outlineLevel="1" x14ac:dyDescent="0.25">
      <c r="A66" s="6"/>
      <c r="B66" s="6"/>
      <c r="C66" s="6"/>
      <c r="D66" s="6"/>
      <c r="E66" s="6"/>
      <c r="F66" s="6"/>
      <c r="G66" s="6" t="s">
        <v>0</v>
      </c>
      <c r="H66" s="6"/>
      <c r="I66" s="7">
        <v>41397</v>
      </c>
      <c r="J66" s="6"/>
      <c r="K66" s="6" t="s">
        <v>1263</v>
      </c>
      <c r="L66" s="6"/>
      <c r="M66" s="6" t="s">
        <v>1264</v>
      </c>
      <c r="N66" s="6"/>
      <c r="O66" s="6" t="s">
        <v>1265</v>
      </c>
      <c r="P66" s="6"/>
      <c r="Q66" s="6" t="s">
        <v>1</v>
      </c>
      <c r="R66" s="6"/>
      <c r="S66" s="8">
        <v>2</v>
      </c>
      <c r="T66" s="6"/>
      <c r="U66" s="9">
        <v>94</v>
      </c>
      <c r="V66" s="6"/>
      <c r="W66" s="9">
        <f>ROUND(IF(ISNUMBER(U66), S66*U66, S66),5)</f>
        <v>188</v>
      </c>
      <c r="X66" s="6"/>
      <c r="Y66" s="9">
        <f>ROUND(Y65+W66,5)</f>
        <v>188</v>
      </c>
    </row>
    <row r="67" spans="1:26" outlineLevel="1" x14ac:dyDescent="0.25">
      <c r="A67" s="6"/>
      <c r="B67" s="6"/>
      <c r="C67" s="6"/>
      <c r="D67" s="6"/>
      <c r="E67" s="6"/>
      <c r="F67" s="6"/>
      <c r="G67" s="6" t="s">
        <v>0</v>
      </c>
      <c r="H67" s="6"/>
      <c r="I67" s="7">
        <v>41397</v>
      </c>
      <c r="J67" s="6"/>
      <c r="K67" s="6" t="s">
        <v>1263</v>
      </c>
      <c r="L67" s="6"/>
      <c r="M67" s="6" t="s">
        <v>607</v>
      </c>
      <c r="N67" s="6"/>
      <c r="O67" s="6" t="s">
        <v>1265</v>
      </c>
      <c r="P67" s="6"/>
      <c r="Q67" s="6" t="s">
        <v>1</v>
      </c>
      <c r="R67" s="6"/>
      <c r="S67" s="8">
        <v>32</v>
      </c>
      <c r="T67" s="6"/>
      <c r="U67" s="9">
        <v>88</v>
      </c>
      <c r="V67" s="6"/>
      <c r="W67" s="9">
        <f>ROUND(IF(ISNUMBER(U67), S67*U67, S67),5)</f>
        <v>2816</v>
      </c>
      <c r="X67" s="6"/>
      <c r="Y67" s="9">
        <f>ROUND(Y66+W67,5)</f>
        <v>3004</v>
      </c>
    </row>
    <row r="68" spans="1:26" ht="15.75" outlineLevel="1" thickBot="1" x14ac:dyDescent="0.3">
      <c r="A68" s="6"/>
      <c r="B68" s="6"/>
      <c r="C68" s="6"/>
      <c r="D68" s="6"/>
      <c r="E68" s="6"/>
      <c r="F68" s="6"/>
      <c r="G68" s="6" t="s">
        <v>0</v>
      </c>
      <c r="H68" s="6"/>
      <c r="I68" s="7">
        <v>41397</v>
      </c>
      <c r="J68" s="6"/>
      <c r="K68" s="6" t="s">
        <v>1263</v>
      </c>
      <c r="L68" s="6"/>
      <c r="M68" s="6" t="s">
        <v>90</v>
      </c>
      <c r="N68" s="6"/>
      <c r="O68" s="6" t="s">
        <v>1265</v>
      </c>
      <c r="P68" s="6"/>
      <c r="Q68" s="6" t="s">
        <v>1</v>
      </c>
      <c r="R68" s="6"/>
      <c r="S68" s="27">
        <v>1</v>
      </c>
      <c r="T68" s="6"/>
      <c r="U68" s="9">
        <v>255.34</v>
      </c>
      <c r="V68" s="6"/>
      <c r="W68" s="10">
        <f>ROUND(IF(ISNUMBER(U68), S68*U68, S68),5)</f>
        <v>255.34</v>
      </c>
      <c r="X68" s="6"/>
      <c r="Y68" s="10">
        <f>ROUND(Y67+W68,5)</f>
        <v>3259.34</v>
      </c>
    </row>
    <row r="69" spans="1:26" ht="15.75" thickBot="1" x14ac:dyDescent="0.3">
      <c r="A69" s="6"/>
      <c r="B69" s="6"/>
      <c r="C69" s="6" t="s">
        <v>1266</v>
      </c>
      <c r="D69" s="6"/>
      <c r="E69" s="6"/>
      <c r="F69" s="6"/>
      <c r="G69" s="6"/>
      <c r="H69" s="6"/>
      <c r="I69" s="7"/>
      <c r="J69" s="6"/>
      <c r="K69" s="6"/>
      <c r="L69" s="6"/>
      <c r="M69" s="6"/>
      <c r="N69" s="6"/>
      <c r="O69" s="6"/>
      <c r="P69" s="6"/>
      <c r="Q69" s="6"/>
      <c r="R69" s="6"/>
      <c r="S69" s="26">
        <f>ROUND(SUM(S65:S68),5)</f>
        <v>35</v>
      </c>
      <c r="T69" s="6"/>
      <c r="U69" s="9"/>
      <c r="V69" s="6"/>
      <c r="W69" s="11">
        <f>ROUND(SUM(W65:W68),5)</f>
        <v>3259.34</v>
      </c>
      <c r="X69" s="6"/>
      <c r="Y69" s="11">
        <f>Y68</f>
        <v>3259.34</v>
      </c>
    </row>
    <row r="70" spans="1:26" x14ac:dyDescent="0.25">
      <c r="A70" s="6"/>
      <c r="B70" s="6" t="s">
        <v>1267</v>
      </c>
      <c r="C70" s="6"/>
      <c r="D70" s="6"/>
      <c r="E70" s="6"/>
      <c r="F70" s="6"/>
      <c r="G70" s="6"/>
      <c r="H70" s="6"/>
      <c r="I70" s="7"/>
      <c r="J70" s="6"/>
      <c r="K70" s="6"/>
      <c r="L70" s="6"/>
      <c r="M70" s="6"/>
      <c r="N70" s="6"/>
      <c r="O70" s="6"/>
      <c r="P70" s="6"/>
      <c r="Q70" s="6"/>
      <c r="R70" s="6"/>
      <c r="S70" s="8">
        <f>S69</f>
        <v>35</v>
      </c>
      <c r="T70" s="6"/>
      <c r="U70" s="9"/>
      <c r="V70" s="6"/>
      <c r="W70" s="9">
        <f>W69</f>
        <v>3259.34</v>
      </c>
      <c r="X70" s="6"/>
      <c r="Y70" s="9">
        <f>Y69</f>
        <v>3259.34</v>
      </c>
      <c r="Z70">
        <v>3259.34</v>
      </c>
    </row>
    <row r="71" spans="1:26" x14ac:dyDescent="0.25">
      <c r="A71" s="2"/>
      <c r="B71" s="2" t="s">
        <v>1268</v>
      </c>
      <c r="C71" s="2"/>
      <c r="D71" s="2"/>
      <c r="E71" s="2"/>
      <c r="F71" s="2"/>
      <c r="G71" s="2"/>
      <c r="H71" s="2"/>
      <c r="I71" s="3"/>
      <c r="J71" s="2"/>
      <c r="K71" s="2"/>
      <c r="L71" s="2"/>
      <c r="M71" s="2"/>
      <c r="N71" s="2"/>
      <c r="O71" s="2"/>
      <c r="P71" s="2"/>
      <c r="Q71" s="2"/>
      <c r="R71" s="2"/>
      <c r="S71" s="4"/>
      <c r="T71" s="2"/>
      <c r="U71" s="5"/>
      <c r="V71" s="2"/>
      <c r="W71" s="5"/>
      <c r="X71" s="2"/>
      <c r="Y71" s="5"/>
    </row>
    <row r="72" spans="1:26" outlineLevel="2" x14ac:dyDescent="0.25">
      <c r="A72" s="2"/>
      <c r="B72" s="2"/>
      <c r="C72" s="2" t="s">
        <v>1269</v>
      </c>
      <c r="D72" s="2"/>
      <c r="E72" s="2"/>
      <c r="F72" s="2"/>
      <c r="G72" s="2"/>
      <c r="H72" s="2"/>
      <c r="I72" s="3"/>
      <c r="J72" s="2"/>
      <c r="K72" s="2"/>
      <c r="L72" s="2"/>
      <c r="M72" s="2"/>
      <c r="N72" s="2"/>
      <c r="O72" s="2"/>
      <c r="P72" s="2"/>
      <c r="Q72" s="2"/>
      <c r="R72" s="2"/>
      <c r="S72" s="4"/>
      <c r="T72" s="2"/>
      <c r="U72" s="5"/>
      <c r="V72" s="2"/>
      <c r="W72" s="5"/>
      <c r="X72" s="2"/>
      <c r="Y72" s="5"/>
    </row>
    <row r="73" spans="1:26" outlineLevel="2" x14ac:dyDescent="0.25">
      <c r="A73" s="6"/>
      <c r="B73" s="6"/>
      <c r="C73" s="6"/>
      <c r="D73" s="6"/>
      <c r="E73" s="6"/>
      <c r="F73" s="6"/>
      <c r="G73" s="6" t="s">
        <v>0</v>
      </c>
      <c r="H73" s="6"/>
      <c r="I73" s="7">
        <v>41365</v>
      </c>
      <c r="J73" s="6"/>
      <c r="K73" s="6" t="s">
        <v>1270</v>
      </c>
      <c r="L73" s="6"/>
      <c r="M73" s="6" t="s">
        <v>1271</v>
      </c>
      <c r="N73" s="6"/>
      <c r="O73" s="6" t="s">
        <v>1272</v>
      </c>
      <c r="P73" s="6"/>
      <c r="Q73" s="6" t="s">
        <v>1</v>
      </c>
      <c r="R73" s="6"/>
      <c r="S73" s="8">
        <v>160</v>
      </c>
      <c r="T73" s="6"/>
      <c r="U73" s="9">
        <v>32.549999999999997</v>
      </c>
      <c r="V73" s="6"/>
      <c r="W73" s="9">
        <f>ROUND(IF(ISNUMBER(U73), S73*U73, S73),5)</f>
        <v>5208</v>
      </c>
      <c r="X73" s="6"/>
      <c r="Y73" s="9">
        <f>ROUND(Y72+W73,5)</f>
        <v>5208</v>
      </c>
    </row>
    <row r="74" spans="1:26" ht="15.75" outlineLevel="2" thickBot="1" x14ac:dyDescent="0.3">
      <c r="A74" s="6"/>
      <c r="B74" s="6"/>
      <c r="C74" s="6"/>
      <c r="D74" s="6"/>
      <c r="E74" s="6"/>
      <c r="F74" s="6"/>
      <c r="G74" s="6" t="s">
        <v>0</v>
      </c>
      <c r="H74" s="6"/>
      <c r="I74" s="7">
        <v>41365</v>
      </c>
      <c r="J74" s="6"/>
      <c r="K74" s="6" t="s">
        <v>1270</v>
      </c>
      <c r="L74" s="6"/>
      <c r="M74" s="6" t="s">
        <v>1273</v>
      </c>
      <c r="N74" s="6"/>
      <c r="O74" s="6" t="s">
        <v>1272</v>
      </c>
      <c r="P74" s="6"/>
      <c r="Q74" s="6" t="s">
        <v>1</v>
      </c>
      <c r="R74" s="6"/>
      <c r="S74" s="28">
        <v>103</v>
      </c>
      <c r="T74" s="6"/>
      <c r="U74" s="9">
        <v>19.53</v>
      </c>
      <c r="V74" s="6"/>
      <c r="W74" s="22">
        <f>ROUND(IF(ISNUMBER(U74), S74*U74, S74),5)</f>
        <v>2011.59</v>
      </c>
      <c r="X74" s="6"/>
      <c r="Y74" s="22">
        <f>ROUND(Y73+W74,5)</f>
        <v>7219.59</v>
      </c>
    </row>
    <row r="75" spans="1:26" outlineLevel="1" x14ac:dyDescent="0.25">
      <c r="A75" s="6"/>
      <c r="B75" s="6"/>
      <c r="C75" s="6" t="s">
        <v>1274</v>
      </c>
      <c r="D75" s="6"/>
      <c r="E75" s="6"/>
      <c r="F75" s="6"/>
      <c r="G75" s="6"/>
      <c r="H75" s="6"/>
      <c r="I75" s="7"/>
      <c r="J75" s="6"/>
      <c r="K75" s="6"/>
      <c r="L75" s="6"/>
      <c r="M75" s="6"/>
      <c r="N75" s="6"/>
      <c r="O75" s="6"/>
      <c r="P75" s="6"/>
      <c r="Q75" s="6"/>
      <c r="R75" s="6"/>
      <c r="S75" s="8">
        <f>ROUND(SUM(S72:S74),5)</f>
        <v>263</v>
      </c>
      <c r="T75" s="6"/>
      <c r="U75" s="9"/>
      <c r="V75" s="6"/>
      <c r="W75" s="9">
        <f>ROUND(SUM(W72:W74),5)</f>
        <v>7219.59</v>
      </c>
      <c r="X75" s="6"/>
      <c r="Y75" s="9">
        <f>Y74</f>
        <v>7219.59</v>
      </c>
    </row>
    <row r="76" spans="1:26" outlineLevel="2" x14ac:dyDescent="0.25">
      <c r="A76" s="2"/>
      <c r="B76" s="2"/>
      <c r="C76" s="2" t="s">
        <v>1275</v>
      </c>
      <c r="D76" s="2"/>
      <c r="E76" s="2"/>
      <c r="F76" s="2"/>
      <c r="G76" s="2"/>
      <c r="H76" s="2"/>
      <c r="I76" s="3"/>
      <c r="J76" s="2"/>
      <c r="K76" s="2"/>
      <c r="L76" s="2"/>
      <c r="M76" s="2"/>
      <c r="N76" s="2"/>
      <c r="O76" s="2"/>
      <c r="P76" s="2"/>
      <c r="Q76" s="2"/>
      <c r="R76" s="2"/>
      <c r="S76" s="4"/>
      <c r="T76" s="2"/>
      <c r="U76" s="5"/>
      <c r="V76" s="2"/>
      <c r="W76" s="5"/>
      <c r="X76" s="2"/>
      <c r="Y76" s="5"/>
    </row>
    <row r="77" spans="1:26" ht="15.75" outlineLevel="2" thickBot="1" x14ac:dyDescent="0.3">
      <c r="A77" s="1"/>
      <c r="B77" s="1"/>
      <c r="C77" s="1"/>
      <c r="D77" s="1"/>
      <c r="E77" s="6"/>
      <c r="F77" s="6"/>
      <c r="G77" s="6" t="s">
        <v>0</v>
      </c>
      <c r="H77" s="6"/>
      <c r="I77" s="7">
        <v>41397</v>
      </c>
      <c r="J77" s="6"/>
      <c r="K77" s="6" t="s">
        <v>1276</v>
      </c>
      <c r="L77" s="6"/>
      <c r="M77" s="6" t="s">
        <v>968</v>
      </c>
      <c r="N77" s="6"/>
      <c r="O77" s="6" t="s">
        <v>1277</v>
      </c>
      <c r="P77" s="6"/>
      <c r="Q77" s="6" t="s">
        <v>1</v>
      </c>
      <c r="R77" s="6"/>
      <c r="S77" s="28">
        <v>40</v>
      </c>
      <c r="T77" s="6"/>
      <c r="U77" s="8">
        <v>16.274999999999999</v>
      </c>
      <c r="V77" s="6"/>
      <c r="W77" s="22">
        <f>ROUND(IF(ISNUMBER(U77), S77*U77, S77),5)</f>
        <v>651</v>
      </c>
      <c r="X77" s="6"/>
      <c r="Y77" s="22">
        <f>ROUND(Y76+W77,5)</f>
        <v>651</v>
      </c>
    </row>
    <row r="78" spans="1:26" outlineLevel="1" x14ac:dyDescent="0.25">
      <c r="A78" s="6"/>
      <c r="B78" s="6"/>
      <c r="C78" s="6" t="s">
        <v>1278</v>
      </c>
      <c r="D78" s="6"/>
      <c r="E78" s="6"/>
      <c r="F78" s="6"/>
      <c r="G78" s="6"/>
      <c r="H78" s="6"/>
      <c r="I78" s="7"/>
      <c r="J78" s="6"/>
      <c r="K78" s="6"/>
      <c r="L78" s="6"/>
      <c r="M78" s="6"/>
      <c r="N78" s="6"/>
      <c r="O78" s="6"/>
      <c r="P78" s="6"/>
      <c r="Q78" s="6"/>
      <c r="R78" s="6"/>
      <c r="S78" s="8">
        <f>ROUND(SUM(S76:S77),5)</f>
        <v>40</v>
      </c>
      <c r="T78" s="6"/>
      <c r="U78" s="9"/>
      <c r="V78" s="6"/>
      <c r="W78" s="9">
        <f>ROUND(SUM(W76:W77),5)</f>
        <v>651</v>
      </c>
      <c r="X78" s="6"/>
      <c r="Y78" s="9">
        <f>Y77</f>
        <v>651</v>
      </c>
    </row>
    <row r="79" spans="1:26" outlineLevel="2" x14ac:dyDescent="0.25">
      <c r="A79" s="2"/>
      <c r="B79" s="2"/>
      <c r="C79" s="2" t="s">
        <v>1279</v>
      </c>
      <c r="D79" s="2"/>
      <c r="E79" s="2"/>
      <c r="F79" s="2"/>
      <c r="G79" s="2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4"/>
      <c r="T79" s="2"/>
      <c r="U79" s="5"/>
      <c r="V79" s="2"/>
      <c r="W79" s="5"/>
      <c r="X79" s="2"/>
      <c r="Y79" s="5"/>
    </row>
    <row r="80" spans="1:26" ht="15.75" outlineLevel="2" thickBot="1" x14ac:dyDescent="0.3">
      <c r="A80" s="1"/>
      <c r="B80" s="1"/>
      <c r="C80" s="1"/>
      <c r="D80" s="1"/>
      <c r="E80" s="6"/>
      <c r="F80" s="6"/>
      <c r="G80" s="6" t="s">
        <v>0</v>
      </c>
      <c r="H80" s="6"/>
      <c r="I80" s="7">
        <v>41365</v>
      </c>
      <c r="J80" s="6"/>
      <c r="K80" s="6" t="s">
        <v>1280</v>
      </c>
      <c r="L80" s="6"/>
      <c r="M80" s="6" t="s">
        <v>1281</v>
      </c>
      <c r="N80" s="6"/>
      <c r="O80" s="6" t="s">
        <v>1282</v>
      </c>
      <c r="P80" s="6"/>
      <c r="Q80" s="6" t="s">
        <v>1</v>
      </c>
      <c r="R80" s="6"/>
      <c r="S80" s="28">
        <v>23</v>
      </c>
      <c r="T80" s="6"/>
      <c r="U80" s="9">
        <v>15.19</v>
      </c>
      <c r="V80" s="6"/>
      <c r="W80" s="22">
        <f>ROUND(IF(ISNUMBER(U80), S80*U80, S80),5)</f>
        <v>349.37</v>
      </c>
      <c r="X80" s="6"/>
      <c r="Y80" s="22">
        <f>ROUND(Y79+W80,5)</f>
        <v>349.37</v>
      </c>
    </row>
    <row r="81" spans="1:25" outlineLevel="1" x14ac:dyDescent="0.25">
      <c r="A81" s="6"/>
      <c r="B81" s="6"/>
      <c r="C81" s="6" t="s">
        <v>1283</v>
      </c>
      <c r="D81" s="6"/>
      <c r="E81" s="6"/>
      <c r="F81" s="6"/>
      <c r="G81" s="6"/>
      <c r="H81" s="6"/>
      <c r="I81" s="7"/>
      <c r="J81" s="6"/>
      <c r="K81" s="6"/>
      <c r="L81" s="6"/>
      <c r="M81" s="6"/>
      <c r="N81" s="6"/>
      <c r="O81" s="6"/>
      <c r="P81" s="6"/>
      <c r="Q81" s="6"/>
      <c r="R81" s="6"/>
      <c r="S81" s="8">
        <f>ROUND(SUM(S79:S80),5)</f>
        <v>23</v>
      </c>
      <c r="T81" s="6"/>
      <c r="U81" s="9"/>
      <c r="V81" s="6"/>
      <c r="W81" s="9">
        <f>ROUND(SUM(W79:W80),5)</f>
        <v>349.37</v>
      </c>
      <c r="X81" s="6"/>
      <c r="Y81" s="9">
        <f>Y80</f>
        <v>349.37</v>
      </c>
    </row>
    <row r="82" spans="1:25" outlineLevel="2" x14ac:dyDescent="0.25">
      <c r="A82" s="2"/>
      <c r="B82" s="2"/>
      <c r="C82" s="2" t="s">
        <v>1284</v>
      </c>
      <c r="D82" s="2"/>
      <c r="E82" s="2"/>
      <c r="F82" s="2"/>
      <c r="G82" s="2"/>
      <c r="H82" s="2"/>
      <c r="I82" s="3"/>
      <c r="J82" s="2"/>
      <c r="K82" s="2"/>
      <c r="L82" s="2"/>
      <c r="M82" s="2"/>
      <c r="N82" s="2"/>
      <c r="O82" s="2"/>
      <c r="P82" s="2"/>
      <c r="Q82" s="2"/>
      <c r="R82" s="2"/>
      <c r="S82" s="4"/>
      <c r="T82" s="2"/>
      <c r="U82" s="5"/>
      <c r="V82" s="2"/>
      <c r="W82" s="5"/>
      <c r="X82" s="2"/>
      <c r="Y82" s="5"/>
    </row>
    <row r="83" spans="1:25" ht="15.75" outlineLevel="2" thickBot="1" x14ac:dyDescent="0.3">
      <c r="A83" s="1"/>
      <c r="B83" s="1"/>
      <c r="C83" s="1"/>
      <c r="D83" s="1"/>
      <c r="E83" s="6"/>
      <c r="F83" s="6"/>
      <c r="G83" s="6" t="s">
        <v>0</v>
      </c>
      <c r="H83" s="6"/>
      <c r="I83" s="7">
        <v>41379</v>
      </c>
      <c r="J83" s="6"/>
      <c r="K83" s="6" t="s">
        <v>1285</v>
      </c>
      <c r="L83" s="6"/>
      <c r="M83" s="6" t="s">
        <v>1286</v>
      </c>
      <c r="N83" s="6"/>
      <c r="O83" s="6" t="s">
        <v>1287</v>
      </c>
      <c r="P83" s="6"/>
      <c r="Q83" s="6" t="s">
        <v>1</v>
      </c>
      <c r="R83" s="6"/>
      <c r="S83" s="28">
        <v>161</v>
      </c>
      <c r="T83" s="6"/>
      <c r="U83" s="8">
        <v>16.274999999999999</v>
      </c>
      <c r="V83" s="6"/>
      <c r="W83" s="22">
        <f>ROUND(IF(ISNUMBER(U83), S83*U83, S83),5)</f>
        <v>2620.2750000000001</v>
      </c>
      <c r="X83" s="6"/>
      <c r="Y83" s="22">
        <f>ROUND(Y82+W83,5)</f>
        <v>2620.2750000000001</v>
      </c>
    </row>
    <row r="84" spans="1:25" outlineLevel="1" x14ac:dyDescent="0.25">
      <c r="A84" s="6"/>
      <c r="B84" s="6"/>
      <c r="C84" s="6" t="s">
        <v>1288</v>
      </c>
      <c r="D84" s="6"/>
      <c r="E84" s="6"/>
      <c r="F84" s="6"/>
      <c r="G84" s="6"/>
      <c r="H84" s="6"/>
      <c r="I84" s="7"/>
      <c r="J84" s="6"/>
      <c r="K84" s="6"/>
      <c r="L84" s="6"/>
      <c r="M84" s="6"/>
      <c r="N84" s="6"/>
      <c r="O84" s="6"/>
      <c r="P84" s="6"/>
      <c r="Q84" s="6"/>
      <c r="R84" s="6"/>
      <c r="S84" s="8">
        <f>ROUND(SUM(S82:S83),5)</f>
        <v>161</v>
      </c>
      <c r="T84" s="6"/>
      <c r="U84" s="9"/>
      <c r="V84" s="6"/>
      <c r="W84" s="9">
        <f>ROUND(SUM(W82:W83),5)</f>
        <v>2620.2750000000001</v>
      </c>
      <c r="X84" s="6"/>
      <c r="Y84" s="9">
        <f>Y83</f>
        <v>2620.2750000000001</v>
      </c>
    </row>
    <row r="85" spans="1:25" outlineLevel="2" x14ac:dyDescent="0.25">
      <c r="A85" s="2"/>
      <c r="B85" s="2"/>
      <c r="C85" s="2" t="s">
        <v>1289</v>
      </c>
      <c r="D85" s="2"/>
      <c r="E85" s="2"/>
      <c r="F85" s="2"/>
      <c r="G85" s="2"/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4"/>
      <c r="T85" s="2"/>
      <c r="U85" s="5"/>
      <c r="V85" s="2"/>
      <c r="W85" s="5"/>
      <c r="X85" s="2"/>
      <c r="Y85" s="5"/>
    </row>
    <row r="86" spans="1:25" ht="15.75" outlineLevel="2" thickBot="1" x14ac:dyDescent="0.3">
      <c r="A86" s="1"/>
      <c r="B86" s="1"/>
      <c r="C86" s="1"/>
      <c r="D86" s="1"/>
      <c r="E86" s="6"/>
      <c r="F86" s="6"/>
      <c r="G86" s="6" t="s">
        <v>0</v>
      </c>
      <c r="H86" s="6"/>
      <c r="I86" s="7">
        <v>41407</v>
      </c>
      <c r="J86" s="6"/>
      <c r="K86" s="6" t="s">
        <v>1290</v>
      </c>
      <c r="L86" s="6"/>
      <c r="M86" s="6" t="s">
        <v>1291</v>
      </c>
      <c r="N86" s="6"/>
      <c r="O86" s="6" t="s">
        <v>1292</v>
      </c>
      <c r="P86" s="6"/>
      <c r="Q86" s="6" t="s">
        <v>1</v>
      </c>
      <c r="R86" s="6"/>
      <c r="S86" s="28">
        <v>106</v>
      </c>
      <c r="T86" s="6"/>
      <c r="U86" s="8">
        <v>16.274999999999999</v>
      </c>
      <c r="V86" s="6"/>
      <c r="W86" s="22">
        <f>ROUND(IF(ISNUMBER(U86), S86*U86, S86),5)</f>
        <v>1725.15</v>
      </c>
      <c r="X86" s="6"/>
      <c r="Y86" s="22">
        <f>ROUND(Y85+W86,5)</f>
        <v>1725.15</v>
      </c>
    </row>
    <row r="87" spans="1:25" outlineLevel="1" x14ac:dyDescent="0.25">
      <c r="A87" s="6"/>
      <c r="B87" s="6"/>
      <c r="C87" s="6" t="s">
        <v>1293</v>
      </c>
      <c r="D87" s="6"/>
      <c r="E87" s="6"/>
      <c r="F87" s="6"/>
      <c r="G87" s="6"/>
      <c r="H87" s="6"/>
      <c r="I87" s="7"/>
      <c r="J87" s="6"/>
      <c r="K87" s="6"/>
      <c r="L87" s="6"/>
      <c r="M87" s="6"/>
      <c r="N87" s="6"/>
      <c r="O87" s="6"/>
      <c r="P87" s="6"/>
      <c r="Q87" s="6"/>
      <c r="R87" s="6"/>
      <c r="S87" s="8">
        <f>ROUND(SUM(S85:S86),5)</f>
        <v>106</v>
      </c>
      <c r="T87" s="6"/>
      <c r="U87" s="9"/>
      <c r="V87" s="6"/>
      <c r="W87" s="9">
        <f>ROUND(SUM(W85:W86),5)</f>
        <v>1725.15</v>
      </c>
      <c r="X87" s="6"/>
      <c r="Y87" s="9">
        <f>Y86</f>
        <v>1725.15</v>
      </c>
    </row>
    <row r="88" spans="1:25" outlineLevel="2" x14ac:dyDescent="0.25">
      <c r="A88" s="2"/>
      <c r="B88" s="2"/>
      <c r="C88" s="2" t="s">
        <v>1294</v>
      </c>
      <c r="D88" s="2"/>
      <c r="E88" s="2"/>
      <c r="F88" s="2"/>
      <c r="G88" s="2"/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4"/>
      <c r="T88" s="2"/>
      <c r="U88" s="5"/>
      <c r="V88" s="2"/>
      <c r="W88" s="5"/>
      <c r="X88" s="2"/>
      <c r="Y88" s="5"/>
    </row>
    <row r="89" spans="1:25" ht="15.75" outlineLevel="2" thickBot="1" x14ac:dyDescent="0.3">
      <c r="A89" s="1"/>
      <c r="B89" s="1"/>
      <c r="C89" s="1"/>
      <c r="D89" s="1"/>
      <c r="E89" s="6"/>
      <c r="F89" s="6"/>
      <c r="G89" s="6" t="s">
        <v>0</v>
      </c>
      <c r="H89" s="6"/>
      <c r="I89" s="7">
        <v>41372</v>
      </c>
      <c r="J89" s="6"/>
      <c r="K89" s="6" t="s">
        <v>1295</v>
      </c>
      <c r="L89" s="6"/>
      <c r="M89" s="6" t="s">
        <v>239</v>
      </c>
      <c r="N89" s="6"/>
      <c r="O89" s="6" t="s">
        <v>1296</v>
      </c>
      <c r="P89" s="6"/>
      <c r="Q89" s="6" t="s">
        <v>1</v>
      </c>
      <c r="R89" s="6"/>
      <c r="S89" s="28">
        <v>23</v>
      </c>
      <c r="T89" s="6"/>
      <c r="U89" s="9">
        <v>30.38</v>
      </c>
      <c r="V89" s="6"/>
      <c r="W89" s="22">
        <f>ROUND(IF(ISNUMBER(U89), S89*U89, S89),5)</f>
        <v>698.74</v>
      </c>
      <c r="X89" s="6"/>
      <c r="Y89" s="22">
        <f>ROUND(Y88+W89,5)</f>
        <v>698.74</v>
      </c>
    </row>
    <row r="90" spans="1:25" outlineLevel="1" x14ac:dyDescent="0.25">
      <c r="A90" s="6"/>
      <c r="B90" s="6"/>
      <c r="C90" s="6" t="s">
        <v>1297</v>
      </c>
      <c r="D90" s="6"/>
      <c r="E90" s="6"/>
      <c r="F90" s="6"/>
      <c r="G90" s="6"/>
      <c r="H90" s="6"/>
      <c r="I90" s="7"/>
      <c r="J90" s="6"/>
      <c r="K90" s="6"/>
      <c r="L90" s="6"/>
      <c r="M90" s="6"/>
      <c r="N90" s="6"/>
      <c r="O90" s="6"/>
      <c r="P90" s="6"/>
      <c r="Q90" s="6"/>
      <c r="R90" s="6"/>
      <c r="S90" s="8">
        <f>ROUND(SUM(S88:S89),5)</f>
        <v>23</v>
      </c>
      <c r="T90" s="6"/>
      <c r="U90" s="9"/>
      <c r="V90" s="6"/>
      <c r="W90" s="9">
        <f>ROUND(SUM(W88:W89),5)</f>
        <v>698.74</v>
      </c>
      <c r="X90" s="6"/>
      <c r="Y90" s="9">
        <f>Y89</f>
        <v>698.74</v>
      </c>
    </row>
    <row r="91" spans="1:25" outlineLevel="2" x14ac:dyDescent="0.25">
      <c r="A91" s="2"/>
      <c r="B91" s="2"/>
      <c r="C91" s="2" t="s">
        <v>1298</v>
      </c>
      <c r="D91" s="2"/>
      <c r="E91" s="2"/>
      <c r="F91" s="2"/>
      <c r="G91" s="2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4"/>
      <c r="T91" s="2"/>
      <c r="U91" s="5"/>
      <c r="V91" s="2"/>
      <c r="W91" s="5"/>
      <c r="X91" s="2"/>
      <c r="Y91" s="5"/>
    </row>
    <row r="92" spans="1:25" ht="15.75" outlineLevel="2" thickBot="1" x14ac:dyDescent="0.3">
      <c r="A92" s="1"/>
      <c r="B92" s="1"/>
      <c r="C92" s="1"/>
      <c r="D92" s="1"/>
      <c r="E92" s="6"/>
      <c r="F92" s="6"/>
      <c r="G92" s="6" t="s">
        <v>0</v>
      </c>
      <c r="H92" s="6"/>
      <c r="I92" s="7">
        <v>41372</v>
      </c>
      <c r="J92" s="6"/>
      <c r="K92" s="6" t="s">
        <v>1299</v>
      </c>
      <c r="L92" s="6"/>
      <c r="M92" s="6" t="s">
        <v>1300</v>
      </c>
      <c r="N92" s="6"/>
      <c r="O92" s="6" t="s">
        <v>1301</v>
      </c>
      <c r="P92" s="6"/>
      <c r="Q92" s="6" t="s">
        <v>1</v>
      </c>
      <c r="R92" s="6"/>
      <c r="S92" s="28">
        <v>39</v>
      </c>
      <c r="T92" s="6"/>
      <c r="U92" s="9">
        <v>15.19</v>
      </c>
      <c r="V92" s="6"/>
      <c r="W92" s="22">
        <f>ROUND(IF(ISNUMBER(U92), S92*U92, S92),5)</f>
        <v>592.41</v>
      </c>
      <c r="X92" s="6"/>
      <c r="Y92" s="22">
        <f>ROUND(Y91+W92,5)</f>
        <v>592.41</v>
      </c>
    </row>
    <row r="93" spans="1:25" outlineLevel="1" x14ac:dyDescent="0.25">
      <c r="A93" s="6"/>
      <c r="B93" s="6"/>
      <c r="C93" s="6" t="s">
        <v>1302</v>
      </c>
      <c r="D93" s="6"/>
      <c r="E93" s="6"/>
      <c r="F93" s="6"/>
      <c r="G93" s="6"/>
      <c r="H93" s="6"/>
      <c r="I93" s="7"/>
      <c r="J93" s="6"/>
      <c r="K93" s="6"/>
      <c r="L93" s="6"/>
      <c r="M93" s="6"/>
      <c r="N93" s="6"/>
      <c r="O93" s="6"/>
      <c r="P93" s="6"/>
      <c r="Q93" s="6"/>
      <c r="R93" s="6"/>
      <c r="S93" s="8">
        <f>ROUND(SUM(S91:S92),5)</f>
        <v>39</v>
      </c>
      <c r="T93" s="6"/>
      <c r="U93" s="9"/>
      <c r="V93" s="6"/>
      <c r="W93" s="9">
        <f>ROUND(SUM(W91:W92),5)</f>
        <v>592.41</v>
      </c>
      <c r="X93" s="6"/>
      <c r="Y93" s="9">
        <f>Y92</f>
        <v>592.41</v>
      </c>
    </row>
    <row r="94" spans="1:25" outlineLevel="2" x14ac:dyDescent="0.25">
      <c r="A94" s="2"/>
      <c r="B94" s="2"/>
      <c r="C94" s="2" t="s">
        <v>1303</v>
      </c>
      <c r="D94" s="2"/>
      <c r="E94" s="2"/>
      <c r="F94" s="2"/>
      <c r="G94" s="2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4"/>
      <c r="T94" s="2"/>
      <c r="U94" s="5"/>
      <c r="V94" s="2"/>
      <c r="W94" s="5"/>
      <c r="X94" s="2"/>
      <c r="Y94" s="5"/>
    </row>
    <row r="95" spans="1:25" ht="15.75" outlineLevel="2" thickBot="1" x14ac:dyDescent="0.3">
      <c r="A95" s="1"/>
      <c r="B95" s="1"/>
      <c r="C95" s="1"/>
      <c r="D95" s="1"/>
      <c r="E95" s="6"/>
      <c r="F95" s="6"/>
      <c r="G95" s="6" t="s">
        <v>0</v>
      </c>
      <c r="H95" s="6"/>
      <c r="I95" s="7">
        <v>41397</v>
      </c>
      <c r="J95" s="6"/>
      <c r="K95" s="6" t="s">
        <v>1304</v>
      </c>
      <c r="L95" s="6"/>
      <c r="M95" s="6" t="s">
        <v>1305</v>
      </c>
      <c r="N95" s="6"/>
      <c r="O95" s="6" t="s">
        <v>1306</v>
      </c>
      <c r="P95" s="6"/>
      <c r="Q95" s="6" t="s">
        <v>1</v>
      </c>
      <c r="R95" s="6"/>
      <c r="S95" s="27">
        <v>169</v>
      </c>
      <c r="T95" s="6"/>
      <c r="U95" s="9">
        <v>17.36</v>
      </c>
      <c r="V95" s="6"/>
      <c r="W95" s="10">
        <f>ROUND(IF(ISNUMBER(U95), S95*U95, S95),5)</f>
        <v>2933.84</v>
      </c>
      <c r="X95" s="6"/>
      <c r="Y95" s="10">
        <f>ROUND(Y94+W95,5)</f>
        <v>2933.84</v>
      </c>
    </row>
    <row r="96" spans="1:25" ht="15.75" outlineLevel="1" thickBot="1" x14ac:dyDescent="0.3">
      <c r="A96" s="6"/>
      <c r="B96" s="6"/>
      <c r="C96" s="6" t="s">
        <v>1307</v>
      </c>
      <c r="D96" s="6"/>
      <c r="E96" s="6"/>
      <c r="F96" s="6"/>
      <c r="G96" s="6"/>
      <c r="H96" s="6"/>
      <c r="I96" s="7"/>
      <c r="J96" s="6"/>
      <c r="K96" s="6"/>
      <c r="L96" s="6"/>
      <c r="M96" s="6"/>
      <c r="N96" s="6"/>
      <c r="O96" s="6"/>
      <c r="P96" s="6"/>
      <c r="Q96" s="6"/>
      <c r="R96" s="6"/>
      <c r="S96" s="26">
        <f>ROUND(SUM(S94:S95),5)</f>
        <v>169</v>
      </c>
      <c r="T96" s="6"/>
      <c r="U96" s="9"/>
      <c r="V96" s="6"/>
      <c r="W96" s="11">
        <f>ROUND(SUM(W94:W95),5)</f>
        <v>2933.84</v>
      </c>
      <c r="X96" s="6"/>
      <c r="Y96" s="11">
        <f>Y95</f>
        <v>2933.84</v>
      </c>
    </row>
    <row r="97" spans="1:26" x14ac:dyDescent="0.25">
      <c r="A97" s="6"/>
      <c r="B97" s="6" t="s">
        <v>1308</v>
      </c>
      <c r="C97" s="6"/>
      <c r="D97" s="6"/>
      <c r="E97" s="6"/>
      <c r="F97" s="6"/>
      <c r="G97" s="6"/>
      <c r="H97" s="6"/>
      <c r="I97" s="7"/>
      <c r="J97" s="6"/>
      <c r="K97" s="6"/>
      <c r="L97" s="6"/>
      <c r="M97" s="6"/>
      <c r="N97" s="6"/>
      <c r="O97" s="6"/>
      <c r="P97" s="6"/>
      <c r="Q97" s="6"/>
      <c r="R97" s="6"/>
      <c r="S97" s="8">
        <f>ROUND(S75+S78+S81+S84+S87+S90+S93+S96,5)</f>
        <v>824</v>
      </c>
      <c r="T97" s="6"/>
      <c r="U97" s="9"/>
      <c r="V97" s="6"/>
      <c r="W97" s="9">
        <f>ROUND(W75+W78+W81+W84+W87+W90+W93+W96,5)</f>
        <v>16790.375</v>
      </c>
      <c r="X97" s="6"/>
      <c r="Y97" s="9">
        <f>ROUND(Y75+Y78+Y81+Y84+Y87+Y90+Y93+Y96,5)</f>
        <v>16790.375</v>
      </c>
      <c r="Z97">
        <v>16790.38</v>
      </c>
    </row>
    <row r="98" spans="1:26" x14ac:dyDescent="0.25">
      <c r="A98" s="2"/>
      <c r="B98" s="2" t="s">
        <v>1309</v>
      </c>
      <c r="C98" s="2"/>
      <c r="D98" s="2"/>
      <c r="E98" s="2"/>
      <c r="F98" s="2"/>
      <c r="G98" s="2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4"/>
      <c r="T98" s="2"/>
      <c r="U98" s="5"/>
      <c r="V98" s="2"/>
      <c r="W98" s="5"/>
      <c r="X98" s="2"/>
      <c r="Y98" s="5"/>
    </row>
    <row r="99" spans="1:26" outlineLevel="2" x14ac:dyDescent="0.25">
      <c r="A99" s="2"/>
      <c r="B99" s="2"/>
      <c r="C99" s="2" t="s">
        <v>1310</v>
      </c>
      <c r="D99" s="2"/>
      <c r="E99" s="2"/>
      <c r="F99" s="2"/>
      <c r="G99" s="2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4"/>
      <c r="T99" s="2"/>
      <c r="U99" s="5"/>
      <c r="V99" s="2"/>
      <c r="W99" s="5"/>
      <c r="X99" s="2"/>
      <c r="Y99" s="5"/>
    </row>
    <row r="100" spans="1:26" ht="15.75" outlineLevel="2" thickBot="1" x14ac:dyDescent="0.3">
      <c r="A100" s="1"/>
      <c r="B100" s="1"/>
      <c r="C100" s="1"/>
      <c r="D100" s="1"/>
      <c r="E100" s="6"/>
      <c r="F100" s="6"/>
      <c r="G100" s="6" t="s">
        <v>0</v>
      </c>
      <c r="H100" s="6"/>
      <c r="I100" s="7">
        <v>41382</v>
      </c>
      <c r="J100" s="6"/>
      <c r="K100" s="6" t="s">
        <v>1311</v>
      </c>
      <c r="L100" s="6"/>
      <c r="M100" s="6" t="s">
        <v>1312</v>
      </c>
      <c r="N100" s="6"/>
      <c r="O100" s="6" t="s">
        <v>1313</v>
      </c>
      <c r="P100" s="6"/>
      <c r="Q100" s="6" t="s">
        <v>1</v>
      </c>
      <c r="R100" s="6"/>
      <c r="S100" s="28">
        <v>30</v>
      </c>
      <c r="T100" s="6"/>
      <c r="U100" s="9">
        <v>17.36</v>
      </c>
      <c r="V100" s="6"/>
      <c r="W100" s="22">
        <f>ROUND(IF(ISNUMBER(U100), S100*U100, S100),5)</f>
        <v>520.79999999999995</v>
      </c>
      <c r="X100" s="6"/>
      <c r="Y100" s="22">
        <f>ROUND(Y99+W100,5)</f>
        <v>520.79999999999995</v>
      </c>
    </row>
    <row r="101" spans="1:26" outlineLevel="1" x14ac:dyDescent="0.25">
      <c r="A101" s="6"/>
      <c r="B101" s="6"/>
      <c r="C101" s="6" t="s">
        <v>1314</v>
      </c>
      <c r="D101" s="6"/>
      <c r="E101" s="6"/>
      <c r="F101" s="6"/>
      <c r="G101" s="6"/>
      <c r="H101" s="6"/>
      <c r="I101" s="7"/>
      <c r="J101" s="6"/>
      <c r="K101" s="6"/>
      <c r="L101" s="6"/>
      <c r="M101" s="6"/>
      <c r="N101" s="6"/>
      <c r="O101" s="6"/>
      <c r="P101" s="6"/>
      <c r="Q101" s="6"/>
      <c r="R101" s="6"/>
      <c r="S101" s="8">
        <f>ROUND(SUM(S99:S100),5)</f>
        <v>30</v>
      </c>
      <c r="T101" s="6"/>
      <c r="U101" s="9"/>
      <c r="V101" s="6"/>
      <c r="W101" s="9">
        <f>ROUND(SUM(W99:W100),5)</f>
        <v>520.79999999999995</v>
      </c>
      <c r="X101" s="6"/>
      <c r="Y101" s="9">
        <f>Y100</f>
        <v>520.79999999999995</v>
      </c>
    </row>
    <row r="102" spans="1:26" outlineLevel="2" x14ac:dyDescent="0.25">
      <c r="A102" s="2"/>
      <c r="B102" s="2"/>
      <c r="C102" s="2" t="s">
        <v>1315</v>
      </c>
      <c r="D102" s="2"/>
      <c r="E102" s="2"/>
      <c r="F102" s="2"/>
      <c r="G102" s="2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4"/>
      <c r="T102" s="2"/>
      <c r="U102" s="5"/>
      <c r="V102" s="2"/>
      <c r="W102" s="5"/>
      <c r="X102" s="2"/>
      <c r="Y102" s="5"/>
    </row>
    <row r="103" spans="1:26" ht="15.75" outlineLevel="2" thickBot="1" x14ac:dyDescent="0.3">
      <c r="A103" s="1"/>
      <c r="B103" s="1"/>
      <c r="C103" s="1"/>
      <c r="D103" s="1"/>
      <c r="E103" s="6"/>
      <c r="F103" s="6"/>
      <c r="G103" s="6" t="s">
        <v>0</v>
      </c>
      <c r="H103" s="6"/>
      <c r="I103" s="7">
        <v>41428</v>
      </c>
      <c r="J103" s="6"/>
      <c r="K103" s="6" t="s">
        <v>1316</v>
      </c>
      <c r="L103" s="6"/>
      <c r="M103" s="6" t="s">
        <v>1317</v>
      </c>
      <c r="N103" s="6"/>
      <c r="O103" s="6" t="s">
        <v>1318</v>
      </c>
      <c r="P103" s="6"/>
      <c r="Q103" s="6" t="s">
        <v>1</v>
      </c>
      <c r="R103" s="6"/>
      <c r="S103" s="27">
        <v>24</v>
      </c>
      <c r="T103" s="6"/>
      <c r="U103" s="8">
        <v>11.935</v>
      </c>
      <c r="V103" s="6"/>
      <c r="W103" s="10">
        <f>ROUND(IF(ISNUMBER(U103), S103*U103, S103),5)</f>
        <v>286.44</v>
      </c>
      <c r="X103" s="6"/>
      <c r="Y103" s="10">
        <f>ROUND(Y102+W103,5)</f>
        <v>286.44</v>
      </c>
    </row>
    <row r="104" spans="1:26" ht="15.75" outlineLevel="1" thickBot="1" x14ac:dyDescent="0.3">
      <c r="A104" s="6"/>
      <c r="B104" s="6"/>
      <c r="C104" s="6" t="s">
        <v>1319</v>
      </c>
      <c r="D104" s="6"/>
      <c r="E104" s="6"/>
      <c r="F104" s="6"/>
      <c r="G104" s="6"/>
      <c r="H104" s="6"/>
      <c r="I104" s="7"/>
      <c r="J104" s="6"/>
      <c r="K104" s="6"/>
      <c r="L104" s="6"/>
      <c r="M104" s="6"/>
      <c r="N104" s="6"/>
      <c r="O104" s="6"/>
      <c r="P104" s="6"/>
      <c r="Q104" s="6"/>
      <c r="R104" s="6"/>
      <c r="S104" s="26">
        <f>ROUND(SUM(S102:S103),5)</f>
        <v>24</v>
      </c>
      <c r="T104" s="6"/>
      <c r="U104" s="9"/>
      <c r="V104" s="6"/>
      <c r="W104" s="11">
        <f>ROUND(SUM(W102:W103),5)</f>
        <v>286.44</v>
      </c>
      <c r="X104" s="6"/>
      <c r="Y104" s="11">
        <f>Y103</f>
        <v>286.44</v>
      </c>
    </row>
    <row r="105" spans="1:26" x14ac:dyDescent="0.25">
      <c r="A105" s="6"/>
      <c r="B105" s="6" t="s">
        <v>1320</v>
      </c>
      <c r="C105" s="6"/>
      <c r="D105" s="6"/>
      <c r="E105" s="6"/>
      <c r="F105" s="6"/>
      <c r="G105" s="6"/>
      <c r="H105" s="6"/>
      <c r="I105" s="7"/>
      <c r="J105" s="6"/>
      <c r="K105" s="6"/>
      <c r="L105" s="6"/>
      <c r="M105" s="6"/>
      <c r="N105" s="6"/>
      <c r="O105" s="6"/>
      <c r="P105" s="6"/>
      <c r="Q105" s="6"/>
      <c r="R105" s="6"/>
      <c r="S105" s="8">
        <f>ROUND(S101+S104,5)</f>
        <v>54</v>
      </c>
      <c r="T105" s="6"/>
      <c r="U105" s="9"/>
      <c r="V105" s="6"/>
      <c r="W105" s="9">
        <f>ROUND(W101+W104,5)</f>
        <v>807.24</v>
      </c>
      <c r="X105" s="6"/>
      <c r="Y105" s="9">
        <f>ROUND(Y101+Y104,5)</f>
        <v>807.24</v>
      </c>
      <c r="Z105">
        <v>807.24</v>
      </c>
    </row>
    <row r="106" spans="1:26" x14ac:dyDescent="0.25">
      <c r="A106" s="2"/>
      <c r="B106" s="2" t="s">
        <v>1321</v>
      </c>
      <c r="C106" s="2"/>
      <c r="D106" s="2"/>
      <c r="E106" s="2"/>
      <c r="F106" s="2"/>
      <c r="G106" s="2"/>
      <c r="H106" s="2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4"/>
      <c r="T106" s="2"/>
      <c r="U106" s="5"/>
      <c r="V106" s="2"/>
      <c r="W106" s="5"/>
      <c r="X106" s="2"/>
      <c r="Y106" s="5"/>
    </row>
    <row r="107" spans="1:26" outlineLevel="2" x14ac:dyDescent="0.25">
      <c r="A107" s="2"/>
      <c r="B107" s="2"/>
      <c r="C107" s="2" t="s">
        <v>1322</v>
      </c>
      <c r="D107" s="2"/>
      <c r="E107" s="2"/>
      <c r="F107" s="2"/>
      <c r="G107" s="2"/>
      <c r="H107" s="2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4"/>
      <c r="T107" s="2"/>
      <c r="U107" s="5"/>
      <c r="V107" s="2"/>
      <c r="W107" s="5"/>
      <c r="X107" s="2"/>
      <c r="Y107" s="5"/>
    </row>
    <row r="108" spans="1:26" outlineLevel="2" x14ac:dyDescent="0.25">
      <c r="A108" s="6"/>
      <c r="B108" s="6"/>
      <c r="C108" s="6"/>
      <c r="D108" s="6"/>
      <c r="E108" s="6"/>
      <c r="F108" s="6"/>
      <c r="G108" s="6" t="s">
        <v>0</v>
      </c>
      <c r="H108" s="6"/>
      <c r="I108" s="7">
        <v>41415</v>
      </c>
      <c r="J108" s="6"/>
      <c r="K108" s="6" t="s">
        <v>1323</v>
      </c>
      <c r="L108" s="6"/>
      <c r="M108" s="6" t="s">
        <v>1324</v>
      </c>
      <c r="N108" s="6"/>
      <c r="O108" s="6" t="s">
        <v>1325</v>
      </c>
      <c r="P108" s="6"/>
      <c r="Q108" s="6" t="s">
        <v>1</v>
      </c>
      <c r="R108" s="6"/>
      <c r="S108" s="8">
        <v>30</v>
      </c>
      <c r="T108" s="6"/>
      <c r="U108" s="9">
        <v>16</v>
      </c>
      <c r="V108" s="6"/>
      <c r="W108" s="9">
        <f>ROUND(IF(ISNUMBER(U108), S108*U108, S108),5)</f>
        <v>480</v>
      </c>
      <c r="X108" s="6"/>
      <c r="Y108" s="9">
        <f>ROUND(Y107+W108,5)</f>
        <v>480</v>
      </c>
    </row>
    <row r="109" spans="1:26" ht="15.75" outlineLevel="2" thickBot="1" x14ac:dyDescent="0.3">
      <c r="A109" s="6"/>
      <c r="B109" s="6"/>
      <c r="C109" s="6"/>
      <c r="D109" s="6"/>
      <c r="E109" s="6"/>
      <c r="F109" s="6"/>
      <c r="G109" s="6" t="s">
        <v>0</v>
      </c>
      <c r="H109" s="6"/>
      <c r="I109" s="7">
        <v>41415</v>
      </c>
      <c r="J109" s="6"/>
      <c r="K109" s="6" t="s">
        <v>1323</v>
      </c>
      <c r="L109" s="6"/>
      <c r="M109" s="6" t="s">
        <v>90</v>
      </c>
      <c r="N109" s="6"/>
      <c r="O109" s="6" t="s">
        <v>1325</v>
      </c>
      <c r="P109" s="6"/>
      <c r="Q109" s="6" t="s">
        <v>1</v>
      </c>
      <c r="R109" s="6"/>
      <c r="S109" s="28">
        <v>1</v>
      </c>
      <c r="T109" s="6"/>
      <c r="U109" s="9">
        <v>40.799999999999997</v>
      </c>
      <c r="V109" s="6"/>
      <c r="W109" s="22">
        <f>ROUND(IF(ISNUMBER(U109), S109*U109, S109),5)</f>
        <v>40.799999999999997</v>
      </c>
      <c r="X109" s="6"/>
      <c r="Y109" s="22">
        <f>ROUND(Y108+W109,5)</f>
        <v>520.79999999999995</v>
      </c>
    </row>
    <row r="110" spans="1:26" outlineLevel="1" x14ac:dyDescent="0.25">
      <c r="A110" s="6"/>
      <c r="B110" s="6"/>
      <c r="C110" s="6" t="s">
        <v>1326</v>
      </c>
      <c r="D110" s="6"/>
      <c r="E110" s="6"/>
      <c r="F110" s="6"/>
      <c r="G110" s="6"/>
      <c r="H110" s="6"/>
      <c r="I110" s="7"/>
      <c r="J110" s="6"/>
      <c r="K110" s="6"/>
      <c r="L110" s="6"/>
      <c r="M110" s="6"/>
      <c r="N110" s="6"/>
      <c r="O110" s="6"/>
      <c r="P110" s="6"/>
      <c r="Q110" s="6"/>
      <c r="R110" s="6"/>
      <c r="S110" s="8">
        <f>ROUND(SUM(S107:S109),5)</f>
        <v>31</v>
      </c>
      <c r="T110" s="6"/>
      <c r="U110" s="9"/>
      <c r="V110" s="6"/>
      <c r="W110" s="9">
        <f>ROUND(SUM(W107:W109),5)</f>
        <v>520.79999999999995</v>
      </c>
      <c r="X110" s="6"/>
      <c r="Y110" s="9">
        <f>Y109</f>
        <v>520.79999999999995</v>
      </c>
    </row>
    <row r="111" spans="1:26" outlineLevel="2" x14ac:dyDescent="0.25">
      <c r="A111" s="2"/>
      <c r="B111" s="2"/>
      <c r="C111" s="2" t="s">
        <v>1327</v>
      </c>
      <c r="D111" s="2"/>
      <c r="E111" s="2"/>
      <c r="F111" s="2"/>
      <c r="G111" s="2"/>
      <c r="H111" s="2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4"/>
      <c r="T111" s="2"/>
      <c r="U111" s="5"/>
      <c r="V111" s="2"/>
      <c r="W111" s="5"/>
      <c r="X111" s="2"/>
      <c r="Y111" s="5"/>
    </row>
    <row r="112" spans="1:26" outlineLevel="2" x14ac:dyDescent="0.25">
      <c r="A112" s="6"/>
      <c r="B112" s="6"/>
      <c r="C112" s="6"/>
      <c r="D112" s="6"/>
      <c r="E112" s="6"/>
      <c r="F112" s="6"/>
      <c r="G112" s="6" t="s">
        <v>0</v>
      </c>
      <c r="H112" s="6"/>
      <c r="I112" s="7">
        <v>41438</v>
      </c>
      <c r="J112" s="6"/>
      <c r="K112" s="6" t="s">
        <v>1328</v>
      </c>
      <c r="L112" s="6"/>
      <c r="M112" s="6" t="s">
        <v>1329</v>
      </c>
      <c r="N112" s="6"/>
      <c r="O112" s="6" t="s">
        <v>1330</v>
      </c>
      <c r="P112" s="6"/>
      <c r="Q112" s="6" t="s">
        <v>1</v>
      </c>
      <c r="R112" s="6"/>
      <c r="S112" s="8">
        <v>34</v>
      </c>
      <c r="T112" s="6"/>
      <c r="U112" s="9">
        <v>40</v>
      </c>
      <c r="V112" s="6"/>
      <c r="W112" s="9">
        <f>ROUND(IF(ISNUMBER(U112), S112*U112, S112),5)</f>
        <v>1360</v>
      </c>
      <c r="X112" s="6"/>
      <c r="Y112" s="9">
        <f>ROUND(Y111+W112,5)</f>
        <v>1360</v>
      </c>
    </row>
    <row r="113" spans="1:26" ht="15.75" outlineLevel="2" thickBot="1" x14ac:dyDescent="0.3">
      <c r="A113" s="6"/>
      <c r="B113" s="6"/>
      <c r="C113" s="6"/>
      <c r="D113" s="6"/>
      <c r="E113" s="6"/>
      <c r="F113" s="6"/>
      <c r="G113" s="6" t="s">
        <v>0</v>
      </c>
      <c r="H113" s="6"/>
      <c r="I113" s="7">
        <v>41438</v>
      </c>
      <c r="J113" s="6"/>
      <c r="K113" s="6" t="s">
        <v>1328</v>
      </c>
      <c r="L113" s="6"/>
      <c r="M113" s="6" t="s">
        <v>90</v>
      </c>
      <c r="N113" s="6"/>
      <c r="O113" s="6" t="s">
        <v>1330</v>
      </c>
      <c r="P113" s="6"/>
      <c r="Q113" s="6" t="s">
        <v>1</v>
      </c>
      <c r="R113" s="6"/>
      <c r="S113" s="27">
        <v>1</v>
      </c>
      <c r="T113" s="6"/>
      <c r="U113" s="9">
        <v>115.6</v>
      </c>
      <c r="V113" s="6"/>
      <c r="W113" s="10">
        <f>ROUND(IF(ISNUMBER(U113), S113*U113, S113),5)</f>
        <v>115.6</v>
      </c>
      <c r="X113" s="6"/>
      <c r="Y113" s="10">
        <f>ROUND(Y112+W113,5)</f>
        <v>1475.6</v>
      </c>
    </row>
    <row r="114" spans="1:26" ht="15.75" outlineLevel="1" thickBot="1" x14ac:dyDescent="0.3">
      <c r="A114" s="6"/>
      <c r="B114" s="6"/>
      <c r="C114" s="6" t="s">
        <v>1331</v>
      </c>
      <c r="D114" s="6"/>
      <c r="E114" s="6"/>
      <c r="F114" s="6"/>
      <c r="G114" s="6"/>
      <c r="H114" s="6"/>
      <c r="I114" s="7"/>
      <c r="J114" s="6"/>
      <c r="K114" s="6"/>
      <c r="L114" s="6"/>
      <c r="M114" s="6"/>
      <c r="N114" s="6"/>
      <c r="O114" s="6"/>
      <c r="P114" s="6"/>
      <c r="Q114" s="6"/>
      <c r="R114" s="6"/>
      <c r="S114" s="26">
        <f>ROUND(SUM(S111:S113),5)</f>
        <v>35</v>
      </c>
      <c r="T114" s="6"/>
      <c r="U114" s="9"/>
      <c r="V114" s="6"/>
      <c r="W114" s="11">
        <f>ROUND(SUM(W111:W113),5)</f>
        <v>1475.6</v>
      </c>
      <c r="X114" s="6"/>
      <c r="Y114" s="11">
        <f>Y113</f>
        <v>1475.6</v>
      </c>
    </row>
    <row r="115" spans="1:26" x14ac:dyDescent="0.25">
      <c r="A115" s="6"/>
      <c r="B115" s="6" t="s">
        <v>1332</v>
      </c>
      <c r="C115" s="6"/>
      <c r="D115" s="6"/>
      <c r="E115" s="6"/>
      <c r="F115" s="6"/>
      <c r="G115" s="6"/>
      <c r="H115" s="6"/>
      <c r="I115" s="7"/>
      <c r="J115" s="6"/>
      <c r="K115" s="6"/>
      <c r="L115" s="6"/>
      <c r="M115" s="6"/>
      <c r="N115" s="6"/>
      <c r="O115" s="6"/>
      <c r="P115" s="6"/>
      <c r="Q115" s="6"/>
      <c r="R115" s="6"/>
      <c r="S115" s="8">
        <f>ROUND(S110+S114,5)</f>
        <v>66</v>
      </c>
      <c r="T115" s="6"/>
      <c r="U115" s="9"/>
      <c r="V115" s="6"/>
      <c r="W115" s="9">
        <f>ROUND(W110+W114,5)</f>
        <v>1996.4</v>
      </c>
      <c r="X115" s="6"/>
      <c r="Y115" s="9">
        <f>ROUND(Y110+Y114,5)</f>
        <v>1996.4</v>
      </c>
      <c r="Z115">
        <v>1996.4</v>
      </c>
    </row>
    <row r="117" spans="1:26" x14ac:dyDescent="0.25">
      <c r="Z117">
        <f>SUM(Z1:Z116)</f>
        <v>44575.94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sqref="A1:XFD1048576"/>
    </sheetView>
  </sheetViews>
  <sheetFormatPr defaultColWidth="11.42578125" defaultRowHeight="15" outlineLevelRow="1" x14ac:dyDescent="0.25"/>
  <cols>
    <col min="4" max="7" width="0" hidden="1" customWidth="1"/>
    <col min="9" max="9" width="0" hidden="1" customWidth="1"/>
    <col min="11" max="23" width="0" hidden="1" customWidth="1"/>
    <col min="24" max="24" width="13.28515625" customWidth="1"/>
    <col min="25" max="25" width="12.7109375" customWidth="1"/>
    <col min="26" max="26" width="12.85546875" customWidth="1"/>
  </cols>
  <sheetData>
    <row r="3" outlineLevel="1" x14ac:dyDescent="0.25"/>
    <row r="4" outlineLevel="1" x14ac:dyDescent="0.25"/>
  </sheetData>
  <phoneticPr fontId="5" type="noConversion"/>
  <pageMargins left="0.75" right="0.75" top="1" bottom="1" header="0.5" footer="0.5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2" sqref="T32"/>
    </sheetView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opLeftCell="B1" workbookViewId="0">
      <selection activeCell="Y5" sqref="Y5"/>
    </sheetView>
  </sheetViews>
  <sheetFormatPr defaultColWidth="11.42578125" defaultRowHeight="15" outlineLevelRow="1" x14ac:dyDescent="0.25"/>
  <cols>
    <col min="1" max="1" width="0" hidden="1" customWidth="1"/>
    <col min="5" max="9" width="0" hidden="1" customWidth="1"/>
    <col min="10" max="10" width="6.140625" customWidth="1"/>
    <col min="11" max="21" width="0" hidden="1" customWidth="1"/>
    <col min="23" max="23" width="0" hidden="1" customWidth="1"/>
  </cols>
  <sheetData>
    <row r="1" spans="1:25" x14ac:dyDescent="0.25">
      <c r="A1" s="2"/>
      <c r="B1" s="2" t="s">
        <v>1333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1" x14ac:dyDescent="0.25">
      <c r="A2" s="2"/>
      <c r="B2" s="2"/>
      <c r="C2" s="2" t="s">
        <v>1334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ht="15.75" outlineLevel="1" thickBot="1" x14ac:dyDescent="0.3">
      <c r="A3" s="1"/>
      <c r="B3" s="1"/>
      <c r="C3" s="1"/>
      <c r="D3" s="1"/>
      <c r="E3" s="6"/>
      <c r="F3" s="6"/>
      <c r="G3" s="6" t="s">
        <v>0</v>
      </c>
      <c r="H3" s="6"/>
      <c r="I3" s="7">
        <v>41372</v>
      </c>
      <c r="J3" s="6"/>
      <c r="K3" s="6" t="s">
        <v>1335</v>
      </c>
      <c r="L3" s="6"/>
      <c r="M3" s="6" t="s">
        <v>1336</v>
      </c>
      <c r="N3" s="6"/>
      <c r="O3" s="6" t="s">
        <v>1337</v>
      </c>
      <c r="P3" s="6"/>
      <c r="Q3" s="6" t="s">
        <v>1</v>
      </c>
      <c r="R3" s="6"/>
      <c r="S3" s="27">
        <v>30</v>
      </c>
      <c r="T3" s="6"/>
      <c r="U3" s="8">
        <v>16.274999999999999</v>
      </c>
      <c r="V3" s="6"/>
      <c r="W3" s="10">
        <f>ROUND(IF(ISNUMBER(U3), S3*U3, S3),5)</f>
        <v>488.25</v>
      </c>
      <c r="X3" s="6"/>
      <c r="Y3" s="10">
        <f>ROUND(Y2+W3,5)</f>
        <v>488.25</v>
      </c>
    </row>
    <row r="4" spans="1:25" ht="15.75" thickBot="1" x14ac:dyDescent="0.3">
      <c r="A4" s="6"/>
      <c r="B4" s="6"/>
      <c r="C4" s="6" t="s">
        <v>1338</v>
      </c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26">
        <f>ROUND(SUM(S2:S3),5)</f>
        <v>30</v>
      </c>
      <c r="T4" s="6"/>
      <c r="U4" s="9"/>
      <c r="V4" s="6"/>
      <c r="W4" s="11">
        <f>ROUND(SUM(W2:W3),5)</f>
        <v>488.25</v>
      </c>
      <c r="X4" s="6"/>
      <c r="Y4" s="11">
        <f>Y3</f>
        <v>488.25</v>
      </c>
    </row>
    <row r="5" spans="1:25" x14ac:dyDescent="0.25">
      <c r="A5" s="6"/>
      <c r="B5" s="6" t="s">
        <v>1339</v>
      </c>
      <c r="C5" s="6"/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8">
        <f>S4</f>
        <v>30</v>
      </c>
      <c r="T5" s="6"/>
      <c r="U5" s="9"/>
      <c r="V5" s="6"/>
      <c r="W5" s="9">
        <f>W4</f>
        <v>488.25</v>
      </c>
      <c r="X5" s="6"/>
      <c r="Y5" s="9">
        <f>Y4</f>
        <v>488.25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opLeftCell="H1" workbookViewId="0">
      <selection activeCell="Y5" sqref="Y5"/>
    </sheetView>
  </sheetViews>
  <sheetFormatPr defaultColWidth="8.85546875" defaultRowHeight="15" outlineLevelRow="1" x14ac:dyDescent="0.25"/>
  <sheetData>
    <row r="1" spans="1:25" x14ac:dyDescent="0.25">
      <c r="A1" s="2"/>
      <c r="B1" s="2" t="s">
        <v>1340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1" x14ac:dyDescent="0.25">
      <c r="A2" s="2"/>
      <c r="B2" s="2"/>
      <c r="C2" s="2" t="s">
        <v>1341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ht="15.75" outlineLevel="1" thickBot="1" x14ac:dyDescent="0.3">
      <c r="A3" s="1"/>
      <c r="B3" s="1"/>
      <c r="C3" s="1"/>
      <c r="D3" s="1"/>
      <c r="E3" s="6"/>
      <c r="F3" s="6"/>
      <c r="G3" s="6" t="s">
        <v>0</v>
      </c>
      <c r="H3" s="6"/>
      <c r="I3" s="7">
        <v>41393</v>
      </c>
      <c r="J3" s="6"/>
      <c r="K3" s="6" t="s">
        <v>1342</v>
      </c>
      <c r="L3" s="6"/>
      <c r="M3" s="6" t="s">
        <v>98</v>
      </c>
      <c r="N3" s="6"/>
      <c r="O3" s="6" t="s">
        <v>1343</v>
      </c>
      <c r="P3" s="6"/>
      <c r="Q3" s="6" t="s">
        <v>1</v>
      </c>
      <c r="R3" s="6"/>
      <c r="S3" s="27">
        <v>163</v>
      </c>
      <c r="T3" s="6"/>
      <c r="U3" s="9">
        <v>17.36</v>
      </c>
      <c r="V3" s="6"/>
      <c r="W3" s="10">
        <f>ROUND(IF(ISNUMBER(U3), S3*U3, S3),5)</f>
        <v>2829.68</v>
      </c>
      <c r="X3" s="6"/>
      <c r="Y3" s="10">
        <f>ROUND(Y2+W3,5)</f>
        <v>2829.68</v>
      </c>
    </row>
    <row r="4" spans="1:25" ht="15.75" thickBot="1" x14ac:dyDescent="0.3">
      <c r="A4" s="6"/>
      <c r="B4" s="6"/>
      <c r="C4" s="6" t="s">
        <v>1344</v>
      </c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26">
        <f>ROUND(SUM(S2:S3),5)</f>
        <v>163</v>
      </c>
      <c r="T4" s="6"/>
      <c r="U4" s="9"/>
      <c r="V4" s="6"/>
      <c r="W4" s="11">
        <f>ROUND(SUM(W2:W3),5)</f>
        <v>2829.68</v>
      </c>
      <c r="X4" s="6"/>
      <c r="Y4" s="11">
        <f>Y3</f>
        <v>2829.68</v>
      </c>
    </row>
    <row r="5" spans="1:25" x14ac:dyDescent="0.25">
      <c r="A5" s="6"/>
      <c r="B5" s="6" t="s">
        <v>1345</v>
      </c>
      <c r="C5" s="6"/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8">
        <f>S4</f>
        <v>163</v>
      </c>
      <c r="T5" s="6"/>
      <c r="U5" s="9"/>
      <c r="V5" s="6"/>
      <c r="W5" s="9">
        <f>W4</f>
        <v>2829.68</v>
      </c>
      <c r="X5" s="6"/>
      <c r="Y5" s="9">
        <f>Y4</f>
        <v>2829.68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Y5" sqref="Y5"/>
    </sheetView>
  </sheetViews>
  <sheetFormatPr defaultColWidth="8.85546875" defaultRowHeight="15" outlineLevelRow="2" x14ac:dyDescent="0.25"/>
  <cols>
    <col min="5" max="7" width="0" hidden="1" customWidth="1"/>
    <col min="9" max="9" width="0" hidden="1" customWidth="1"/>
    <col min="11" max="23" width="0" hidden="1" customWidth="1"/>
    <col min="24" max="24" width="12.28515625" customWidth="1"/>
    <col min="25" max="25" width="12.42578125" customWidth="1"/>
    <col min="26" max="26" width="12.7109375" customWidth="1"/>
  </cols>
  <sheetData>
    <row r="1" spans="1:25" x14ac:dyDescent="0.25">
      <c r="A1" s="2"/>
      <c r="B1" s="2" t="s">
        <v>1346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1" x14ac:dyDescent="0.25">
      <c r="A2" s="2"/>
      <c r="B2" s="2"/>
      <c r="C2" s="2" t="s">
        <v>1347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ht="15.75" outlineLevel="1" thickBot="1" x14ac:dyDescent="0.3">
      <c r="A3" s="1"/>
      <c r="B3" s="1"/>
      <c r="C3" s="1"/>
      <c r="D3" s="1"/>
      <c r="E3" s="6"/>
      <c r="F3" s="6"/>
      <c r="G3" s="6" t="s">
        <v>0</v>
      </c>
      <c r="H3" s="6"/>
      <c r="I3" s="7">
        <v>41393</v>
      </c>
      <c r="J3" s="6"/>
      <c r="K3" s="6" t="s">
        <v>1348</v>
      </c>
      <c r="L3" s="6"/>
      <c r="M3" s="6" t="s">
        <v>1252</v>
      </c>
      <c r="N3" s="6"/>
      <c r="O3" s="6" t="s">
        <v>1349</v>
      </c>
      <c r="P3" s="6"/>
      <c r="Q3" s="6" t="s">
        <v>1</v>
      </c>
      <c r="R3" s="6"/>
      <c r="S3" s="27">
        <v>31</v>
      </c>
      <c r="T3" s="6"/>
      <c r="U3" s="8">
        <v>14.105</v>
      </c>
      <c r="V3" s="6"/>
      <c r="W3" s="10">
        <f>ROUND(IF(ISNUMBER(U3), S3*U3, S3),5)</f>
        <v>437.255</v>
      </c>
      <c r="X3" s="6"/>
      <c r="Y3" s="10">
        <f>ROUND(Y2+W3,5)</f>
        <v>437.255</v>
      </c>
    </row>
    <row r="4" spans="1:25" ht="15.75" thickBot="1" x14ac:dyDescent="0.3">
      <c r="A4" s="6"/>
      <c r="B4" s="6"/>
      <c r="C4" s="6" t="s">
        <v>1350</v>
      </c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26">
        <f>ROUND(SUM(S2:S3),5)</f>
        <v>31</v>
      </c>
      <c r="T4" s="6"/>
      <c r="U4" s="9"/>
      <c r="V4" s="6"/>
      <c r="W4" s="11">
        <f>ROUND(SUM(W2:W3),5)</f>
        <v>437.255</v>
      </c>
      <c r="X4" s="6"/>
      <c r="Y4" s="11">
        <f>Y3</f>
        <v>437.255</v>
      </c>
    </row>
    <row r="5" spans="1:25" x14ac:dyDescent="0.25">
      <c r="A5" s="6"/>
      <c r="B5" s="6" t="s">
        <v>1351</v>
      </c>
      <c r="C5" s="6"/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8">
        <f>S4</f>
        <v>31</v>
      </c>
      <c r="T5" s="6"/>
      <c r="U5" s="9"/>
      <c r="V5" s="6"/>
      <c r="W5" s="9">
        <f>W4</f>
        <v>437.255</v>
      </c>
      <c r="X5" s="6"/>
      <c r="Y5" s="9">
        <f>Y4</f>
        <v>437.255</v>
      </c>
    </row>
    <row r="9" spans="1:25" outlineLevel="2" x14ac:dyDescent="0.25"/>
    <row r="10" spans="1:25" outlineLevel="2" x14ac:dyDescent="0.25"/>
    <row r="11" spans="1:25" outlineLevel="1" x14ac:dyDescent="0.25"/>
    <row r="12" spans="1:25" outlineLevel="2" x14ac:dyDescent="0.25"/>
    <row r="13" spans="1:25" outlineLevel="2" x14ac:dyDescent="0.25"/>
    <row r="14" spans="1:25" outlineLevel="2" x14ac:dyDescent="0.25"/>
    <row r="15" spans="1:25" outlineLevel="2" x14ac:dyDescent="0.25"/>
    <row r="16" spans="1:25" outlineLevel="1" x14ac:dyDescent="0.25"/>
  </sheetData>
  <pageMargins left="0.7" right="0.7" top="0.75" bottom="0.75" header="0.3" footer="0.3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opLeftCell="H1" workbookViewId="0">
      <selection activeCell="Y5" sqref="Y5"/>
    </sheetView>
  </sheetViews>
  <sheetFormatPr defaultColWidth="8.85546875" defaultRowHeight="15" outlineLevelRow="1" x14ac:dyDescent="0.25"/>
  <sheetData>
    <row r="1" spans="1:25" ht="30" customHeight="1" x14ac:dyDescent="0.25">
      <c r="A1" s="2"/>
      <c r="B1" s="2" t="s">
        <v>1352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1" x14ac:dyDescent="0.25">
      <c r="A2" s="2"/>
      <c r="B2" s="2"/>
      <c r="C2" s="2" t="s">
        <v>1353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ht="15.75" outlineLevel="1" thickBot="1" x14ac:dyDescent="0.3">
      <c r="A3" s="1"/>
      <c r="B3" s="1"/>
      <c r="C3" s="1"/>
      <c r="D3" s="1"/>
      <c r="E3" s="6"/>
      <c r="F3" s="6"/>
      <c r="G3" s="6" t="s">
        <v>0</v>
      </c>
      <c r="H3" s="6"/>
      <c r="I3" s="7">
        <v>41397</v>
      </c>
      <c r="J3" s="6"/>
      <c r="K3" s="6" t="s">
        <v>1354</v>
      </c>
      <c r="L3" s="6"/>
      <c r="M3" s="6" t="s">
        <v>1355</v>
      </c>
      <c r="N3" s="6"/>
      <c r="O3" s="6" t="s">
        <v>1356</v>
      </c>
      <c r="P3" s="6"/>
      <c r="Q3" s="6" t="s">
        <v>1</v>
      </c>
      <c r="R3" s="6"/>
      <c r="S3" s="27">
        <v>37</v>
      </c>
      <c r="T3" s="6"/>
      <c r="U3" s="8">
        <v>37.975000000000001</v>
      </c>
      <c r="V3" s="6"/>
      <c r="W3" s="10">
        <f>ROUND(IF(ISNUMBER(U3), S3*U3, S3),5)</f>
        <v>1405.075</v>
      </c>
      <c r="X3" s="6"/>
      <c r="Y3" s="10">
        <f>ROUND(Y2+W3,5)</f>
        <v>1405.075</v>
      </c>
    </row>
    <row r="4" spans="1:25" ht="15.75" thickBot="1" x14ac:dyDescent="0.3">
      <c r="A4" s="6"/>
      <c r="B4" s="6"/>
      <c r="C4" s="6" t="s">
        <v>1357</v>
      </c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26">
        <f>ROUND(SUM(S2:S3),5)</f>
        <v>37</v>
      </c>
      <c r="T4" s="6"/>
      <c r="U4" s="9"/>
      <c r="V4" s="6"/>
      <c r="W4" s="11">
        <f>ROUND(SUM(W2:W3),5)</f>
        <v>1405.075</v>
      </c>
      <c r="X4" s="6"/>
      <c r="Y4" s="11">
        <f>Y3</f>
        <v>1405.075</v>
      </c>
    </row>
    <row r="5" spans="1:25" x14ac:dyDescent="0.25">
      <c r="A5" s="6"/>
      <c r="B5" s="6" t="s">
        <v>1358</v>
      </c>
      <c r="C5" s="6"/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8">
        <f>S4</f>
        <v>37</v>
      </c>
      <c r="T5" s="6"/>
      <c r="U5" s="9"/>
      <c r="V5" s="6"/>
      <c r="W5" s="9">
        <f>W4</f>
        <v>1405.075</v>
      </c>
      <c r="X5" s="6"/>
      <c r="Y5" s="9">
        <f>Y4</f>
        <v>1405.075</v>
      </c>
    </row>
    <row r="6" spans="1:25" ht="30" customHeight="1" x14ac:dyDescent="0.25">
      <c r="A6" s="6"/>
      <c r="B6" s="6"/>
      <c r="C6" s="6"/>
      <c r="D6" s="6"/>
      <c r="E6" s="6"/>
      <c r="F6" s="6"/>
      <c r="G6" s="6"/>
      <c r="H6" s="7"/>
      <c r="I6" s="6"/>
      <c r="J6" s="6"/>
      <c r="K6" s="6"/>
      <c r="L6" s="6"/>
      <c r="M6" s="6"/>
      <c r="N6" s="6"/>
      <c r="O6" s="6"/>
      <c r="P6" s="6"/>
      <c r="Q6" s="6"/>
      <c r="R6" s="8"/>
      <c r="S6" s="6"/>
      <c r="T6" s="9"/>
      <c r="U6" s="6"/>
      <c r="V6" s="9"/>
      <c r="W6" s="6"/>
      <c r="X6" s="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opLeftCell="A31" workbookViewId="0">
      <selection activeCell="Z87" sqref="Z87"/>
    </sheetView>
  </sheetViews>
  <sheetFormatPr defaultColWidth="11.42578125" defaultRowHeight="15" outlineLevelRow="2" x14ac:dyDescent="0.25"/>
  <cols>
    <col min="4" max="7" width="0" hidden="1" customWidth="1"/>
    <col min="9" max="9" width="0" hidden="1" customWidth="1"/>
    <col min="11" max="23" width="0" hidden="1" customWidth="1"/>
    <col min="25" max="25" width="12" customWidth="1"/>
    <col min="26" max="26" width="12.42578125" customWidth="1"/>
  </cols>
  <sheetData>
    <row r="1" spans="1:25" x14ac:dyDescent="0.25">
      <c r="A1" s="2"/>
      <c r="B1" s="2" t="s">
        <v>377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2" x14ac:dyDescent="0.25">
      <c r="A2" s="2"/>
      <c r="B2" s="2"/>
      <c r="C2" s="2" t="s">
        <v>378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ht="15.75" outlineLevel="2" thickBot="1" x14ac:dyDescent="0.3">
      <c r="A3" s="1"/>
      <c r="B3" s="1"/>
      <c r="C3" s="1"/>
      <c r="D3" s="1"/>
      <c r="E3" s="6"/>
      <c r="F3" s="6"/>
      <c r="G3" s="6" t="s">
        <v>0</v>
      </c>
      <c r="H3" s="6"/>
      <c r="I3" s="7">
        <v>41386</v>
      </c>
      <c r="J3" s="6"/>
      <c r="K3" s="6" t="s">
        <v>379</v>
      </c>
      <c r="L3" s="6"/>
      <c r="M3" s="6" t="s">
        <v>380</v>
      </c>
      <c r="N3" s="6"/>
      <c r="O3" s="6" t="s">
        <v>381</v>
      </c>
      <c r="P3" s="6"/>
      <c r="Q3" s="6" t="s">
        <v>1</v>
      </c>
      <c r="R3" s="6"/>
      <c r="S3" s="28">
        <v>43</v>
      </c>
      <c r="T3" s="6"/>
      <c r="U3" s="9">
        <v>32.549999999999997</v>
      </c>
      <c r="V3" s="6"/>
      <c r="W3" s="22">
        <f>ROUND(IF(ISNUMBER(U3), S3*U3, S3),5)</f>
        <v>1399.65</v>
      </c>
      <c r="X3" s="6"/>
      <c r="Y3" s="22">
        <f>ROUND(Y2+W3,5)</f>
        <v>1399.65</v>
      </c>
    </row>
    <row r="4" spans="1:25" outlineLevel="1" x14ac:dyDescent="0.25">
      <c r="A4" s="6"/>
      <c r="B4" s="6"/>
      <c r="C4" s="6" t="s">
        <v>382</v>
      </c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8">
        <f>ROUND(SUM(S2:S3),5)</f>
        <v>43</v>
      </c>
      <c r="T4" s="6"/>
      <c r="U4" s="9"/>
      <c r="V4" s="6"/>
      <c r="W4" s="9">
        <f>ROUND(SUM(W2:W3),5)</f>
        <v>1399.65</v>
      </c>
      <c r="X4" s="6"/>
      <c r="Y4" s="9">
        <f>Y3</f>
        <v>1399.65</v>
      </c>
    </row>
    <row r="5" spans="1:25" outlineLevel="2" x14ac:dyDescent="0.25">
      <c r="A5" s="2"/>
      <c r="B5" s="2"/>
      <c r="C5" s="2" t="s">
        <v>383</v>
      </c>
      <c r="D5" s="2"/>
      <c r="E5" s="2"/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4"/>
      <c r="T5" s="2"/>
      <c r="U5" s="5"/>
      <c r="V5" s="2"/>
      <c r="W5" s="5"/>
      <c r="X5" s="2"/>
      <c r="Y5" s="5"/>
    </row>
    <row r="6" spans="1:25" ht="15.75" outlineLevel="2" thickBot="1" x14ac:dyDescent="0.3">
      <c r="A6" s="1"/>
      <c r="B6" s="1"/>
      <c r="C6" s="1"/>
      <c r="D6" s="1"/>
      <c r="E6" s="6"/>
      <c r="F6" s="6"/>
      <c r="G6" s="6" t="s">
        <v>0</v>
      </c>
      <c r="H6" s="6"/>
      <c r="I6" s="7">
        <v>41365</v>
      </c>
      <c r="J6" s="6"/>
      <c r="K6" s="6" t="s">
        <v>384</v>
      </c>
      <c r="L6" s="6"/>
      <c r="M6" s="6" t="s">
        <v>385</v>
      </c>
      <c r="N6" s="6"/>
      <c r="O6" s="6" t="s">
        <v>386</v>
      </c>
      <c r="P6" s="6"/>
      <c r="Q6" s="6" t="s">
        <v>1</v>
      </c>
      <c r="R6" s="6"/>
      <c r="S6" s="28">
        <v>273</v>
      </c>
      <c r="T6" s="6"/>
      <c r="U6" s="8">
        <v>16.274999999999999</v>
      </c>
      <c r="V6" s="6"/>
      <c r="W6" s="22">
        <f>ROUND(IF(ISNUMBER(U6), S6*U6, S6),5)</f>
        <v>4443.0749999999998</v>
      </c>
      <c r="X6" s="6"/>
      <c r="Y6" s="22">
        <f>ROUND(Y5+W6,5)</f>
        <v>4443.0749999999998</v>
      </c>
    </row>
    <row r="7" spans="1:25" outlineLevel="1" x14ac:dyDescent="0.25">
      <c r="A7" s="6"/>
      <c r="B7" s="6"/>
      <c r="C7" s="6" t="s">
        <v>387</v>
      </c>
      <c r="D7" s="6"/>
      <c r="E7" s="6"/>
      <c r="F7" s="6"/>
      <c r="G7" s="6"/>
      <c r="H7" s="6"/>
      <c r="I7" s="7"/>
      <c r="J7" s="6"/>
      <c r="K7" s="6"/>
      <c r="L7" s="6"/>
      <c r="M7" s="6"/>
      <c r="N7" s="6"/>
      <c r="O7" s="6"/>
      <c r="P7" s="6"/>
      <c r="Q7" s="6"/>
      <c r="R7" s="6"/>
      <c r="S7" s="8">
        <f>ROUND(SUM(S5:S6),5)</f>
        <v>273</v>
      </c>
      <c r="T7" s="6"/>
      <c r="U7" s="9"/>
      <c r="V7" s="6"/>
      <c r="W7" s="9">
        <f>ROUND(SUM(W5:W6),5)</f>
        <v>4443.0749999999998</v>
      </c>
      <c r="X7" s="6"/>
      <c r="Y7" s="9">
        <f>Y6</f>
        <v>4443.0749999999998</v>
      </c>
    </row>
    <row r="8" spans="1:25" outlineLevel="2" x14ac:dyDescent="0.25">
      <c r="A8" s="2"/>
      <c r="B8" s="2"/>
      <c r="C8" s="2" t="s">
        <v>388</v>
      </c>
      <c r="D8" s="2"/>
      <c r="E8" s="2"/>
      <c r="F8" s="2"/>
      <c r="G8" s="2"/>
      <c r="H8" s="2"/>
      <c r="I8" s="3"/>
      <c r="J8" s="2"/>
      <c r="K8" s="2"/>
      <c r="L8" s="2"/>
      <c r="M8" s="2"/>
      <c r="N8" s="2"/>
      <c r="O8" s="2"/>
      <c r="P8" s="2"/>
      <c r="Q8" s="2"/>
      <c r="R8" s="2"/>
      <c r="S8" s="4"/>
      <c r="T8" s="2"/>
      <c r="U8" s="5"/>
      <c r="V8" s="2"/>
      <c r="W8" s="5"/>
      <c r="X8" s="2"/>
      <c r="Y8" s="5"/>
    </row>
    <row r="9" spans="1:25" outlineLevel="2" x14ac:dyDescent="0.25">
      <c r="A9" s="6"/>
      <c r="B9" s="6"/>
      <c r="C9" s="6"/>
      <c r="D9" s="6"/>
      <c r="E9" s="6"/>
      <c r="F9" s="6"/>
      <c r="G9" s="6" t="s">
        <v>0</v>
      </c>
      <c r="H9" s="6"/>
      <c r="I9" s="7">
        <v>41365</v>
      </c>
      <c r="J9" s="6"/>
      <c r="K9" s="6" t="s">
        <v>389</v>
      </c>
      <c r="L9" s="6"/>
      <c r="M9" s="6" t="s">
        <v>390</v>
      </c>
      <c r="N9" s="6"/>
      <c r="O9" s="6" t="s">
        <v>391</v>
      </c>
      <c r="P9" s="6"/>
      <c r="Q9" s="6" t="s">
        <v>1</v>
      </c>
      <c r="R9" s="6"/>
      <c r="S9" s="8">
        <v>240</v>
      </c>
      <c r="T9" s="6"/>
      <c r="U9" s="9">
        <v>25</v>
      </c>
      <c r="V9" s="6"/>
      <c r="W9" s="9">
        <f>ROUND(IF(ISNUMBER(U9), S9*U9, S9),5)</f>
        <v>6000</v>
      </c>
      <c r="X9" s="6"/>
      <c r="Y9" s="9">
        <f>ROUND(Y8+W9,5)</f>
        <v>6000</v>
      </c>
    </row>
    <row r="10" spans="1:25" ht="15.75" outlineLevel="2" thickBot="1" x14ac:dyDescent="0.3">
      <c r="A10" s="6"/>
      <c r="B10" s="6"/>
      <c r="C10" s="6"/>
      <c r="D10" s="6"/>
      <c r="E10" s="6"/>
      <c r="F10" s="6"/>
      <c r="G10" s="6" t="s">
        <v>0</v>
      </c>
      <c r="H10" s="6"/>
      <c r="I10" s="7">
        <v>41365</v>
      </c>
      <c r="J10" s="6"/>
      <c r="K10" s="6" t="s">
        <v>389</v>
      </c>
      <c r="L10" s="6"/>
      <c r="M10" s="6" t="s">
        <v>90</v>
      </c>
      <c r="N10" s="6"/>
      <c r="O10" s="6" t="s">
        <v>391</v>
      </c>
      <c r="P10" s="6"/>
      <c r="Q10" s="6" t="s">
        <v>1</v>
      </c>
      <c r="R10" s="6"/>
      <c r="S10" s="28">
        <v>1</v>
      </c>
      <c r="T10" s="6"/>
      <c r="U10" s="9">
        <v>510</v>
      </c>
      <c r="V10" s="6"/>
      <c r="W10" s="22">
        <f>ROUND(IF(ISNUMBER(U10), S10*U10, S10),5)</f>
        <v>510</v>
      </c>
      <c r="X10" s="6"/>
      <c r="Y10" s="22">
        <f>ROUND(Y9+W10,5)</f>
        <v>6510</v>
      </c>
    </row>
    <row r="11" spans="1:25" outlineLevel="1" x14ac:dyDescent="0.25">
      <c r="A11" s="6"/>
      <c r="B11" s="6"/>
      <c r="C11" s="6" t="s">
        <v>392</v>
      </c>
      <c r="D11" s="6"/>
      <c r="E11" s="6"/>
      <c r="F11" s="6"/>
      <c r="G11" s="6"/>
      <c r="H11" s="6"/>
      <c r="I11" s="7"/>
      <c r="J11" s="6"/>
      <c r="K11" s="6"/>
      <c r="L11" s="6"/>
      <c r="M11" s="6"/>
      <c r="N11" s="6"/>
      <c r="O11" s="6"/>
      <c r="P11" s="6"/>
      <c r="Q11" s="6"/>
      <c r="R11" s="6"/>
      <c r="S11" s="8">
        <f>ROUND(SUM(S8:S10),5)</f>
        <v>241</v>
      </c>
      <c r="T11" s="6"/>
      <c r="U11" s="9"/>
      <c r="V11" s="6"/>
      <c r="W11" s="9">
        <f>ROUND(SUM(W8:W10),5)</f>
        <v>6510</v>
      </c>
      <c r="X11" s="6"/>
      <c r="Y11" s="9">
        <f>Y10</f>
        <v>6510</v>
      </c>
    </row>
    <row r="12" spans="1:25" outlineLevel="2" x14ac:dyDescent="0.25">
      <c r="A12" s="2"/>
      <c r="B12" s="2"/>
      <c r="C12" s="2" t="s">
        <v>393</v>
      </c>
      <c r="D12" s="2"/>
      <c r="E12" s="2"/>
      <c r="F12" s="2"/>
      <c r="G12" s="2"/>
      <c r="H12" s="2"/>
      <c r="I12" s="3"/>
      <c r="J12" s="2"/>
      <c r="K12" s="2"/>
      <c r="L12" s="2"/>
      <c r="M12" s="2"/>
      <c r="N12" s="2"/>
      <c r="O12" s="2"/>
      <c r="P12" s="2"/>
      <c r="Q12" s="2"/>
      <c r="R12" s="2"/>
      <c r="S12" s="4"/>
      <c r="T12" s="2"/>
      <c r="U12" s="5"/>
      <c r="V12" s="2"/>
      <c r="W12" s="5"/>
      <c r="X12" s="2"/>
      <c r="Y12" s="5"/>
    </row>
    <row r="13" spans="1:25" outlineLevel="2" x14ac:dyDescent="0.25">
      <c r="A13" s="6"/>
      <c r="B13" s="6"/>
      <c r="C13" s="6"/>
      <c r="D13" s="6"/>
      <c r="E13" s="6"/>
      <c r="F13" s="6"/>
      <c r="G13" s="6" t="s">
        <v>0</v>
      </c>
      <c r="H13" s="6"/>
      <c r="I13" s="7">
        <v>41407</v>
      </c>
      <c r="J13" s="6"/>
      <c r="K13" s="6" t="s">
        <v>394</v>
      </c>
      <c r="L13" s="6"/>
      <c r="M13" s="6" t="s">
        <v>395</v>
      </c>
      <c r="N13" s="6"/>
      <c r="O13" s="6" t="s">
        <v>396</v>
      </c>
      <c r="P13" s="6"/>
      <c r="Q13" s="6" t="s">
        <v>1</v>
      </c>
      <c r="R13" s="6"/>
      <c r="S13" s="8">
        <v>18</v>
      </c>
      <c r="T13" s="6"/>
      <c r="U13" s="9">
        <v>45.57</v>
      </c>
      <c r="V13" s="6"/>
      <c r="W13" s="9">
        <f>ROUND(IF(ISNUMBER(U13), S13*U13, S13),5)</f>
        <v>820.26</v>
      </c>
      <c r="X13" s="6"/>
      <c r="Y13" s="9">
        <f>ROUND(Y12+W13,5)</f>
        <v>820.26</v>
      </c>
    </row>
    <row r="14" spans="1:25" ht="15.75" outlineLevel="2" thickBot="1" x14ac:dyDescent="0.3">
      <c r="A14" s="6"/>
      <c r="B14" s="6"/>
      <c r="C14" s="6"/>
      <c r="D14" s="6"/>
      <c r="E14" s="6"/>
      <c r="F14" s="6"/>
      <c r="G14" s="6" t="s">
        <v>0</v>
      </c>
      <c r="H14" s="6"/>
      <c r="I14" s="7">
        <v>41407</v>
      </c>
      <c r="J14" s="6"/>
      <c r="K14" s="6" t="s">
        <v>394</v>
      </c>
      <c r="L14" s="6"/>
      <c r="M14" s="6" t="s">
        <v>397</v>
      </c>
      <c r="N14" s="6"/>
      <c r="O14" s="6" t="s">
        <v>396</v>
      </c>
      <c r="P14" s="6"/>
      <c r="Q14" s="6" t="s">
        <v>1</v>
      </c>
      <c r="R14" s="6"/>
      <c r="S14" s="28">
        <v>13</v>
      </c>
      <c r="T14" s="6"/>
      <c r="U14" s="9">
        <v>45.57</v>
      </c>
      <c r="V14" s="6"/>
      <c r="W14" s="22">
        <f>ROUND(IF(ISNUMBER(U14), S14*U14, S14),5)</f>
        <v>592.41</v>
      </c>
      <c r="X14" s="6"/>
      <c r="Y14" s="22">
        <f>ROUND(Y13+W14,5)</f>
        <v>1412.67</v>
      </c>
    </row>
    <row r="15" spans="1:25" outlineLevel="1" x14ac:dyDescent="0.25">
      <c r="A15" s="6"/>
      <c r="B15" s="6"/>
      <c r="C15" s="6" t="s">
        <v>398</v>
      </c>
      <c r="D15" s="6"/>
      <c r="E15" s="6"/>
      <c r="F15" s="6"/>
      <c r="G15" s="6"/>
      <c r="H15" s="6"/>
      <c r="I15" s="7"/>
      <c r="J15" s="6"/>
      <c r="K15" s="6"/>
      <c r="L15" s="6"/>
      <c r="M15" s="6"/>
      <c r="N15" s="6"/>
      <c r="O15" s="6"/>
      <c r="P15" s="6"/>
      <c r="Q15" s="6"/>
      <c r="R15" s="6"/>
      <c r="S15" s="8">
        <f>ROUND(SUM(S12:S14),5)</f>
        <v>31</v>
      </c>
      <c r="T15" s="6"/>
      <c r="U15" s="9"/>
      <c r="V15" s="6"/>
      <c r="W15" s="9">
        <f>ROUND(SUM(W12:W14),5)</f>
        <v>1412.67</v>
      </c>
      <c r="X15" s="6"/>
      <c r="Y15" s="9">
        <f>Y14</f>
        <v>1412.67</v>
      </c>
    </row>
    <row r="16" spans="1:25" outlineLevel="2" x14ac:dyDescent="0.25">
      <c r="A16" s="2"/>
      <c r="B16" s="2"/>
      <c r="C16" s="2" t="s">
        <v>399</v>
      </c>
      <c r="D16" s="2"/>
      <c r="E16" s="2"/>
      <c r="F16" s="2"/>
      <c r="G16" s="2"/>
      <c r="H16" s="2"/>
      <c r="I16" s="3"/>
      <c r="J16" s="2"/>
      <c r="K16" s="2"/>
      <c r="L16" s="2"/>
      <c r="M16" s="2"/>
      <c r="N16" s="2"/>
      <c r="O16" s="2"/>
      <c r="P16" s="2"/>
      <c r="Q16" s="2"/>
      <c r="R16" s="2"/>
      <c r="S16" s="4"/>
      <c r="T16" s="2"/>
      <c r="U16" s="5"/>
      <c r="V16" s="2"/>
      <c r="W16" s="5"/>
      <c r="X16" s="2"/>
      <c r="Y16" s="5"/>
    </row>
    <row r="17" spans="1:26" ht="15.75" outlineLevel="2" thickBot="1" x14ac:dyDescent="0.3">
      <c r="A17" s="1"/>
      <c r="B17" s="1"/>
      <c r="C17" s="1"/>
      <c r="D17" s="1"/>
      <c r="E17" s="6"/>
      <c r="F17" s="6"/>
      <c r="G17" s="6" t="s">
        <v>0</v>
      </c>
      <c r="H17" s="6"/>
      <c r="I17" s="7">
        <v>41393</v>
      </c>
      <c r="J17" s="6"/>
      <c r="K17" s="6" t="s">
        <v>400</v>
      </c>
      <c r="L17" s="6"/>
      <c r="M17" s="6" t="s">
        <v>401</v>
      </c>
      <c r="N17" s="6"/>
      <c r="O17" s="6" t="s">
        <v>402</v>
      </c>
      <c r="P17" s="6"/>
      <c r="Q17" s="6" t="s">
        <v>1</v>
      </c>
      <c r="R17" s="6"/>
      <c r="S17" s="28">
        <v>223</v>
      </c>
      <c r="T17" s="6"/>
      <c r="U17" s="9">
        <v>21.7</v>
      </c>
      <c r="V17" s="6"/>
      <c r="W17" s="22">
        <f>ROUND(IF(ISNUMBER(U17), S17*U17, S17),5)</f>
        <v>4839.1000000000004</v>
      </c>
      <c r="X17" s="6"/>
      <c r="Y17" s="22">
        <f>ROUND(Y16+W17,5)</f>
        <v>4839.1000000000004</v>
      </c>
    </row>
    <row r="18" spans="1:26" outlineLevel="1" x14ac:dyDescent="0.25">
      <c r="A18" s="6"/>
      <c r="B18" s="6"/>
      <c r="C18" s="6" t="s">
        <v>403</v>
      </c>
      <c r="D18" s="6"/>
      <c r="E18" s="6"/>
      <c r="F18" s="6"/>
      <c r="G18" s="6"/>
      <c r="H18" s="6"/>
      <c r="I18" s="7"/>
      <c r="J18" s="6"/>
      <c r="K18" s="6"/>
      <c r="L18" s="6"/>
      <c r="M18" s="6"/>
      <c r="N18" s="6"/>
      <c r="O18" s="6"/>
      <c r="P18" s="6"/>
      <c r="Q18" s="6"/>
      <c r="R18" s="6"/>
      <c r="S18" s="8">
        <f>ROUND(SUM(S16:S17),5)</f>
        <v>223</v>
      </c>
      <c r="T18" s="6"/>
      <c r="U18" s="9"/>
      <c r="V18" s="6"/>
      <c r="W18" s="9">
        <f>ROUND(SUM(W16:W17),5)</f>
        <v>4839.1000000000004</v>
      </c>
      <c r="X18" s="6"/>
      <c r="Y18" s="9">
        <f>Y17</f>
        <v>4839.1000000000004</v>
      </c>
    </row>
    <row r="19" spans="1:26" outlineLevel="2" x14ac:dyDescent="0.25">
      <c r="A19" s="2"/>
      <c r="B19" s="2"/>
      <c r="C19" s="2" t="s">
        <v>404</v>
      </c>
      <c r="D19" s="2"/>
      <c r="E19" s="2"/>
      <c r="F19" s="2"/>
      <c r="G19" s="2"/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4"/>
      <c r="T19" s="2"/>
      <c r="U19" s="5"/>
      <c r="V19" s="2"/>
      <c r="W19" s="5"/>
      <c r="X19" s="2"/>
      <c r="Y19" s="5"/>
    </row>
    <row r="20" spans="1:26" outlineLevel="2" x14ac:dyDescent="0.25">
      <c r="A20" s="6"/>
      <c r="B20" s="6"/>
      <c r="C20" s="6"/>
      <c r="D20" s="6"/>
      <c r="E20" s="6"/>
      <c r="F20" s="6"/>
      <c r="G20" s="6" t="s">
        <v>0</v>
      </c>
      <c r="H20" s="6"/>
      <c r="I20" s="7">
        <v>41442</v>
      </c>
      <c r="J20" s="6"/>
      <c r="K20" s="6" t="s">
        <v>405</v>
      </c>
      <c r="L20" s="6"/>
      <c r="M20" s="6" t="s">
        <v>406</v>
      </c>
      <c r="N20" s="6"/>
      <c r="O20" s="6" t="s">
        <v>407</v>
      </c>
      <c r="P20" s="6"/>
      <c r="Q20" s="6" t="s">
        <v>1</v>
      </c>
      <c r="R20" s="6"/>
      <c r="S20" s="8">
        <v>275</v>
      </c>
      <c r="T20" s="6"/>
      <c r="U20" s="9">
        <v>21.7</v>
      </c>
      <c r="V20" s="6"/>
      <c r="W20" s="9">
        <f>ROUND(IF(ISNUMBER(U20), S20*U20, S20),5)</f>
        <v>5967.5</v>
      </c>
      <c r="X20" s="6"/>
      <c r="Y20" s="9">
        <f>ROUND(Y19+W20,5)</f>
        <v>5967.5</v>
      </c>
    </row>
    <row r="21" spans="1:26" ht="15.75" outlineLevel="2" thickBot="1" x14ac:dyDescent="0.3">
      <c r="A21" s="6"/>
      <c r="B21" s="6"/>
      <c r="C21" s="6"/>
      <c r="D21" s="6"/>
      <c r="E21" s="6"/>
      <c r="F21" s="6"/>
      <c r="G21" s="6" t="s">
        <v>0</v>
      </c>
      <c r="H21" s="6"/>
      <c r="I21" s="7">
        <v>41442</v>
      </c>
      <c r="J21" s="6"/>
      <c r="K21" s="6" t="s">
        <v>405</v>
      </c>
      <c r="L21" s="6"/>
      <c r="M21" s="6" t="s">
        <v>408</v>
      </c>
      <c r="N21" s="6"/>
      <c r="O21" s="6" t="s">
        <v>407</v>
      </c>
      <c r="P21" s="6"/>
      <c r="Q21" s="6" t="s">
        <v>1</v>
      </c>
      <c r="R21" s="6"/>
      <c r="S21" s="27">
        <v>100</v>
      </c>
      <c r="T21" s="6"/>
      <c r="U21" s="8">
        <v>70.525000000000006</v>
      </c>
      <c r="V21" s="6"/>
      <c r="W21" s="10">
        <f>ROUND(IF(ISNUMBER(U21), S21*U21, S21),5)</f>
        <v>7052.5</v>
      </c>
      <c r="X21" s="6"/>
      <c r="Y21" s="10">
        <f>ROUND(Y20+W21,5)</f>
        <v>13020</v>
      </c>
    </row>
    <row r="22" spans="1:26" ht="15.75" outlineLevel="1" thickBot="1" x14ac:dyDescent="0.3">
      <c r="A22" s="6"/>
      <c r="B22" s="6"/>
      <c r="C22" s="6" t="s">
        <v>409</v>
      </c>
      <c r="D22" s="6"/>
      <c r="E22" s="6"/>
      <c r="F22" s="6"/>
      <c r="G22" s="6"/>
      <c r="H22" s="6"/>
      <c r="I22" s="7"/>
      <c r="J22" s="6"/>
      <c r="K22" s="6"/>
      <c r="L22" s="6"/>
      <c r="M22" s="6"/>
      <c r="N22" s="6"/>
      <c r="O22" s="6"/>
      <c r="P22" s="6"/>
      <c r="Q22" s="6"/>
      <c r="R22" s="6"/>
      <c r="S22" s="26">
        <f>ROUND(SUM(S19:S21),5)</f>
        <v>375</v>
      </c>
      <c r="T22" s="6"/>
      <c r="U22" s="9"/>
      <c r="V22" s="6"/>
      <c r="W22" s="11">
        <f>ROUND(SUM(W19:W21),5)</f>
        <v>13020</v>
      </c>
      <c r="X22" s="6"/>
      <c r="Y22" s="11">
        <f>Y21</f>
        <v>13020</v>
      </c>
    </row>
    <row r="23" spans="1:26" x14ac:dyDescent="0.25">
      <c r="A23" s="6"/>
      <c r="B23" s="6" t="s">
        <v>410</v>
      </c>
      <c r="C23" s="6"/>
      <c r="D23" s="6"/>
      <c r="E23" s="6"/>
      <c r="F23" s="6"/>
      <c r="G23" s="6"/>
      <c r="H23" s="6"/>
      <c r="I23" s="7"/>
      <c r="J23" s="6"/>
      <c r="K23" s="6"/>
      <c r="L23" s="6"/>
      <c r="M23" s="6"/>
      <c r="N23" s="6"/>
      <c r="O23" s="6"/>
      <c r="P23" s="6"/>
      <c r="Q23" s="6"/>
      <c r="R23" s="6"/>
      <c r="S23" s="8">
        <f>ROUND(S4+S7+S11+S15+S18+S22,5)</f>
        <v>1186</v>
      </c>
      <c r="T23" s="6"/>
      <c r="U23" s="9"/>
      <c r="V23" s="6"/>
      <c r="W23" s="9">
        <f>ROUND(W4+W7+W11+W15+W18+W22,5)</f>
        <v>31624.494999999999</v>
      </c>
      <c r="X23" s="6"/>
      <c r="Y23" s="9">
        <f>ROUND(Y4+Y7+Y11+Y15+Y18+Y22,5)</f>
        <v>31624.494999999999</v>
      </c>
      <c r="Z23">
        <v>31624.5</v>
      </c>
    </row>
    <row r="24" spans="1:26" x14ac:dyDescent="0.25">
      <c r="A24" s="2"/>
      <c r="B24" s="2" t="s">
        <v>411</v>
      </c>
      <c r="C24" s="2"/>
      <c r="D24" s="2"/>
      <c r="E24" s="2"/>
      <c r="F24" s="2"/>
      <c r="G24" s="2"/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4"/>
      <c r="T24" s="2"/>
      <c r="U24" s="5"/>
      <c r="V24" s="2"/>
      <c r="W24" s="5"/>
      <c r="X24" s="2"/>
      <c r="Y24" s="5"/>
    </row>
    <row r="25" spans="1:26" outlineLevel="2" x14ac:dyDescent="0.25">
      <c r="A25" s="2"/>
      <c r="B25" s="2"/>
      <c r="C25" s="2" t="s">
        <v>412</v>
      </c>
      <c r="D25" s="2"/>
      <c r="E25" s="2"/>
      <c r="F25" s="2"/>
      <c r="G25" s="2"/>
      <c r="H25" s="2"/>
      <c r="I25" s="3"/>
      <c r="J25" s="2"/>
      <c r="K25" s="2"/>
      <c r="L25" s="2"/>
      <c r="M25" s="2"/>
      <c r="N25" s="2"/>
      <c r="O25" s="2"/>
      <c r="P25" s="2"/>
      <c r="Q25" s="2"/>
      <c r="R25" s="2"/>
      <c r="S25" s="4"/>
      <c r="T25" s="2"/>
      <c r="U25" s="5"/>
      <c r="V25" s="2"/>
      <c r="W25" s="5"/>
      <c r="X25" s="2"/>
      <c r="Y25" s="5"/>
    </row>
    <row r="26" spans="1:26" ht="15.75" outlineLevel="2" thickBot="1" x14ac:dyDescent="0.3">
      <c r="A26" s="1"/>
      <c r="B26" s="1"/>
      <c r="C26" s="1"/>
      <c r="D26" s="1"/>
      <c r="E26" s="6"/>
      <c r="F26" s="6"/>
      <c r="G26" s="6" t="s">
        <v>0</v>
      </c>
      <c r="H26" s="6"/>
      <c r="I26" s="7">
        <v>41365</v>
      </c>
      <c r="J26" s="6"/>
      <c r="K26" s="6" t="s">
        <v>413</v>
      </c>
      <c r="L26" s="6"/>
      <c r="M26" s="6" t="s">
        <v>414</v>
      </c>
      <c r="N26" s="6"/>
      <c r="O26" s="6" t="s">
        <v>415</v>
      </c>
      <c r="P26" s="6"/>
      <c r="Q26" s="6" t="s">
        <v>1</v>
      </c>
      <c r="R26" s="6"/>
      <c r="S26" s="28">
        <v>137</v>
      </c>
      <c r="T26" s="6"/>
      <c r="U26" s="8">
        <v>16.274999999999999</v>
      </c>
      <c r="V26" s="6"/>
      <c r="W26" s="22">
        <f>ROUND(IF(ISNUMBER(U26), S26*U26, S26),5)</f>
        <v>2229.6750000000002</v>
      </c>
      <c r="X26" s="6"/>
      <c r="Y26" s="22">
        <f>ROUND(Y25+W26,5)</f>
        <v>2229.6750000000002</v>
      </c>
    </row>
    <row r="27" spans="1:26" outlineLevel="1" x14ac:dyDescent="0.25">
      <c r="A27" s="6"/>
      <c r="B27" s="6"/>
      <c r="C27" s="6" t="s">
        <v>416</v>
      </c>
      <c r="D27" s="6"/>
      <c r="E27" s="6"/>
      <c r="F27" s="6"/>
      <c r="G27" s="6"/>
      <c r="H27" s="6"/>
      <c r="I27" s="7"/>
      <c r="J27" s="6"/>
      <c r="K27" s="6"/>
      <c r="L27" s="6"/>
      <c r="M27" s="6"/>
      <c r="N27" s="6"/>
      <c r="O27" s="6"/>
      <c r="P27" s="6"/>
      <c r="Q27" s="6"/>
      <c r="R27" s="6"/>
      <c r="S27" s="8">
        <f>ROUND(SUM(S25:S26),5)</f>
        <v>137</v>
      </c>
      <c r="T27" s="6"/>
      <c r="U27" s="9"/>
      <c r="V27" s="6"/>
      <c r="W27" s="9">
        <f>ROUND(SUM(W25:W26),5)</f>
        <v>2229.6750000000002</v>
      </c>
      <c r="X27" s="6"/>
      <c r="Y27" s="9">
        <f>Y26</f>
        <v>2229.6750000000002</v>
      </c>
    </row>
    <row r="28" spans="1:26" outlineLevel="2" x14ac:dyDescent="0.25">
      <c r="A28" s="2"/>
      <c r="B28" s="2"/>
      <c r="C28" s="2" t="s">
        <v>417</v>
      </c>
      <c r="D28" s="2"/>
      <c r="E28" s="2"/>
      <c r="F28" s="2"/>
      <c r="G28" s="2"/>
      <c r="H28" s="2"/>
      <c r="I28" s="3"/>
      <c r="J28" s="2"/>
      <c r="K28" s="2"/>
      <c r="L28" s="2"/>
      <c r="M28" s="2"/>
      <c r="N28" s="2"/>
      <c r="O28" s="2"/>
      <c r="P28" s="2"/>
      <c r="Q28" s="2"/>
      <c r="R28" s="2"/>
      <c r="S28" s="4"/>
      <c r="T28" s="2"/>
      <c r="U28" s="5"/>
      <c r="V28" s="2"/>
      <c r="W28" s="5"/>
      <c r="X28" s="2"/>
      <c r="Y28" s="5"/>
    </row>
    <row r="29" spans="1:26" ht="15.75" outlineLevel="2" thickBot="1" x14ac:dyDescent="0.3">
      <c r="A29" s="1"/>
      <c r="B29" s="1"/>
      <c r="C29" s="1"/>
      <c r="D29" s="1"/>
      <c r="E29" s="6"/>
      <c r="F29" s="6"/>
      <c r="G29" s="6" t="s">
        <v>0</v>
      </c>
      <c r="H29" s="6"/>
      <c r="I29" s="7">
        <v>41365</v>
      </c>
      <c r="J29" s="6"/>
      <c r="K29" s="6" t="s">
        <v>418</v>
      </c>
      <c r="L29" s="6"/>
      <c r="M29" s="6" t="s">
        <v>98</v>
      </c>
      <c r="N29" s="6"/>
      <c r="O29" s="6" t="s">
        <v>419</v>
      </c>
      <c r="P29" s="6"/>
      <c r="Q29" s="6" t="s">
        <v>1</v>
      </c>
      <c r="R29" s="6"/>
      <c r="S29" s="28">
        <v>48</v>
      </c>
      <c r="T29" s="6"/>
      <c r="U29" s="8">
        <v>18.445</v>
      </c>
      <c r="V29" s="6"/>
      <c r="W29" s="22">
        <f>ROUND(IF(ISNUMBER(U29), S29*U29, S29),5)</f>
        <v>885.36</v>
      </c>
      <c r="X29" s="6"/>
      <c r="Y29" s="22">
        <f>ROUND(Y28+W29,5)</f>
        <v>885.36</v>
      </c>
    </row>
    <row r="30" spans="1:26" outlineLevel="1" x14ac:dyDescent="0.25">
      <c r="A30" s="6"/>
      <c r="B30" s="6"/>
      <c r="C30" s="6" t="s">
        <v>420</v>
      </c>
      <c r="D30" s="6"/>
      <c r="E30" s="6"/>
      <c r="F30" s="6"/>
      <c r="G30" s="6"/>
      <c r="H30" s="6"/>
      <c r="I30" s="7"/>
      <c r="J30" s="6"/>
      <c r="K30" s="6"/>
      <c r="L30" s="6"/>
      <c r="M30" s="6"/>
      <c r="N30" s="6"/>
      <c r="O30" s="6"/>
      <c r="P30" s="6"/>
      <c r="Q30" s="6"/>
      <c r="R30" s="6"/>
      <c r="S30" s="8">
        <f>ROUND(SUM(S28:S29),5)</f>
        <v>48</v>
      </c>
      <c r="T30" s="6"/>
      <c r="U30" s="9"/>
      <c r="V30" s="6"/>
      <c r="W30" s="9">
        <f>ROUND(SUM(W28:W29),5)</f>
        <v>885.36</v>
      </c>
      <c r="X30" s="6"/>
      <c r="Y30" s="9">
        <f>Y29</f>
        <v>885.36</v>
      </c>
    </row>
    <row r="31" spans="1:26" outlineLevel="2" x14ac:dyDescent="0.25">
      <c r="A31" s="2"/>
      <c r="B31" s="2"/>
      <c r="C31" s="2" t="s">
        <v>421</v>
      </c>
      <c r="D31" s="2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4"/>
      <c r="T31" s="2"/>
      <c r="U31" s="5"/>
      <c r="V31" s="2"/>
      <c r="W31" s="5"/>
      <c r="X31" s="2"/>
      <c r="Y31" s="5"/>
    </row>
    <row r="32" spans="1:26" ht="15.75" outlineLevel="2" thickBot="1" x14ac:dyDescent="0.3">
      <c r="A32" s="1"/>
      <c r="B32" s="1"/>
      <c r="C32" s="1"/>
      <c r="D32" s="1"/>
      <c r="E32" s="6"/>
      <c r="F32" s="6"/>
      <c r="G32" s="6" t="s">
        <v>0</v>
      </c>
      <c r="H32" s="6"/>
      <c r="I32" s="7">
        <v>41399</v>
      </c>
      <c r="J32" s="6"/>
      <c r="K32" s="6" t="s">
        <v>422</v>
      </c>
      <c r="L32" s="6"/>
      <c r="M32" s="6" t="s">
        <v>423</v>
      </c>
      <c r="N32" s="6"/>
      <c r="O32" s="6" t="s">
        <v>424</v>
      </c>
      <c r="P32" s="6"/>
      <c r="Q32" s="6" t="s">
        <v>1</v>
      </c>
      <c r="R32" s="6"/>
      <c r="S32" s="28">
        <v>89</v>
      </c>
      <c r="T32" s="6"/>
      <c r="U32" s="8">
        <v>16.274999999999999</v>
      </c>
      <c r="V32" s="6"/>
      <c r="W32" s="22">
        <f>ROUND(IF(ISNUMBER(U32), S32*U32, S32),5)</f>
        <v>1448.4749999999999</v>
      </c>
      <c r="X32" s="6"/>
      <c r="Y32" s="22">
        <f>ROUND(Y31+W32,5)</f>
        <v>1448.4749999999999</v>
      </c>
    </row>
    <row r="33" spans="1:26" outlineLevel="1" x14ac:dyDescent="0.25">
      <c r="A33" s="6"/>
      <c r="B33" s="6"/>
      <c r="C33" s="6" t="s">
        <v>425</v>
      </c>
      <c r="D33" s="6"/>
      <c r="E33" s="6"/>
      <c r="F33" s="6"/>
      <c r="G33" s="6"/>
      <c r="H33" s="6"/>
      <c r="I33" s="7"/>
      <c r="J33" s="6"/>
      <c r="K33" s="6"/>
      <c r="L33" s="6"/>
      <c r="M33" s="6"/>
      <c r="N33" s="6"/>
      <c r="O33" s="6"/>
      <c r="P33" s="6"/>
      <c r="Q33" s="6"/>
      <c r="R33" s="6"/>
      <c r="S33" s="8">
        <f>ROUND(SUM(S31:S32),5)</f>
        <v>89</v>
      </c>
      <c r="T33" s="6"/>
      <c r="U33" s="9"/>
      <c r="V33" s="6"/>
      <c r="W33" s="9">
        <f>ROUND(SUM(W31:W32),5)</f>
        <v>1448.4749999999999</v>
      </c>
      <c r="X33" s="6"/>
      <c r="Y33" s="9">
        <f>Y32</f>
        <v>1448.4749999999999</v>
      </c>
    </row>
    <row r="34" spans="1:26" outlineLevel="2" x14ac:dyDescent="0.25">
      <c r="A34" s="2"/>
      <c r="B34" s="2"/>
      <c r="C34" s="2" t="s">
        <v>426</v>
      </c>
      <c r="D34" s="2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4"/>
      <c r="T34" s="2"/>
      <c r="U34" s="5"/>
      <c r="V34" s="2"/>
      <c r="W34" s="5"/>
      <c r="X34" s="2"/>
      <c r="Y34" s="5"/>
    </row>
    <row r="35" spans="1:26" ht="15.75" outlineLevel="2" thickBot="1" x14ac:dyDescent="0.3">
      <c r="A35" s="1"/>
      <c r="B35" s="1"/>
      <c r="C35" s="1"/>
      <c r="D35" s="1"/>
      <c r="E35" s="6"/>
      <c r="F35" s="6"/>
      <c r="G35" s="6" t="s">
        <v>0</v>
      </c>
      <c r="H35" s="6"/>
      <c r="I35" s="7">
        <v>41403</v>
      </c>
      <c r="J35" s="6"/>
      <c r="K35" s="6" t="s">
        <v>427</v>
      </c>
      <c r="L35" s="6"/>
      <c r="M35" s="6" t="s">
        <v>428</v>
      </c>
      <c r="N35" s="6"/>
      <c r="O35" s="6" t="s">
        <v>429</v>
      </c>
      <c r="P35" s="6"/>
      <c r="Q35" s="6" t="s">
        <v>1</v>
      </c>
      <c r="R35" s="6"/>
      <c r="S35" s="28">
        <v>12</v>
      </c>
      <c r="T35" s="6"/>
      <c r="U35" s="8">
        <v>18.445</v>
      </c>
      <c r="V35" s="6"/>
      <c r="W35" s="22">
        <f>ROUND(IF(ISNUMBER(U35), S35*U35, S35),5)</f>
        <v>221.34</v>
      </c>
      <c r="X35" s="6"/>
      <c r="Y35" s="22">
        <f>ROUND(Y34+W35,5)</f>
        <v>221.34</v>
      </c>
    </row>
    <row r="36" spans="1:26" outlineLevel="1" x14ac:dyDescent="0.25">
      <c r="A36" s="6"/>
      <c r="B36" s="6"/>
      <c r="C36" s="6" t="s">
        <v>430</v>
      </c>
      <c r="D36" s="6"/>
      <c r="E36" s="6"/>
      <c r="F36" s="6"/>
      <c r="G36" s="6"/>
      <c r="H36" s="6"/>
      <c r="I36" s="7"/>
      <c r="J36" s="6"/>
      <c r="K36" s="6"/>
      <c r="L36" s="6"/>
      <c r="M36" s="6"/>
      <c r="N36" s="6"/>
      <c r="O36" s="6"/>
      <c r="P36" s="6"/>
      <c r="Q36" s="6"/>
      <c r="R36" s="6"/>
      <c r="S36" s="8">
        <f>ROUND(SUM(S34:S35),5)</f>
        <v>12</v>
      </c>
      <c r="T36" s="6"/>
      <c r="U36" s="9"/>
      <c r="V36" s="6"/>
      <c r="W36" s="9">
        <f>ROUND(SUM(W34:W35),5)</f>
        <v>221.34</v>
      </c>
      <c r="X36" s="6"/>
      <c r="Y36" s="9">
        <f>Y35</f>
        <v>221.34</v>
      </c>
    </row>
    <row r="37" spans="1:26" outlineLevel="2" x14ac:dyDescent="0.25">
      <c r="A37" s="2"/>
      <c r="B37" s="2"/>
      <c r="C37" s="2" t="s">
        <v>431</v>
      </c>
      <c r="D37" s="2"/>
      <c r="E37" s="2"/>
      <c r="F37" s="2"/>
      <c r="G37" s="2"/>
      <c r="H37" s="2"/>
      <c r="I37" s="3"/>
      <c r="J37" s="2"/>
      <c r="K37" s="2"/>
      <c r="L37" s="2"/>
      <c r="M37" s="2"/>
      <c r="N37" s="2"/>
      <c r="O37" s="2"/>
      <c r="P37" s="2"/>
      <c r="Q37" s="2"/>
      <c r="R37" s="2"/>
      <c r="S37" s="4"/>
      <c r="T37" s="2"/>
      <c r="U37" s="5"/>
      <c r="V37" s="2"/>
      <c r="W37" s="5"/>
      <c r="X37" s="2"/>
      <c r="Y37" s="5"/>
    </row>
    <row r="38" spans="1:26" ht="15.75" outlineLevel="2" thickBot="1" x14ac:dyDescent="0.3">
      <c r="A38" s="1"/>
      <c r="B38" s="1"/>
      <c r="C38" s="1"/>
      <c r="D38" s="1"/>
      <c r="E38" s="6"/>
      <c r="F38" s="6"/>
      <c r="G38" s="6" t="s">
        <v>0</v>
      </c>
      <c r="H38" s="6"/>
      <c r="I38" s="7">
        <v>41403</v>
      </c>
      <c r="J38" s="6"/>
      <c r="K38" s="6" t="s">
        <v>432</v>
      </c>
      <c r="L38" s="6"/>
      <c r="M38" s="6" t="s">
        <v>433</v>
      </c>
      <c r="N38" s="6"/>
      <c r="O38" s="6" t="s">
        <v>434</v>
      </c>
      <c r="P38" s="6"/>
      <c r="Q38" s="6" t="s">
        <v>1</v>
      </c>
      <c r="R38" s="6"/>
      <c r="S38" s="28">
        <v>46</v>
      </c>
      <c r="T38" s="6"/>
      <c r="U38" s="9">
        <v>17.36</v>
      </c>
      <c r="V38" s="6"/>
      <c r="W38" s="22">
        <f>ROUND(IF(ISNUMBER(U38), S38*U38, S38),5)</f>
        <v>798.56</v>
      </c>
      <c r="X38" s="6"/>
      <c r="Y38" s="22">
        <f>ROUND(Y37+W38,5)</f>
        <v>798.56</v>
      </c>
    </row>
    <row r="39" spans="1:26" outlineLevel="1" x14ac:dyDescent="0.25">
      <c r="A39" s="6"/>
      <c r="B39" s="6"/>
      <c r="C39" s="6" t="s">
        <v>435</v>
      </c>
      <c r="D39" s="6"/>
      <c r="E39" s="6"/>
      <c r="F39" s="6"/>
      <c r="G39" s="6"/>
      <c r="H39" s="6"/>
      <c r="I39" s="7"/>
      <c r="J39" s="6"/>
      <c r="K39" s="6"/>
      <c r="L39" s="6"/>
      <c r="M39" s="6"/>
      <c r="N39" s="6"/>
      <c r="O39" s="6"/>
      <c r="P39" s="6"/>
      <c r="Q39" s="6"/>
      <c r="R39" s="6"/>
      <c r="S39" s="8">
        <f>ROUND(SUM(S37:S38),5)</f>
        <v>46</v>
      </c>
      <c r="T39" s="6"/>
      <c r="U39" s="9"/>
      <c r="V39" s="6"/>
      <c r="W39" s="9">
        <f>ROUND(SUM(W37:W38),5)</f>
        <v>798.56</v>
      </c>
      <c r="X39" s="6"/>
      <c r="Y39" s="9">
        <f>Y38</f>
        <v>798.56</v>
      </c>
    </row>
    <row r="40" spans="1:26" outlineLevel="2" x14ac:dyDescent="0.25">
      <c r="A40" s="2"/>
      <c r="B40" s="2"/>
      <c r="C40" s="2" t="s">
        <v>436</v>
      </c>
      <c r="D40" s="2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4"/>
      <c r="T40" s="2"/>
      <c r="U40" s="5"/>
      <c r="V40" s="2"/>
      <c r="W40" s="5"/>
      <c r="X40" s="2"/>
      <c r="Y40" s="5"/>
    </row>
    <row r="41" spans="1:26" ht="15.75" outlineLevel="2" thickBot="1" x14ac:dyDescent="0.3">
      <c r="A41" s="1"/>
      <c r="B41" s="1"/>
      <c r="C41" s="1"/>
      <c r="D41" s="1"/>
      <c r="E41" s="6"/>
      <c r="F41" s="6"/>
      <c r="G41" s="6" t="s">
        <v>0</v>
      </c>
      <c r="H41" s="6"/>
      <c r="I41" s="7">
        <v>41393</v>
      </c>
      <c r="J41" s="6"/>
      <c r="K41" s="6" t="s">
        <v>437</v>
      </c>
      <c r="L41" s="6"/>
      <c r="M41" s="6" t="s">
        <v>438</v>
      </c>
      <c r="N41" s="6"/>
      <c r="O41" s="6" t="s">
        <v>439</v>
      </c>
      <c r="P41" s="6"/>
      <c r="Q41" s="6" t="s">
        <v>1</v>
      </c>
      <c r="R41" s="6"/>
      <c r="S41" s="27">
        <v>40</v>
      </c>
      <c r="T41" s="6"/>
      <c r="U41" s="9">
        <v>17.36</v>
      </c>
      <c r="V41" s="6"/>
      <c r="W41" s="10">
        <f>ROUND(IF(ISNUMBER(U41), S41*U41, S41),5)</f>
        <v>694.4</v>
      </c>
      <c r="X41" s="6"/>
      <c r="Y41" s="10">
        <f>ROUND(Y40+W41,5)</f>
        <v>694.4</v>
      </c>
    </row>
    <row r="42" spans="1:26" ht="15.75" outlineLevel="1" thickBot="1" x14ac:dyDescent="0.3">
      <c r="A42" s="6"/>
      <c r="B42" s="6"/>
      <c r="C42" s="6" t="s">
        <v>440</v>
      </c>
      <c r="D42" s="6"/>
      <c r="E42" s="6"/>
      <c r="F42" s="6"/>
      <c r="G42" s="6"/>
      <c r="H42" s="6"/>
      <c r="I42" s="7"/>
      <c r="J42" s="6"/>
      <c r="K42" s="6"/>
      <c r="L42" s="6"/>
      <c r="M42" s="6"/>
      <c r="N42" s="6"/>
      <c r="O42" s="6"/>
      <c r="P42" s="6"/>
      <c r="Q42" s="6"/>
      <c r="R42" s="6"/>
      <c r="S42" s="26">
        <f>ROUND(SUM(S40:S41),5)</f>
        <v>40</v>
      </c>
      <c r="T42" s="6"/>
      <c r="U42" s="9"/>
      <c r="V42" s="6"/>
      <c r="W42" s="11">
        <f>ROUND(SUM(W40:W41),5)</f>
        <v>694.4</v>
      </c>
      <c r="X42" s="6"/>
      <c r="Y42" s="11">
        <f>Y41</f>
        <v>694.4</v>
      </c>
    </row>
    <row r="43" spans="1:26" x14ac:dyDescent="0.25">
      <c r="A43" s="6"/>
      <c r="B43" s="6" t="s">
        <v>441</v>
      </c>
      <c r="C43" s="6"/>
      <c r="D43" s="6"/>
      <c r="E43" s="6"/>
      <c r="F43" s="6"/>
      <c r="G43" s="6"/>
      <c r="H43" s="6"/>
      <c r="I43" s="7"/>
      <c r="J43" s="6"/>
      <c r="K43" s="6"/>
      <c r="L43" s="6"/>
      <c r="M43" s="6"/>
      <c r="N43" s="6"/>
      <c r="O43" s="6"/>
      <c r="P43" s="6"/>
      <c r="Q43" s="6"/>
      <c r="R43" s="6"/>
      <c r="S43" s="8">
        <f>ROUND(S27+S30+S33+S36+S39+S42,5)</f>
        <v>372</v>
      </c>
      <c r="T43" s="6"/>
      <c r="U43" s="9"/>
      <c r="V43" s="6"/>
      <c r="W43" s="9">
        <f>ROUND(W27+W30+W33+W36+W39+W42,5)</f>
        <v>6277.81</v>
      </c>
      <c r="X43" s="6"/>
      <c r="Y43" s="9">
        <f>ROUND(Y27+Y30+Y33+Y36+Y39+Y42,5)</f>
        <v>6277.81</v>
      </c>
      <c r="Z43">
        <v>6277.82</v>
      </c>
    </row>
    <row r="44" spans="1:26" x14ac:dyDescent="0.25">
      <c r="A44" s="2"/>
      <c r="B44" s="2" t="s">
        <v>442</v>
      </c>
      <c r="C44" s="2"/>
      <c r="D44" s="2"/>
      <c r="E44" s="2"/>
      <c r="F44" s="2"/>
      <c r="G44" s="2"/>
      <c r="H44" s="2"/>
      <c r="I44" s="3"/>
      <c r="J44" s="2"/>
      <c r="K44" s="2"/>
      <c r="L44" s="2"/>
      <c r="M44" s="2"/>
      <c r="N44" s="2"/>
      <c r="O44" s="2"/>
      <c r="P44" s="2"/>
      <c r="Q44" s="2"/>
      <c r="R44" s="2"/>
      <c r="S44" s="4"/>
      <c r="T44" s="2"/>
      <c r="U44" s="5"/>
      <c r="V44" s="2"/>
      <c r="W44" s="5"/>
      <c r="X44" s="2"/>
      <c r="Y44" s="5"/>
    </row>
    <row r="45" spans="1:26" outlineLevel="2" x14ac:dyDescent="0.25">
      <c r="A45" s="2"/>
      <c r="B45" s="2"/>
      <c r="C45" s="2" t="s">
        <v>443</v>
      </c>
      <c r="D45" s="2"/>
      <c r="E45" s="2"/>
      <c r="F45" s="2"/>
      <c r="G45" s="2"/>
      <c r="H45" s="2"/>
      <c r="I45" s="3"/>
      <c r="J45" s="2"/>
      <c r="K45" s="2"/>
      <c r="L45" s="2"/>
      <c r="M45" s="2"/>
      <c r="N45" s="2"/>
      <c r="O45" s="2"/>
      <c r="P45" s="2"/>
      <c r="Q45" s="2"/>
      <c r="R45" s="2"/>
      <c r="S45" s="4"/>
      <c r="T45" s="2"/>
      <c r="U45" s="5"/>
      <c r="V45" s="2"/>
      <c r="W45" s="5"/>
      <c r="X45" s="2"/>
      <c r="Y45" s="5"/>
    </row>
    <row r="46" spans="1:26" outlineLevel="2" x14ac:dyDescent="0.25">
      <c r="A46" s="6"/>
      <c r="B46" s="6"/>
      <c r="C46" s="6"/>
      <c r="D46" s="6"/>
      <c r="E46" s="6"/>
      <c r="F46" s="6"/>
      <c r="G46" s="6" t="s">
        <v>0</v>
      </c>
      <c r="H46" s="6"/>
      <c r="I46" s="7">
        <v>41372</v>
      </c>
      <c r="J46" s="6"/>
      <c r="K46" s="6" t="s">
        <v>444</v>
      </c>
      <c r="L46" s="6"/>
      <c r="M46" s="6" t="s">
        <v>209</v>
      </c>
      <c r="N46" s="6"/>
      <c r="O46" s="6" t="s">
        <v>445</v>
      </c>
      <c r="P46" s="6"/>
      <c r="Q46" s="6" t="s">
        <v>1</v>
      </c>
      <c r="R46" s="6"/>
      <c r="S46" s="8">
        <v>72</v>
      </c>
      <c r="T46" s="6"/>
      <c r="U46" s="9">
        <v>11.01</v>
      </c>
      <c r="V46" s="6"/>
      <c r="W46" s="9">
        <f>ROUND(IF(ISNUMBER(U46), S46*U46, S46),5)</f>
        <v>792.72</v>
      </c>
      <c r="X46" s="6"/>
      <c r="Y46" s="9">
        <f>ROUND(Y45+W46,5)</f>
        <v>792.72</v>
      </c>
    </row>
    <row r="47" spans="1:26" ht="15.75" outlineLevel="2" thickBot="1" x14ac:dyDescent="0.3">
      <c r="A47" s="6"/>
      <c r="B47" s="6"/>
      <c r="C47" s="6"/>
      <c r="D47" s="6"/>
      <c r="E47" s="6"/>
      <c r="F47" s="6"/>
      <c r="G47" s="6" t="s">
        <v>0</v>
      </c>
      <c r="H47" s="6"/>
      <c r="I47" s="7">
        <v>41372</v>
      </c>
      <c r="J47" s="6"/>
      <c r="K47" s="6" t="s">
        <v>444</v>
      </c>
      <c r="L47" s="6"/>
      <c r="M47" s="6" t="s">
        <v>90</v>
      </c>
      <c r="N47" s="6"/>
      <c r="O47" s="6" t="s">
        <v>445</v>
      </c>
      <c r="P47" s="6"/>
      <c r="Q47" s="6" t="s">
        <v>1</v>
      </c>
      <c r="R47" s="6"/>
      <c r="S47" s="28">
        <v>1</v>
      </c>
      <c r="T47" s="6"/>
      <c r="U47" s="9">
        <v>73.44</v>
      </c>
      <c r="V47" s="6"/>
      <c r="W47" s="22">
        <f>ROUND(IF(ISNUMBER(U47), S47*U47, S47),5)</f>
        <v>73.44</v>
      </c>
      <c r="X47" s="6"/>
      <c r="Y47" s="22">
        <f>ROUND(Y46+W47,5)</f>
        <v>866.16</v>
      </c>
    </row>
    <row r="48" spans="1:26" outlineLevel="1" x14ac:dyDescent="0.25">
      <c r="A48" s="6"/>
      <c r="B48" s="6"/>
      <c r="C48" s="6" t="s">
        <v>446</v>
      </c>
      <c r="D48" s="6"/>
      <c r="E48" s="6"/>
      <c r="F48" s="6"/>
      <c r="G48" s="6"/>
      <c r="H48" s="6"/>
      <c r="I48" s="7"/>
      <c r="J48" s="6"/>
      <c r="K48" s="6"/>
      <c r="L48" s="6"/>
      <c r="M48" s="6"/>
      <c r="N48" s="6"/>
      <c r="O48" s="6"/>
      <c r="P48" s="6"/>
      <c r="Q48" s="6"/>
      <c r="R48" s="6"/>
      <c r="S48" s="8">
        <f>ROUND(SUM(S45:S47),5)</f>
        <v>73</v>
      </c>
      <c r="T48" s="6"/>
      <c r="U48" s="9"/>
      <c r="V48" s="6"/>
      <c r="W48" s="9">
        <f>ROUND(SUM(W45:W47),5)</f>
        <v>866.16</v>
      </c>
      <c r="X48" s="6"/>
      <c r="Y48" s="9">
        <f>Y47</f>
        <v>866.16</v>
      </c>
    </row>
    <row r="49" spans="1:26" outlineLevel="2" x14ac:dyDescent="0.25">
      <c r="A49" s="2"/>
      <c r="B49" s="2"/>
      <c r="C49" s="2" t="s">
        <v>447</v>
      </c>
      <c r="D49" s="2"/>
      <c r="E49" s="2"/>
      <c r="F49" s="2"/>
      <c r="G49" s="2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4"/>
      <c r="T49" s="2"/>
      <c r="U49" s="5"/>
      <c r="V49" s="2"/>
      <c r="W49" s="5"/>
      <c r="X49" s="2"/>
      <c r="Y49" s="5"/>
    </row>
    <row r="50" spans="1:26" outlineLevel="2" x14ac:dyDescent="0.25">
      <c r="A50" s="6"/>
      <c r="B50" s="6"/>
      <c r="C50" s="6"/>
      <c r="D50" s="6"/>
      <c r="E50" s="6"/>
      <c r="F50" s="6"/>
      <c r="G50" s="6" t="s">
        <v>0</v>
      </c>
      <c r="H50" s="6"/>
      <c r="I50" s="7">
        <v>41393</v>
      </c>
      <c r="J50" s="6"/>
      <c r="K50" s="6" t="s">
        <v>448</v>
      </c>
      <c r="L50" s="6"/>
      <c r="M50" s="6" t="s">
        <v>449</v>
      </c>
      <c r="N50" s="6"/>
      <c r="O50" s="6" t="s">
        <v>450</v>
      </c>
      <c r="P50" s="6"/>
      <c r="Q50" s="6" t="s">
        <v>1</v>
      </c>
      <c r="R50" s="6"/>
      <c r="S50" s="8">
        <v>49</v>
      </c>
      <c r="T50" s="6"/>
      <c r="U50" s="9">
        <v>16</v>
      </c>
      <c r="V50" s="6"/>
      <c r="W50" s="9">
        <f>ROUND(IF(ISNUMBER(U50), S50*U50, S50),5)</f>
        <v>784</v>
      </c>
      <c r="X50" s="6"/>
      <c r="Y50" s="9">
        <f>ROUND(Y49+W50,5)</f>
        <v>784</v>
      </c>
    </row>
    <row r="51" spans="1:26" ht="15.75" outlineLevel="2" thickBot="1" x14ac:dyDescent="0.3">
      <c r="A51" s="6"/>
      <c r="B51" s="6"/>
      <c r="C51" s="6"/>
      <c r="D51" s="6"/>
      <c r="E51" s="6"/>
      <c r="F51" s="6"/>
      <c r="G51" s="6" t="s">
        <v>0</v>
      </c>
      <c r="H51" s="6"/>
      <c r="I51" s="7">
        <v>41393</v>
      </c>
      <c r="J51" s="6"/>
      <c r="K51" s="6" t="s">
        <v>448</v>
      </c>
      <c r="L51" s="6"/>
      <c r="M51" s="6" t="s">
        <v>90</v>
      </c>
      <c r="N51" s="6"/>
      <c r="O51" s="6" t="s">
        <v>450</v>
      </c>
      <c r="P51" s="6"/>
      <c r="Q51" s="6" t="s">
        <v>1</v>
      </c>
      <c r="R51" s="6"/>
      <c r="S51" s="28">
        <v>1</v>
      </c>
      <c r="T51" s="6"/>
      <c r="U51" s="9">
        <v>0</v>
      </c>
      <c r="V51" s="6"/>
      <c r="W51" s="22">
        <f>ROUND(IF(ISNUMBER(U51), S51*U51, S51),5)</f>
        <v>0</v>
      </c>
      <c r="X51" s="6"/>
      <c r="Y51" s="22">
        <f>ROUND(Y50+W51,5)</f>
        <v>784</v>
      </c>
    </row>
    <row r="52" spans="1:26" outlineLevel="1" x14ac:dyDescent="0.25">
      <c r="A52" s="6"/>
      <c r="B52" s="6"/>
      <c r="C52" s="6" t="s">
        <v>451</v>
      </c>
      <c r="D52" s="6"/>
      <c r="E52" s="6"/>
      <c r="F52" s="6"/>
      <c r="G52" s="6"/>
      <c r="H52" s="6"/>
      <c r="I52" s="7"/>
      <c r="J52" s="6"/>
      <c r="K52" s="6"/>
      <c r="L52" s="6"/>
      <c r="M52" s="6"/>
      <c r="N52" s="6"/>
      <c r="O52" s="6"/>
      <c r="P52" s="6"/>
      <c r="Q52" s="6"/>
      <c r="R52" s="6"/>
      <c r="S52" s="8">
        <f>ROUND(SUM(S49:S51),5)</f>
        <v>50</v>
      </c>
      <c r="T52" s="6"/>
      <c r="U52" s="9"/>
      <c r="V52" s="6"/>
      <c r="W52" s="9">
        <f>ROUND(SUM(W49:W51),5)</f>
        <v>784</v>
      </c>
      <c r="X52" s="6"/>
      <c r="Y52" s="9">
        <f>Y51</f>
        <v>784</v>
      </c>
    </row>
    <row r="53" spans="1:26" outlineLevel="2" x14ac:dyDescent="0.25">
      <c r="A53" s="2"/>
      <c r="B53" s="2"/>
      <c r="C53" s="2" t="s">
        <v>452</v>
      </c>
      <c r="D53" s="2"/>
      <c r="E53" s="2"/>
      <c r="F53" s="2"/>
      <c r="G53" s="2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4"/>
      <c r="T53" s="2"/>
      <c r="U53" s="5"/>
      <c r="V53" s="2"/>
      <c r="W53" s="5"/>
      <c r="X53" s="2"/>
      <c r="Y53" s="5"/>
    </row>
    <row r="54" spans="1:26" outlineLevel="2" x14ac:dyDescent="0.25">
      <c r="A54" s="6"/>
      <c r="B54" s="6"/>
      <c r="C54" s="6"/>
      <c r="D54" s="6"/>
      <c r="E54" s="6"/>
      <c r="F54" s="6"/>
      <c r="G54" s="6" t="s">
        <v>0</v>
      </c>
      <c r="H54" s="6"/>
      <c r="I54" s="7">
        <v>41393</v>
      </c>
      <c r="J54" s="6"/>
      <c r="K54" s="6" t="s">
        <v>453</v>
      </c>
      <c r="L54" s="6"/>
      <c r="M54" s="6" t="s">
        <v>103</v>
      </c>
      <c r="N54" s="6"/>
      <c r="O54" s="6" t="s">
        <v>454</v>
      </c>
      <c r="P54" s="6"/>
      <c r="Q54" s="6" t="s">
        <v>1</v>
      </c>
      <c r="R54" s="6"/>
      <c r="S54" s="8">
        <v>81</v>
      </c>
      <c r="T54" s="6"/>
      <c r="U54" s="9">
        <v>16</v>
      </c>
      <c r="V54" s="6"/>
      <c r="W54" s="9">
        <f>ROUND(IF(ISNUMBER(U54), S54*U54, S54),5)</f>
        <v>1296</v>
      </c>
      <c r="X54" s="6"/>
      <c r="Y54" s="9">
        <f>ROUND(Y53+W54,5)</f>
        <v>1296</v>
      </c>
    </row>
    <row r="55" spans="1:26" ht="15.75" outlineLevel="2" thickBot="1" x14ac:dyDescent="0.3">
      <c r="A55" s="6"/>
      <c r="B55" s="6"/>
      <c r="C55" s="6"/>
      <c r="D55" s="6"/>
      <c r="E55" s="6"/>
      <c r="F55" s="6"/>
      <c r="G55" s="6" t="s">
        <v>0</v>
      </c>
      <c r="H55" s="6"/>
      <c r="I55" s="7">
        <v>41393</v>
      </c>
      <c r="J55" s="6"/>
      <c r="K55" s="6" t="s">
        <v>453</v>
      </c>
      <c r="L55" s="6"/>
      <c r="M55" s="6" t="s">
        <v>90</v>
      </c>
      <c r="N55" s="6"/>
      <c r="O55" s="6" t="s">
        <v>454</v>
      </c>
      <c r="P55" s="6"/>
      <c r="Q55" s="6" t="s">
        <v>1</v>
      </c>
      <c r="R55" s="6"/>
      <c r="S55" s="28">
        <v>1</v>
      </c>
      <c r="T55" s="6"/>
      <c r="U55" s="9">
        <v>110.16</v>
      </c>
      <c r="V55" s="6"/>
      <c r="W55" s="22">
        <f>ROUND(IF(ISNUMBER(U55), S55*U55, S55),5)</f>
        <v>110.16</v>
      </c>
      <c r="X55" s="6"/>
      <c r="Y55" s="22">
        <f>ROUND(Y54+W55,5)</f>
        <v>1406.16</v>
      </c>
    </row>
    <row r="56" spans="1:26" outlineLevel="1" x14ac:dyDescent="0.25">
      <c r="A56" s="6"/>
      <c r="B56" s="6"/>
      <c r="C56" s="6" t="s">
        <v>455</v>
      </c>
      <c r="D56" s="6"/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  <c r="P56" s="6"/>
      <c r="Q56" s="6"/>
      <c r="R56" s="6"/>
      <c r="S56" s="8">
        <f>ROUND(SUM(S53:S55),5)</f>
        <v>82</v>
      </c>
      <c r="T56" s="6"/>
      <c r="U56" s="9"/>
      <c r="V56" s="6"/>
      <c r="W56" s="9">
        <f>ROUND(SUM(W53:W55),5)</f>
        <v>1406.16</v>
      </c>
      <c r="X56" s="6"/>
      <c r="Y56" s="9">
        <f>Y55</f>
        <v>1406.16</v>
      </c>
    </row>
    <row r="57" spans="1:26" outlineLevel="2" x14ac:dyDescent="0.25">
      <c r="A57" s="2"/>
      <c r="B57" s="2"/>
      <c r="C57" s="2" t="s">
        <v>456</v>
      </c>
      <c r="D57" s="2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4"/>
      <c r="T57" s="2"/>
      <c r="U57" s="5"/>
      <c r="V57" s="2"/>
      <c r="W57" s="5"/>
      <c r="X57" s="2"/>
      <c r="Y57" s="5"/>
    </row>
    <row r="58" spans="1:26" outlineLevel="2" x14ac:dyDescent="0.25">
      <c r="A58" s="6"/>
      <c r="B58" s="6"/>
      <c r="C58" s="6"/>
      <c r="D58" s="6"/>
      <c r="E58" s="6"/>
      <c r="F58" s="6"/>
      <c r="G58" s="6" t="s">
        <v>0</v>
      </c>
      <c r="H58" s="6"/>
      <c r="I58" s="7">
        <v>41442</v>
      </c>
      <c r="J58" s="6"/>
      <c r="K58" s="6" t="s">
        <v>457</v>
      </c>
      <c r="L58" s="6"/>
      <c r="M58" s="6" t="s">
        <v>458</v>
      </c>
      <c r="N58" s="6"/>
      <c r="O58" s="6" t="s">
        <v>442</v>
      </c>
      <c r="P58" s="6"/>
      <c r="Q58" s="6" t="s">
        <v>1</v>
      </c>
      <c r="R58" s="6"/>
      <c r="S58" s="8">
        <v>66</v>
      </c>
      <c r="T58" s="6"/>
      <c r="U58" s="9">
        <v>9</v>
      </c>
      <c r="V58" s="6"/>
      <c r="W58" s="9">
        <f>ROUND(IF(ISNUMBER(U58), S58*U58, S58),5)</f>
        <v>594</v>
      </c>
      <c r="X58" s="6"/>
      <c r="Y58" s="9">
        <f>ROUND(Y57+W58,5)</f>
        <v>594</v>
      </c>
    </row>
    <row r="59" spans="1:26" ht="15.75" outlineLevel="2" thickBot="1" x14ac:dyDescent="0.3">
      <c r="A59" s="6"/>
      <c r="B59" s="6"/>
      <c r="C59" s="6"/>
      <c r="D59" s="6"/>
      <c r="E59" s="6"/>
      <c r="F59" s="6"/>
      <c r="G59" s="6" t="s">
        <v>0</v>
      </c>
      <c r="H59" s="6"/>
      <c r="I59" s="7">
        <v>41442</v>
      </c>
      <c r="J59" s="6"/>
      <c r="K59" s="6" t="s">
        <v>457</v>
      </c>
      <c r="L59" s="6"/>
      <c r="M59" s="6" t="s">
        <v>90</v>
      </c>
      <c r="N59" s="6"/>
      <c r="O59" s="6" t="s">
        <v>442</v>
      </c>
      <c r="P59" s="6"/>
      <c r="Q59" s="6" t="s">
        <v>1</v>
      </c>
      <c r="R59" s="6"/>
      <c r="S59" s="27">
        <v>1</v>
      </c>
      <c r="T59" s="6"/>
      <c r="U59" s="9">
        <v>50.49</v>
      </c>
      <c r="V59" s="6"/>
      <c r="W59" s="10">
        <f>ROUND(IF(ISNUMBER(U59), S59*U59, S59),5)</f>
        <v>50.49</v>
      </c>
      <c r="X59" s="6"/>
      <c r="Y59" s="10">
        <f>ROUND(Y58+W59,5)</f>
        <v>644.49</v>
      </c>
    </row>
    <row r="60" spans="1:26" ht="15.75" outlineLevel="1" thickBot="1" x14ac:dyDescent="0.3">
      <c r="A60" s="6"/>
      <c r="B60" s="6"/>
      <c r="C60" s="6" t="s">
        <v>459</v>
      </c>
      <c r="D60" s="6"/>
      <c r="E60" s="6"/>
      <c r="F60" s="6"/>
      <c r="G60" s="6"/>
      <c r="H60" s="6"/>
      <c r="I60" s="7"/>
      <c r="J60" s="6"/>
      <c r="K60" s="6"/>
      <c r="L60" s="6"/>
      <c r="M60" s="6"/>
      <c r="N60" s="6"/>
      <c r="O60" s="6"/>
      <c r="P60" s="6"/>
      <c r="Q60" s="6"/>
      <c r="R60" s="6"/>
      <c r="S60" s="26">
        <f>ROUND(SUM(S57:S59),5)</f>
        <v>67</v>
      </c>
      <c r="T60" s="6"/>
      <c r="U60" s="9"/>
      <c r="V60" s="6"/>
      <c r="W60" s="11">
        <f>ROUND(SUM(W57:W59),5)</f>
        <v>644.49</v>
      </c>
      <c r="X60" s="6"/>
      <c r="Y60" s="11">
        <f>Y59</f>
        <v>644.49</v>
      </c>
    </row>
    <row r="61" spans="1:26" x14ac:dyDescent="0.25">
      <c r="A61" s="6"/>
      <c r="B61" s="6" t="s">
        <v>460</v>
      </c>
      <c r="C61" s="6"/>
      <c r="D61" s="6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  <c r="P61" s="6"/>
      <c r="Q61" s="6"/>
      <c r="R61" s="6"/>
      <c r="S61" s="8">
        <f>ROUND(S48+S52+S56+S60,5)</f>
        <v>272</v>
      </c>
      <c r="T61" s="6"/>
      <c r="U61" s="9"/>
      <c r="V61" s="6"/>
      <c r="W61" s="9">
        <f>ROUND(W48+W52+W56+W60,5)</f>
        <v>3700.81</v>
      </c>
      <c r="X61" s="6"/>
      <c r="Y61" s="9">
        <f>ROUND(Y48+Y52+Y56+Y60,5)</f>
        <v>3700.81</v>
      </c>
      <c r="Z61">
        <v>3700.81</v>
      </c>
    </row>
    <row r="62" spans="1:26" x14ac:dyDescent="0.25">
      <c r="A62" s="2"/>
      <c r="B62" s="2" t="s">
        <v>461</v>
      </c>
      <c r="C62" s="2"/>
      <c r="D62" s="2"/>
      <c r="E62" s="2"/>
      <c r="F62" s="2"/>
      <c r="G62" s="2"/>
      <c r="H62" s="2"/>
      <c r="I62" s="3"/>
      <c r="J62" s="2"/>
      <c r="K62" s="2"/>
      <c r="L62" s="2"/>
      <c r="M62" s="2"/>
      <c r="N62" s="2"/>
      <c r="O62" s="2"/>
      <c r="P62" s="2"/>
      <c r="Q62" s="2"/>
      <c r="R62" s="2"/>
      <c r="S62" s="4"/>
      <c r="T62" s="2"/>
      <c r="U62" s="5"/>
      <c r="V62" s="2"/>
      <c r="W62" s="5"/>
      <c r="X62" s="2"/>
      <c r="Y62" s="5"/>
    </row>
    <row r="63" spans="1:26" outlineLevel="1" x14ac:dyDescent="0.25">
      <c r="A63" s="2"/>
      <c r="B63" s="2"/>
      <c r="C63" s="2" t="s">
        <v>462</v>
      </c>
      <c r="D63" s="2"/>
      <c r="E63" s="2"/>
      <c r="F63" s="2"/>
      <c r="G63" s="2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4"/>
      <c r="T63" s="2"/>
      <c r="U63" s="5"/>
      <c r="V63" s="2"/>
      <c r="W63" s="5"/>
      <c r="X63" s="2"/>
      <c r="Y63" s="5"/>
    </row>
    <row r="64" spans="1:26" outlineLevel="1" x14ac:dyDescent="0.25">
      <c r="A64" s="6"/>
      <c r="B64" s="6"/>
      <c r="C64" s="6"/>
      <c r="D64" s="6"/>
      <c r="E64" s="6"/>
      <c r="F64" s="6"/>
      <c r="G64" s="6" t="s">
        <v>0</v>
      </c>
      <c r="H64" s="6"/>
      <c r="I64" s="7">
        <v>41375</v>
      </c>
      <c r="J64" s="6"/>
      <c r="K64" s="6" t="s">
        <v>463</v>
      </c>
      <c r="L64" s="6"/>
      <c r="M64" s="6" t="s">
        <v>464</v>
      </c>
      <c r="N64" s="6"/>
      <c r="O64" s="6" t="s">
        <v>465</v>
      </c>
      <c r="P64" s="6"/>
      <c r="Q64" s="6" t="s">
        <v>1</v>
      </c>
      <c r="R64" s="6"/>
      <c r="S64" s="8">
        <v>120</v>
      </c>
      <c r="T64" s="6"/>
      <c r="U64" s="9">
        <v>16</v>
      </c>
      <c r="V64" s="6"/>
      <c r="W64" s="9">
        <f>ROUND(IF(ISNUMBER(U64), S64*U64, S64),5)</f>
        <v>1920</v>
      </c>
      <c r="X64" s="6"/>
      <c r="Y64" s="9">
        <f>ROUND(Y63+W64,5)</f>
        <v>1920</v>
      </c>
    </row>
    <row r="65" spans="1:26" ht="15.75" outlineLevel="1" thickBot="1" x14ac:dyDescent="0.3">
      <c r="A65" s="6"/>
      <c r="B65" s="6"/>
      <c r="C65" s="6"/>
      <c r="D65" s="6"/>
      <c r="E65" s="6"/>
      <c r="F65" s="6"/>
      <c r="G65" s="6" t="s">
        <v>0</v>
      </c>
      <c r="H65" s="6"/>
      <c r="I65" s="7">
        <v>41375</v>
      </c>
      <c r="J65" s="6"/>
      <c r="K65" s="6" t="s">
        <v>463</v>
      </c>
      <c r="L65" s="6"/>
      <c r="M65" s="6" t="s">
        <v>90</v>
      </c>
      <c r="N65" s="6"/>
      <c r="O65" s="6" t="s">
        <v>465</v>
      </c>
      <c r="P65" s="6"/>
      <c r="Q65" s="6" t="s">
        <v>1</v>
      </c>
      <c r="R65" s="6"/>
      <c r="S65" s="27">
        <v>1</v>
      </c>
      <c r="T65" s="6"/>
      <c r="U65" s="9">
        <v>163.19999999999999</v>
      </c>
      <c r="V65" s="6"/>
      <c r="W65" s="10">
        <f>ROUND(IF(ISNUMBER(U65), S65*U65, S65),5)</f>
        <v>163.19999999999999</v>
      </c>
      <c r="X65" s="6"/>
      <c r="Y65" s="10">
        <f>ROUND(Y64+W65,5)</f>
        <v>2083.1999999999998</v>
      </c>
    </row>
    <row r="66" spans="1:26" ht="15.75" thickBot="1" x14ac:dyDescent="0.3">
      <c r="A66" s="6"/>
      <c r="B66" s="6"/>
      <c r="C66" s="6" t="s">
        <v>466</v>
      </c>
      <c r="D66" s="6"/>
      <c r="E66" s="6"/>
      <c r="F66" s="6"/>
      <c r="G66" s="6"/>
      <c r="H66" s="6"/>
      <c r="I66" s="7"/>
      <c r="J66" s="6"/>
      <c r="K66" s="6"/>
      <c r="L66" s="6"/>
      <c r="M66" s="6"/>
      <c r="N66" s="6"/>
      <c r="O66" s="6"/>
      <c r="P66" s="6"/>
      <c r="Q66" s="6"/>
      <c r="R66" s="6"/>
      <c r="S66" s="26">
        <f>ROUND(SUM(S63:S65),5)</f>
        <v>121</v>
      </c>
      <c r="T66" s="6"/>
      <c r="U66" s="9"/>
      <c r="V66" s="6"/>
      <c r="W66" s="11">
        <f>ROUND(SUM(W63:W65),5)</f>
        <v>2083.1999999999998</v>
      </c>
      <c r="X66" s="6"/>
      <c r="Y66" s="11">
        <f>Y65</f>
        <v>2083.1999999999998</v>
      </c>
    </row>
    <row r="67" spans="1:26" x14ac:dyDescent="0.25">
      <c r="A67" s="6"/>
      <c r="B67" s="6" t="s">
        <v>467</v>
      </c>
      <c r="C67" s="6"/>
      <c r="D67" s="6"/>
      <c r="E67" s="6"/>
      <c r="F67" s="6"/>
      <c r="G67" s="6"/>
      <c r="H67" s="6"/>
      <c r="I67" s="7"/>
      <c r="J67" s="6"/>
      <c r="K67" s="6"/>
      <c r="L67" s="6"/>
      <c r="M67" s="6"/>
      <c r="N67" s="6"/>
      <c r="O67" s="6"/>
      <c r="P67" s="6"/>
      <c r="Q67" s="6"/>
      <c r="R67" s="6"/>
      <c r="S67" s="8">
        <f>S66</f>
        <v>121</v>
      </c>
      <c r="T67" s="6"/>
      <c r="U67" s="9"/>
      <c r="V67" s="6"/>
      <c r="W67" s="9">
        <f>W66</f>
        <v>2083.1999999999998</v>
      </c>
      <c r="X67" s="6"/>
      <c r="Y67" s="9">
        <f>Y66</f>
        <v>2083.1999999999998</v>
      </c>
      <c r="Z67">
        <v>2083.1999999999998</v>
      </c>
    </row>
    <row r="68" spans="1:26" x14ac:dyDescent="0.25">
      <c r="A68" s="2"/>
      <c r="B68" s="2" t="s">
        <v>468</v>
      </c>
      <c r="C68" s="2"/>
      <c r="D68" s="2"/>
      <c r="E68" s="2"/>
      <c r="F68" s="2"/>
      <c r="G68" s="2"/>
      <c r="H68" s="2"/>
      <c r="I68" s="3"/>
      <c r="J68" s="2"/>
      <c r="K68" s="2"/>
      <c r="L68" s="2"/>
      <c r="M68" s="2"/>
      <c r="N68" s="2"/>
      <c r="O68" s="2"/>
      <c r="P68" s="2"/>
      <c r="Q68" s="2"/>
      <c r="R68" s="2"/>
      <c r="S68" s="4"/>
      <c r="T68" s="2"/>
      <c r="U68" s="5"/>
      <c r="V68" s="2"/>
      <c r="W68" s="5"/>
      <c r="X68" s="2"/>
      <c r="Y68" s="5"/>
    </row>
    <row r="69" spans="1:26" outlineLevel="2" x14ac:dyDescent="0.25">
      <c r="A69" s="2"/>
      <c r="B69" s="2"/>
      <c r="C69" s="2" t="s">
        <v>469</v>
      </c>
      <c r="D69" s="2"/>
      <c r="E69" s="2"/>
      <c r="F69" s="2"/>
      <c r="G69" s="2"/>
      <c r="H69" s="2"/>
      <c r="I69" s="3"/>
      <c r="J69" s="2"/>
      <c r="K69" s="2"/>
      <c r="L69" s="2"/>
      <c r="M69" s="2"/>
      <c r="N69" s="2"/>
      <c r="O69" s="2"/>
      <c r="P69" s="2"/>
      <c r="Q69" s="2"/>
      <c r="R69" s="2"/>
      <c r="S69" s="4"/>
      <c r="T69" s="2"/>
      <c r="U69" s="5"/>
      <c r="V69" s="2"/>
      <c r="W69" s="5"/>
      <c r="X69" s="2"/>
      <c r="Y69" s="5"/>
    </row>
    <row r="70" spans="1:26" outlineLevel="2" x14ac:dyDescent="0.25">
      <c r="A70" s="6"/>
      <c r="B70" s="6"/>
      <c r="C70" s="6"/>
      <c r="D70" s="6"/>
      <c r="E70" s="6"/>
      <c r="F70" s="6"/>
      <c r="G70" s="6" t="s">
        <v>0</v>
      </c>
      <c r="H70" s="6"/>
      <c r="I70" s="7">
        <v>41393</v>
      </c>
      <c r="J70" s="6"/>
      <c r="K70" s="6" t="s">
        <v>470</v>
      </c>
      <c r="L70" s="6"/>
      <c r="M70" s="6" t="s">
        <v>98</v>
      </c>
      <c r="N70" s="6"/>
      <c r="O70" s="6" t="s">
        <v>471</v>
      </c>
      <c r="P70" s="6"/>
      <c r="Q70" s="6" t="s">
        <v>1</v>
      </c>
      <c r="R70" s="6"/>
      <c r="S70" s="8">
        <v>31</v>
      </c>
      <c r="T70" s="6"/>
      <c r="U70" s="9">
        <v>15</v>
      </c>
      <c r="V70" s="6"/>
      <c r="W70" s="9">
        <f>ROUND(IF(ISNUMBER(U70), S70*U70, S70),5)</f>
        <v>465</v>
      </c>
      <c r="X70" s="6"/>
      <c r="Y70" s="9">
        <f>ROUND(Y69+W70,5)</f>
        <v>465</v>
      </c>
    </row>
    <row r="71" spans="1:26" outlineLevel="2" x14ac:dyDescent="0.25">
      <c r="A71" s="6"/>
      <c r="B71" s="6"/>
      <c r="C71" s="6"/>
      <c r="D71" s="6"/>
      <c r="E71" s="6"/>
      <c r="F71" s="6"/>
      <c r="G71" s="6" t="s">
        <v>0</v>
      </c>
      <c r="H71" s="6"/>
      <c r="I71" s="7">
        <v>41393</v>
      </c>
      <c r="J71" s="6"/>
      <c r="K71" s="6" t="s">
        <v>470</v>
      </c>
      <c r="L71" s="6"/>
      <c r="M71" s="6" t="s">
        <v>170</v>
      </c>
      <c r="N71" s="6"/>
      <c r="O71" s="6" t="s">
        <v>471</v>
      </c>
      <c r="P71" s="6"/>
      <c r="Q71" s="6" t="s">
        <v>1</v>
      </c>
      <c r="R71" s="6"/>
      <c r="S71" s="8">
        <v>89</v>
      </c>
      <c r="T71" s="6"/>
      <c r="U71" s="9">
        <v>10</v>
      </c>
      <c r="V71" s="6"/>
      <c r="W71" s="9">
        <f>ROUND(IF(ISNUMBER(U71), S71*U71, S71),5)</f>
        <v>890</v>
      </c>
      <c r="X71" s="6"/>
      <c r="Y71" s="9">
        <f>ROUND(Y70+W71,5)</f>
        <v>1355</v>
      </c>
    </row>
    <row r="72" spans="1:26" outlineLevel="2" x14ac:dyDescent="0.25">
      <c r="A72" s="6"/>
      <c r="B72" s="6"/>
      <c r="C72" s="6"/>
      <c r="D72" s="6"/>
      <c r="E72" s="6"/>
      <c r="F72" s="6"/>
      <c r="G72" s="6" t="s">
        <v>0</v>
      </c>
      <c r="H72" s="6"/>
      <c r="I72" s="7">
        <v>41393</v>
      </c>
      <c r="J72" s="6"/>
      <c r="K72" s="6" t="s">
        <v>470</v>
      </c>
      <c r="L72" s="6"/>
      <c r="M72" s="6" t="s">
        <v>472</v>
      </c>
      <c r="N72" s="6"/>
      <c r="O72" s="6" t="s">
        <v>471</v>
      </c>
      <c r="P72" s="6"/>
      <c r="Q72" s="6" t="s">
        <v>1</v>
      </c>
      <c r="R72" s="6"/>
      <c r="S72" s="8">
        <v>63</v>
      </c>
      <c r="T72" s="6"/>
      <c r="U72" s="9">
        <v>10</v>
      </c>
      <c r="V72" s="6"/>
      <c r="W72" s="9">
        <f>ROUND(IF(ISNUMBER(U72), S72*U72, S72),5)</f>
        <v>630</v>
      </c>
      <c r="X72" s="6"/>
      <c r="Y72" s="9">
        <f>ROUND(Y71+W72,5)</f>
        <v>1985</v>
      </c>
    </row>
    <row r="73" spans="1:26" ht="15.75" outlineLevel="2" thickBot="1" x14ac:dyDescent="0.3">
      <c r="A73" s="6"/>
      <c r="B73" s="6"/>
      <c r="C73" s="6"/>
      <c r="D73" s="6"/>
      <c r="E73" s="6"/>
      <c r="F73" s="6"/>
      <c r="G73" s="6" t="s">
        <v>0</v>
      </c>
      <c r="H73" s="6"/>
      <c r="I73" s="7">
        <v>41393</v>
      </c>
      <c r="J73" s="6"/>
      <c r="K73" s="6" t="s">
        <v>470</v>
      </c>
      <c r="L73" s="6"/>
      <c r="M73" s="6" t="s">
        <v>90</v>
      </c>
      <c r="N73" s="6"/>
      <c r="O73" s="6" t="s">
        <v>471</v>
      </c>
      <c r="P73" s="6"/>
      <c r="Q73" s="6" t="s">
        <v>1</v>
      </c>
      <c r="R73" s="6"/>
      <c r="S73" s="28">
        <v>1</v>
      </c>
      <c r="T73" s="6"/>
      <c r="U73" s="8">
        <v>168.72499999999999</v>
      </c>
      <c r="V73" s="6"/>
      <c r="W73" s="22">
        <f>ROUND(IF(ISNUMBER(U73), S73*U73, S73),5)</f>
        <v>168.72499999999999</v>
      </c>
      <c r="X73" s="6"/>
      <c r="Y73" s="22">
        <f>ROUND(Y72+W73,5)</f>
        <v>2153.7249999999999</v>
      </c>
    </row>
    <row r="74" spans="1:26" outlineLevel="1" x14ac:dyDescent="0.25">
      <c r="A74" s="6"/>
      <c r="B74" s="6"/>
      <c r="C74" s="6" t="s">
        <v>473</v>
      </c>
      <c r="D74" s="6"/>
      <c r="E74" s="6"/>
      <c r="F74" s="6"/>
      <c r="G74" s="6"/>
      <c r="H74" s="6"/>
      <c r="I74" s="7"/>
      <c r="J74" s="6"/>
      <c r="K74" s="6"/>
      <c r="L74" s="6"/>
      <c r="M74" s="6"/>
      <c r="N74" s="6"/>
      <c r="O74" s="6"/>
      <c r="P74" s="6"/>
      <c r="Q74" s="6"/>
      <c r="R74" s="6"/>
      <c r="S74" s="8">
        <f>ROUND(SUM(S69:S73),5)</f>
        <v>184</v>
      </c>
      <c r="T74" s="6"/>
      <c r="U74" s="9"/>
      <c r="V74" s="6"/>
      <c r="W74" s="9">
        <f>ROUND(SUM(W69:W73),5)</f>
        <v>2153.7249999999999</v>
      </c>
      <c r="X74" s="6"/>
      <c r="Y74" s="9">
        <f>Y73</f>
        <v>2153.7249999999999</v>
      </c>
    </row>
    <row r="75" spans="1:26" outlineLevel="2" x14ac:dyDescent="0.25">
      <c r="A75" s="2"/>
      <c r="B75" s="2"/>
      <c r="C75" s="2" t="s">
        <v>474</v>
      </c>
      <c r="D75" s="2"/>
      <c r="E75" s="2"/>
      <c r="F75" s="2"/>
      <c r="G75" s="2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4"/>
      <c r="T75" s="2"/>
      <c r="U75" s="5"/>
      <c r="V75" s="2"/>
      <c r="W75" s="5"/>
      <c r="X75" s="2"/>
      <c r="Y75" s="5"/>
    </row>
    <row r="76" spans="1:26" outlineLevel="2" x14ac:dyDescent="0.25">
      <c r="A76" s="6"/>
      <c r="B76" s="6"/>
      <c r="C76" s="6"/>
      <c r="D76" s="6"/>
      <c r="E76" s="6"/>
      <c r="F76" s="6"/>
      <c r="G76" s="6" t="s">
        <v>0</v>
      </c>
      <c r="H76" s="6"/>
      <c r="I76" s="7">
        <v>41399</v>
      </c>
      <c r="J76" s="6"/>
      <c r="K76" s="6" t="s">
        <v>475</v>
      </c>
      <c r="L76" s="6"/>
      <c r="M76" s="6" t="s">
        <v>476</v>
      </c>
      <c r="N76" s="6"/>
      <c r="O76" s="6" t="s">
        <v>477</v>
      </c>
      <c r="P76" s="6"/>
      <c r="Q76" s="6" t="s">
        <v>1</v>
      </c>
      <c r="R76" s="6"/>
      <c r="S76" s="8">
        <v>19</v>
      </c>
      <c r="T76" s="6"/>
      <c r="U76" s="9">
        <v>13.8</v>
      </c>
      <c r="V76" s="6"/>
      <c r="W76" s="9">
        <f>ROUND(IF(ISNUMBER(U76), S76*U76, S76),5)</f>
        <v>262.2</v>
      </c>
      <c r="X76" s="6"/>
      <c r="Y76" s="9">
        <f>ROUND(Y75+W76,5)</f>
        <v>262.2</v>
      </c>
    </row>
    <row r="77" spans="1:26" outlineLevel="2" x14ac:dyDescent="0.25">
      <c r="A77" s="6"/>
      <c r="B77" s="6"/>
      <c r="C77" s="6"/>
      <c r="D77" s="6"/>
      <c r="E77" s="6"/>
      <c r="F77" s="6"/>
      <c r="G77" s="6" t="s">
        <v>0</v>
      </c>
      <c r="H77" s="6"/>
      <c r="I77" s="7">
        <v>41399</v>
      </c>
      <c r="J77" s="6"/>
      <c r="K77" s="6" t="s">
        <v>475</v>
      </c>
      <c r="L77" s="6"/>
      <c r="M77" s="6" t="s">
        <v>478</v>
      </c>
      <c r="N77" s="6"/>
      <c r="O77" s="6" t="s">
        <v>477</v>
      </c>
      <c r="P77" s="6"/>
      <c r="Q77" s="6" t="s">
        <v>1</v>
      </c>
      <c r="R77" s="6"/>
      <c r="S77" s="8">
        <v>17</v>
      </c>
      <c r="T77" s="6"/>
      <c r="U77" s="9">
        <v>9.1300000000000008</v>
      </c>
      <c r="V77" s="6"/>
      <c r="W77" s="9">
        <f>ROUND(IF(ISNUMBER(U77), S77*U77, S77),5)</f>
        <v>155.21</v>
      </c>
      <c r="X77" s="6"/>
      <c r="Y77" s="9">
        <f>ROUND(Y76+W77,5)</f>
        <v>417.41</v>
      </c>
    </row>
    <row r="78" spans="1:26" ht="15.75" outlineLevel="2" thickBot="1" x14ac:dyDescent="0.3">
      <c r="A78" s="6"/>
      <c r="B78" s="6"/>
      <c r="C78" s="6"/>
      <c r="D78" s="6"/>
      <c r="E78" s="6"/>
      <c r="F78" s="6"/>
      <c r="G78" s="6" t="s">
        <v>0</v>
      </c>
      <c r="H78" s="6"/>
      <c r="I78" s="7">
        <v>41399</v>
      </c>
      <c r="J78" s="6"/>
      <c r="K78" s="6" t="s">
        <v>475</v>
      </c>
      <c r="L78" s="6"/>
      <c r="M78" s="6" t="s">
        <v>90</v>
      </c>
      <c r="N78" s="6"/>
      <c r="O78" s="6" t="s">
        <v>477</v>
      </c>
      <c r="P78" s="6"/>
      <c r="Q78" s="6" t="s">
        <v>1</v>
      </c>
      <c r="R78" s="6"/>
      <c r="S78" s="28">
        <v>1</v>
      </c>
      <c r="T78" s="6"/>
      <c r="U78" s="9">
        <v>38.68</v>
      </c>
      <c r="V78" s="6"/>
      <c r="W78" s="22">
        <f>ROUND(IF(ISNUMBER(U78), S78*U78, S78),5)</f>
        <v>38.68</v>
      </c>
      <c r="X78" s="6"/>
      <c r="Y78" s="22">
        <f>ROUND(Y77+W78,5)</f>
        <v>456.09</v>
      </c>
    </row>
    <row r="79" spans="1:26" outlineLevel="1" x14ac:dyDescent="0.25">
      <c r="A79" s="6"/>
      <c r="B79" s="6"/>
      <c r="C79" s="6" t="s">
        <v>479</v>
      </c>
      <c r="D79" s="6"/>
      <c r="E79" s="6"/>
      <c r="F79" s="6"/>
      <c r="G79" s="6"/>
      <c r="H79" s="6"/>
      <c r="I79" s="7"/>
      <c r="J79" s="6"/>
      <c r="K79" s="6"/>
      <c r="L79" s="6"/>
      <c r="M79" s="6"/>
      <c r="N79" s="6"/>
      <c r="O79" s="6"/>
      <c r="P79" s="6"/>
      <c r="Q79" s="6"/>
      <c r="R79" s="6"/>
      <c r="S79" s="8">
        <f>ROUND(SUM(S75:S78),5)</f>
        <v>37</v>
      </c>
      <c r="T79" s="6"/>
      <c r="U79" s="9"/>
      <c r="V79" s="6"/>
      <c r="W79" s="9">
        <f>ROUND(SUM(W75:W78),5)</f>
        <v>456.09</v>
      </c>
      <c r="X79" s="6"/>
      <c r="Y79" s="9">
        <f>Y78</f>
        <v>456.09</v>
      </c>
    </row>
    <row r="80" spans="1:26" outlineLevel="2" x14ac:dyDescent="0.25">
      <c r="A80" s="2"/>
      <c r="B80" s="2"/>
      <c r="C80" s="2" t="s">
        <v>480</v>
      </c>
      <c r="D80" s="2"/>
      <c r="E80" s="2"/>
      <c r="F80" s="2"/>
      <c r="G80" s="2"/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4"/>
      <c r="T80" s="2"/>
      <c r="U80" s="5"/>
      <c r="V80" s="2"/>
      <c r="W80" s="5"/>
      <c r="X80" s="2"/>
      <c r="Y80" s="5"/>
    </row>
    <row r="81" spans="1:26" outlineLevel="2" x14ac:dyDescent="0.25">
      <c r="A81" s="6"/>
      <c r="B81" s="6"/>
      <c r="C81" s="6"/>
      <c r="D81" s="6"/>
      <c r="E81" s="6"/>
      <c r="F81" s="6"/>
      <c r="G81" s="6" t="s">
        <v>0</v>
      </c>
      <c r="H81" s="6"/>
      <c r="I81" s="7">
        <v>41397</v>
      </c>
      <c r="J81" s="6"/>
      <c r="K81" s="6" t="s">
        <v>481</v>
      </c>
      <c r="L81" s="6"/>
      <c r="M81" s="6" t="s">
        <v>482</v>
      </c>
      <c r="N81" s="6"/>
      <c r="O81" s="6" t="s">
        <v>483</v>
      </c>
      <c r="P81" s="6"/>
      <c r="Q81" s="6" t="s">
        <v>1</v>
      </c>
      <c r="R81" s="6"/>
      <c r="S81" s="8">
        <v>216</v>
      </c>
      <c r="T81" s="6"/>
      <c r="U81" s="9">
        <v>14</v>
      </c>
      <c r="V81" s="6"/>
      <c r="W81" s="9">
        <f>ROUND(IF(ISNUMBER(U81), S81*U81, S81),5)</f>
        <v>3024</v>
      </c>
      <c r="X81" s="6"/>
      <c r="Y81" s="9">
        <f>ROUND(Y80+W81,5)</f>
        <v>3024</v>
      </c>
    </row>
    <row r="82" spans="1:26" outlineLevel="2" x14ac:dyDescent="0.25">
      <c r="A82" s="6"/>
      <c r="B82" s="6"/>
      <c r="C82" s="6"/>
      <c r="D82" s="6"/>
      <c r="E82" s="6"/>
      <c r="F82" s="6"/>
      <c r="G82" s="6" t="s">
        <v>0</v>
      </c>
      <c r="H82" s="6"/>
      <c r="I82" s="7">
        <v>41397</v>
      </c>
      <c r="J82" s="6"/>
      <c r="K82" s="6" t="s">
        <v>481</v>
      </c>
      <c r="L82" s="6"/>
      <c r="M82" s="6" t="s">
        <v>90</v>
      </c>
      <c r="N82" s="6"/>
      <c r="O82" s="6" t="s">
        <v>483</v>
      </c>
      <c r="P82" s="6"/>
      <c r="Q82" s="6" t="s">
        <v>1</v>
      </c>
      <c r="R82" s="6"/>
      <c r="S82" s="8">
        <v>1</v>
      </c>
      <c r="T82" s="6"/>
      <c r="U82" s="9">
        <v>304.04000000000002</v>
      </c>
      <c r="V82" s="6"/>
      <c r="W82" s="9">
        <f>ROUND(IF(ISNUMBER(U82), S82*U82, S82),5)</f>
        <v>304.04000000000002</v>
      </c>
      <c r="X82" s="6"/>
      <c r="Y82" s="9">
        <f>ROUND(Y81+W82,5)</f>
        <v>3328.04</v>
      </c>
    </row>
    <row r="83" spans="1:26" outlineLevel="2" x14ac:dyDescent="0.25">
      <c r="A83" s="6"/>
      <c r="B83" s="6"/>
      <c r="C83" s="6"/>
      <c r="D83" s="6"/>
      <c r="E83" s="6"/>
      <c r="F83" s="6"/>
      <c r="G83" s="6" t="s">
        <v>0</v>
      </c>
      <c r="H83" s="6"/>
      <c r="I83" s="7">
        <v>41397</v>
      </c>
      <c r="J83" s="6"/>
      <c r="K83" s="6" t="s">
        <v>481</v>
      </c>
      <c r="L83" s="6"/>
      <c r="M83" s="6" t="s">
        <v>484</v>
      </c>
      <c r="N83" s="6"/>
      <c r="O83" s="6" t="s">
        <v>483</v>
      </c>
      <c r="P83" s="6"/>
      <c r="Q83" s="6" t="s">
        <v>1</v>
      </c>
      <c r="R83" s="6"/>
      <c r="S83" s="8">
        <v>220</v>
      </c>
      <c r="T83" s="6"/>
      <c r="U83" s="9">
        <v>10.199999999999999</v>
      </c>
      <c r="V83" s="6"/>
      <c r="W83" s="9">
        <f>ROUND(IF(ISNUMBER(U83), S83*U83, S83),5)</f>
        <v>2244</v>
      </c>
      <c r="X83" s="6"/>
      <c r="Y83" s="9">
        <f>ROUND(Y82+W83,5)</f>
        <v>5572.04</v>
      </c>
    </row>
    <row r="84" spans="1:26" ht="15.75" outlineLevel="2" thickBot="1" x14ac:dyDescent="0.3">
      <c r="A84" s="6"/>
      <c r="B84" s="6"/>
      <c r="C84" s="6"/>
      <c r="D84" s="6"/>
      <c r="E84" s="6"/>
      <c r="F84" s="6"/>
      <c r="G84" s="6" t="s">
        <v>0</v>
      </c>
      <c r="H84" s="6"/>
      <c r="I84" s="7">
        <v>41397</v>
      </c>
      <c r="J84" s="6"/>
      <c r="K84" s="6" t="s">
        <v>481</v>
      </c>
      <c r="L84" s="6"/>
      <c r="M84" s="6" t="s">
        <v>90</v>
      </c>
      <c r="N84" s="6"/>
      <c r="O84" s="6" t="s">
        <v>483</v>
      </c>
      <c r="P84" s="6"/>
      <c r="Q84" s="6" t="s">
        <v>1</v>
      </c>
      <c r="R84" s="6"/>
      <c r="S84" s="27">
        <v>1</v>
      </c>
      <c r="T84" s="6"/>
      <c r="U84" s="9">
        <v>278.64</v>
      </c>
      <c r="V84" s="6"/>
      <c r="W84" s="10">
        <f>ROUND(IF(ISNUMBER(U84), S84*U84, S84),5)</f>
        <v>278.64</v>
      </c>
      <c r="X84" s="6"/>
      <c r="Y84" s="10">
        <f>ROUND(Y83+W84,5)</f>
        <v>5850.68</v>
      </c>
    </row>
    <row r="85" spans="1:26" ht="15.75" outlineLevel="1" thickBot="1" x14ac:dyDescent="0.3">
      <c r="A85" s="6"/>
      <c r="B85" s="6"/>
      <c r="C85" s="6" t="s">
        <v>485</v>
      </c>
      <c r="D85" s="6"/>
      <c r="E85" s="6"/>
      <c r="F85" s="6"/>
      <c r="G85" s="6"/>
      <c r="H85" s="6"/>
      <c r="I85" s="7"/>
      <c r="J85" s="6"/>
      <c r="K85" s="6"/>
      <c r="L85" s="6"/>
      <c r="M85" s="6"/>
      <c r="N85" s="6"/>
      <c r="O85" s="6"/>
      <c r="P85" s="6"/>
      <c r="Q85" s="6"/>
      <c r="R85" s="6"/>
      <c r="S85" s="26">
        <f>ROUND(SUM(S80:S84),5)</f>
        <v>438</v>
      </c>
      <c r="T85" s="6"/>
      <c r="U85" s="9"/>
      <c r="V85" s="6"/>
      <c r="W85" s="11">
        <f>ROUND(SUM(W80:W84),5)</f>
        <v>5850.68</v>
      </c>
      <c r="X85" s="6"/>
      <c r="Y85" s="11">
        <f>Y84</f>
        <v>5850.68</v>
      </c>
    </row>
    <row r="86" spans="1:26" x14ac:dyDescent="0.25">
      <c r="A86" s="6"/>
      <c r="B86" s="6" t="s">
        <v>486</v>
      </c>
      <c r="C86" s="6"/>
      <c r="D86" s="6"/>
      <c r="E86" s="6"/>
      <c r="F86" s="6"/>
      <c r="G86" s="6"/>
      <c r="H86" s="6"/>
      <c r="I86" s="7"/>
      <c r="J86" s="6"/>
      <c r="K86" s="6"/>
      <c r="L86" s="6"/>
      <c r="M86" s="6"/>
      <c r="N86" s="6"/>
      <c r="O86" s="6"/>
      <c r="P86" s="6"/>
      <c r="Q86" s="6"/>
      <c r="R86" s="6"/>
      <c r="S86" s="8">
        <f>ROUND(S74+S79+S85,5)</f>
        <v>659</v>
      </c>
      <c r="T86" s="6"/>
      <c r="U86" s="9"/>
      <c r="V86" s="6"/>
      <c r="W86" s="9">
        <f>ROUND(W74+W79+W85,5)</f>
        <v>8460.4950000000008</v>
      </c>
      <c r="X86" s="6"/>
      <c r="Y86" s="9">
        <f>ROUND(Y74+Y79+Y85,5)</f>
        <v>8460.4950000000008</v>
      </c>
      <c r="Z86">
        <v>8460.5</v>
      </c>
    </row>
    <row r="87" spans="1:26" outlineLevel="2" x14ac:dyDescent="0.25">
      <c r="A87" s="6"/>
      <c r="B87" s="6"/>
      <c r="C87" s="6"/>
      <c r="D87" s="6"/>
      <c r="E87" s="6"/>
      <c r="F87" s="6"/>
      <c r="G87" s="6"/>
      <c r="H87" s="7"/>
      <c r="I87" s="6"/>
      <c r="J87" s="6"/>
      <c r="K87" s="6"/>
      <c r="L87" s="6"/>
      <c r="M87" s="6"/>
      <c r="N87" s="6"/>
      <c r="O87" s="6"/>
      <c r="P87" s="6"/>
      <c r="Q87" s="6"/>
      <c r="R87" s="8"/>
      <c r="S87" s="6"/>
      <c r="T87" s="9"/>
      <c r="U87" s="6"/>
      <c r="V87" s="9"/>
      <c r="W87" s="6"/>
      <c r="X87" s="9"/>
      <c r="Z87">
        <f>SUM(Z1:Z86)</f>
        <v>52146.829999999994</v>
      </c>
    </row>
    <row r="88" spans="1:26" ht="15.75" outlineLevel="2" thickBot="1" x14ac:dyDescent="0.3">
      <c r="A88" s="6"/>
      <c r="B88" s="6"/>
      <c r="C88" s="6"/>
      <c r="D88" s="6"/>
      <c r="E88" s="6"/>
      <c r="F88" s="6"/>
      <c r="G88" s="6"/>
      <c r="H88" s="7"/>
      <c r="I88" s="6"/>
      <c r="J88" s="6"/>
      <c r="K88" s="6"/>
      <c r="L88" s="6"/>
      <c r="M88" s="6"/>
      <c r="N88" s="6"/>
      <c r="O88" s="6"/>
      <c r="P88" s="6"/>
      <c r="Q88" s="6"/>
      <c r="R88" s="8"/>
      <c r="S88" s="6"/>
      <c r="T88" s="9"/>
      <c r="U88" s="6"/>
      <c r="V88" s="22"/>
      <c r="W88" s="6"/>
      <c r="X88" s="22"/>
    </row>
    <row r="89" spans="1:26" outlineLevel="1" x14ac:dyDescent="0.25">
      <c r="A89" s="6"/>
      <c r="B89" s="6"/>
      <c r="C89" s="6"/>
      <c r="D89" s="6"/>
      <c r="E89" s="6"/>
      <c r="F89" s="6"/>
      <c r="G89" s="6"/>
      <c r="H89" s="7"/>
      <c r="I89" s="6"/>
      <c r="J89" s="6"/>
      <c r="K89" s="6"/>
      <c r="L89" s="6"/>
      <c r="M89" s="6"/>
      <c r="N89" s="6"/>
      <c r="O89" s="6"/>
      <c r="P89" s="6"/>
      <c r="Q89" s="6"/>
      <c r="R89" s="8"/>
      <c r="S89" s="6"/>
      <c r="T89" s="9"/>
      <c r="U89" s="6"/>
      <c r="V89" s="9"/>
      <c r="W89" s="6"/>
      <c r="X89" s="9"/>
    </row>
    <row r="90" spans="1:26" x14ac:dyDescent="0.25">
      <c r="A90" s="6"/>
      <c r="B90" s="6"/>
      <c r="C90" s="6"/>
      <c r="D90" s="6"/>
      <c r="E90" s="6"/>
      <c r="F90" s="6"/>
      <c r="G90" s="6"/>
      <c r="H90" s="7"/>
      <c r="I90" s="6"/>
      <c r="J90" s="6"/>
      <c r="K90" s="6"/>
      <c r="L90" s="6"/>
      <c r="M90" s="6"/>
      <c r="N90" s="6"/>
      <c r="O90" s="6"/>
      <c r="P90" s="6"/>
      <c r="Q90" s="6"/>
      <c r="R90" s="8"/>
      <c r="S90" s="6"/>
      <c r="T90" s="9"/>
      <c r="U90" s="6"/>
      <c r="V90" s="9"/>
      <c r="W90" s="6"/>
      <c r="X90" s="9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Y6" sqref="Y6"/>
    </sheetView>
  </sheetViews>
  <sheetFormatPr defaultColWidth="11.42578125" defaultRowHeight="15" outlineLevelRow="2" x14ac:dyDescent="0.25"/>
  <cols>
    <col min="4" max="7" width="0" hidden="1" customWidth="1"/>
    <col min="9" max="9" width="0" hidden="1" customWidth="1"/>
    <col min="11" max="23" width="0" hidden="1" customWidth="1"/>
    <col min="25" max="25" width="15" customWidth="1"/>
    <col min="26" max="26" width="15.42578125" customWidth="1"/>
  </cols>
  <sheetData>
    <row r="1" spans="1:25" ht="39" customHeight="1" x14ac:dyDescent="0.25">
      <c r="A1" s="2"/>
      <c r="B1" s="2" t="s">
        <v>1359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1" x14ac:dyDescent="0.25">
      <c r="A2" s="2"/>
      <c r="B2" s="2"/>
      <c r="C2" s="2" t="s">
        <v>1360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outlineLevel="1" x14ac:dyDescent="0.25">
      <c r="A3" s="6"/>
      <c r="B3" s="6"/>
      <c r="C3" s="6"/>
      <c r="D3" s="6"/>
      <c r="E3" s="6"/>
      <c r="F3" s="6"/>
      <c r="G3" s="6" t="s">
        <v>0</v>
      </c>
      <c r="H3" s="6"/>
      <c r="I3" s="7">
        <v>41382</v>
      </c>
      <c r="J3" s="6"/>
      <c r="K3" s="6" t="s">
        <v>1361</v>
      </c>
      <c r="L3" s="6"/>
      <c r="M3" s="6" t="s">
        <v>1362</v>
      </c>
      <c r="N3" s="6"/>
      <c r="O3" s="6" t="s">
        <v>1363</v>
      </c>
      <c r="P3" s="6"/>
      <c r="Q3" s="6" t="s">
        <v>1</v>
      </c>
      <c r="R3" s="6"/>
      <c r="S3" s="8">
        <v>68</v>
      </c>
      <c r="T3" s="6"/>
      <c r="U3" s="9">
        <v>20</v>
      </c>
      <c r="V3" s="6"/>
      <c r="W3" s="9">
        <f>ROUND(IF(ISNUMBER(U3), S3*U3, S3),5)</f>
        <v>1360</v>
      </c>
      <c r="X3" s="6"/>
      <c r="Y3" s="9">
        <f>ROUND(Y2+W3,5)</f>
        <v>1360</v>
      </c>
    </row>
    <row r="4" spans="1:25" ht="15.75" outlineLevel="1" thickBot="1" x14ac:dyDescent="0.3">
      <c r="A4" s="6"/>
      <c r="B4" s="6"/>
      <c r="C4" s="6"/>
      <c r="D4" s="6"/>
      <c r="E4" s="6"/>
      <c r="F4" s="6"/>
      <c r="G4" s="6" t="s">
        <v>0</v>
      </c>
      <c r="H4" s="6"/>
      <c r="I4" s="7">
        <v>41382</v>
      </c>
      <c r="J4" s="6"/>
      <c r="K4" s="6" t="s">
        <v>1361</v>
      </c>
      <c r="L4" s="6"/>
      <c r="M4" s="6" t="s">
        <v>90</v>
      </c>
      <c r="N4" s="6"/>
      <c r="O4" s="6" t="s">
        <v>1363</v>
      </c>
      <c r="P4" s="6"/>
      <c r="Q4" s="6" t="s">
        <v>1</v>
      </c>
      <c r="R4" s="6"/>
      <c r="S4" s="27">
        <v>1</v>
      </c>
      <c r="T4" s="6"/>
      <c r="U4" s="9">
        <v>115.6</v>
      </c>
      <c r="V4" s="6"/>
      <c r="W4" s="10">
        <f>ROUND(IF(ISNUMBER(U4), S4*U4, S4),5)</f>
        <v>115.6</v>
      </c>
      <c r="X4" s="6"/>
      <c r="Y4" s="10">
        <f>ROUND(Y3+W4,5)</f>
        <v>1475.6</v>
      </c>
    </row>
    <row r="5" spans="1:25" ht="15.75" thickBot="1" x14ac:dyDescent="0.3">
      <c r="A5" s="6"/>
      <c r="B5" s="6"/>
      <c r="C5" s="6" t="s">
        <v>1364</v>
      </c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26">
        <f>ROUND(SUM(S2:S4),5)</f>
        <v>69</v>
      </c>
      <c r="T5" s="6"/>
      <c r="U5" s="9"/>
      <c r="V5" s="6"/>
      <c r="W5" s="11">
        <f>ROUND(SUM(W2:W4),5)</f>
        <v>1475.6</v>
      </c>
      <c r="X5" s="6"/>
      <c r="Y5" s="11">
        <f>Y4</f>
        <v>1475.6</v>
      </c>
    </row>
    <row r="6" spans="1:25" x14ac:dyDescent="0.25">
      <c r="A6" s="6"/>
      <c r="B6" s="6" t="s">
        <v>1365</v>
      </c>
      <c r="C6" s="6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6"/>
      <c r="P6" s="6"/>
      <c r="Q6" s="6"/>
      <c r="R6" s="6"/>
      <c r="S6" s="8">
        <f>S5</f>
        <v>69</v>
      </c>
      <c r="T6" s="6"/>
      <c r="U6" s="9"/>
      <c r="V6" s="6"/>
      <c r="W6" s="9">
        <f>W5</f>
        <v>1475.6</v>
      </c>
      <c r="X6" s="6"/>
      <c r="Y6" s="9">
        <f>Y5</f>
        <v>1475.6</v>
      </c>
    </row>
    <row r="7" spans="1:25" outlineLevel="1" x14ac:dyDescent="0.25">
      <c r="A7" s="6"/>
      <c r="B7" s="6"/>
      <c r="C7" s="6"/>
      <c r="D7" s="6"/>
      <c r="E7" s="6"/>
      <c r="F7" s="6"/>
      <c r="G7" s="6"/>
      <c r="H7" s="7"/>
      <c r="I7" s="6"/>
      <c r="J7" s="6"/>
      <c r="K7" s="6"/>
      <c r="L7" s="6"/>
      <c r="M7" s="6"/>
      <c r="N7" s="6"/>
      <c r="O7" s="6"/>
      <c r="P7" s="6"/>
      <c r="Q7" s="6"/>
      <c r="R7" s="8"/>
      <c r="S7" s="6"/>
      <c r="T7" s="9"/>
      <c r="U7" s="6"/>
      <c r="V7" s="9"/>
      <c r="W7" s="6"/>
      <c r="X7" s="9"/>
    </row>
    <row r="8" spans="1:25" outlineLevel="2" x14ac:dyDescent="0.25">
      <c r="A8" s="2"/>
      <c r="B8" s="2"/>
      <c r="C8" s="2"/>
      <c r="D8" s="2"/>
      <c r="E8" s="2"/>
      <c r="F8" s="2"/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4"/>
      <c r="S8" s="2"/>
      <c r="T8" s="5"/>
      <c r="U8" s="2"/>
      <c r="V8" s="5"/>
      <c r="W8" s="2"/>
      <c r="X8" s="5"/>
    </row>
    <row r="9" spans="1:25" ht="15.75" outlineLevel="2" thickBot="1" x14ac:dyDescent="0.3">
      <c r="A9" s="1"/>
      <c r="B9" s="1"/>
      <c r="C9" s="1"/>
      <c r="D9" s="6"/>
      <c r="E9" s="6"/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8"/>
      <c r="S9" s="6"/>
      <c r="T9" s="9"/>
      <c r="U9" s="6"/>
      <c r="V9" s="10"/>
      <c r="W9" s="6"/>
      <c r="X9" s="10"/>
    </row>
    <row r="10" spans="1:25" ht="15.75" outlineLevel="1" thickBot="1" x14ac:dyDescent="0.3">
      <c r="A10" s="6"/>
      <c r="B10" s="6"/>
      <c r="C10" s="6"/>
      <c r="D10" s="6"/>
      <c r="E10" s="6"/>
      <c r="F10" s="6"/>
      <c r="G10" s="6"/>
      <c r="H10" s="7"/>
      <c r="I10" s="6"/>
      <c r="J10" s="6"/>
      <c r="K10" s="6"/>
      <c r="L10" s="6"/>
      <c r="M10" s="6"/>
      <c r="N10" s="6"/>
      <c r="O10" s="6"/>
      <c r="P10" s="6"/>
      <c r="Q10" s="6"/>
      <c r="R10" s="8"/>
      <c r="S10" s="6"/>
      <c r="T10" s="9"/>
      <c r="U10" s="6"/>
      <c r="V10" s="11"/>
      <c r="W10" s="6"/>
      <c r="X10" s="11"/>
    </row>
    <row r="11" spans="1:25" x14ac:dyDescent="0.25">
      <c r="A11" s="6"/>
      <c r="B11" s="6"/>
      <c r="C11" s="6"/>
      <c r="D11" s="6"/>
      <c r="E11" s="6"/>
      <c r="F11" s="6"/>
      <c r="G11" s="6"/>
      <c r="H11" s="7"/>
      <c r="I11" s="6"/>
      <c r="J11" s="6"/>
      <c r="K11" s="6"/>
      <c r="L11" s="6"/>
      <c r="M11" s="6"/>
      <c r="N11" s="6"/>
      <c r="O11" s="6"/>
      <c r="P11" s="6"/>
      <c r="Q11" s="6"/>
      <c r="R11" s="8"/>
      <c r="S11" s="6"/>
      <c r="T11" s="9"/>
      <c r="U11" s="6"/>
      <c r="V11" s="9"/>
      <c r="W11" s="6"/>
      <c r="X11" s="9"/>
    </row>
    <row r="12" spans="1:25" x14ac:dyDescent="0.25">
      <c r="A12" s="2"/>
      <c r="B12" s="2"/>
      <c r="C12" s="2"/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4"/>
      <c r="S12" s="2"/>
      <c r="T12" s="5"/>
      <c r="U12" s="2"/>
      <c r="V12" s="5"/>
      <c r="W12" s="2"/>
      <c r="X12" s="5"/>
    </row>
    <row r="13" spans="1:25" outlineLevel="1" x14ac:dyDescent="0.25">
      <c r="A13" s="2"/>
      <c r="B13" s="2"/>
      <c r="C13" s="2"/>
      <c r="D13" s="2"/>
      <c r="E13" s="2"/>
      <c r="F13" s="2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4"/>
      <c r="S13" s="2"/>
      <c r="T13" s="5"/>
      <c r="U13" s="2"/>
      <c r="V13" s="5"/>
      <c r="W13" s="2"/>
      <c r="X13" s="5"/>
    </row>
    <row r="14" spans="1:25" ht="15.75" outlineLevel="1" thickBot="1" x14ac:dyDescent="0.3">
      <c r="A14" s="1"/>
      <c r="B14" s="1"/>
      <c r="C14" s="1"/>
      <c r="D14" s="6"/>
      <c r="E14" s="6"/>
      <c r="F14" s="6"/>
      <c r="G14" s="6"/>
      <c r="H14" s="7"/>
      <c r="I14" s="6"/>
      <c r="J14" s="6"/>
      <c r="K14" s="6"/>
      <c r="L14" s="6"/>
      <c r="M14" s="6"/>
      <c r="N14" s="6"/>
      <c r="O14" s="6"/>
      <c r="P14" s="6"/>
      <c r="Q14" s="6"/>
      <c r="R14" s="8"/>
      <c r="S14" s="6"/>
      <c r="T14" s="8"/>
      <c r="U14" s="6"/>
      <c r="V14" s="10"/>
      <c r="W14" s="6"/>
      <c r="X14" s="10"/>
    </row>
    <row r="15" spans="1:25" ht="15.75" thickBot="1" x14ac:dyDescent="0.3">
      <c r="A15" s="6"/>
      <c r="B15" s="6"/>
      <c r="C15" s="6"/>
      <c r="D15" s="6"/>
      <c r="E15" s="6"/>
      <c r="F15" s="6"/>
      <c r="G15" s="6"/>
      <c r="H15" s="7"/>
      <c r="I15" s="6"/>
      <c r="J15" s="6"/>
      <c r="K15" s="6"/>
      <c r="L15" s="6"/>
      <c r="M15" s="6"/>
      <c r="N15" s="6"/>
      <c r="O15" s="6"/>
      <c r="P15" s="6"/>
      <c r="Q15" s="6"/>
      <c r="R15" s="8"/>
      <c r="S15" s="6"/>
      <c r="T15" s="9"/>
      <c r="U15" s="6"/>
      <c r="V15" s="11"/>
      <c r="W15" s="6"/>
      <c r="X15" s="11"/>
    </row>
    <row r="16" spans="1:25" x14ac:dyDescent="0.25">
      <c r="A16" s="6"/>
      <c r="B16" s="6"/>
      <c r="C16" s="6"/>
      <c r="D16" s="6"/>
      <c r="E16" s="6"/>
      <c r="F16" s="6"/>
      <c r="G16" s="6"/>
      <c r="H16" s="7"/>
      <c r="I16" s="6"/>
      <c r="J16" s="6"/>
      <c r="K16" s="6"/>
      <c r="L16" s="6"/>
      <c r="M16" s="6"/>
      <c r="N16" s="6"/>
      <c r="O16" s="6"/>
      <c r="P16" s="6"/>
      <c r="Q16" s="6"/>
      <c r="R16" s="8"/>
      <c r="S16" s="6"/>
      <c r="T16" s="9"/>
      <c r="U16" s="6"/>
      <c r="V16" s="9"/>
      <c r="W16" s="6"/>
      <c r="X16" s="9"/>
    </row>
    <row r="17" spans="1:24" x14ac:dyDescent="0.25">
      <c r="A17" s="2"/>
      <c r="B17" s="2"/>
      <c r="C17" s="2"/>
      <c r="D17" s="2"/>
      <c r="E17" s="2"/>
      <c r="F17" s="2"/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4"/>
      <c r="S17" s="2"/>
      <c r="T17" s="5"/>
      <c r="U17" s="2"/>
      <c r="V17" s="5"/>
      <c r="W17" s="2"/>
      <c r="X17" s="5"/>
    </row>
    <row r="18" spans="1:24" outlineLevel="1" x14ac:dyDescent="0.25">
      <c r="A18" s="2"/>
      <c r="B18" s="2"/>
      <c r="C18" s="2"/>
      <c r="D18" s="2"/>
      <c r="E18" s="2"/>
      <c r="F18" s="2"/>
      <c r="G18" s="2"/>
      <c r="H18" s="3"/>
      <c r="I18" s="2"/>
      <c r="J18" s="2"/>
      <c r="K18" s="2"/>
      <c r="L18" s="2"/>
      <c r="M18" s="2"/>
      <c r="N18" s="2"/>
      <c r="O18" s="2"/>
      <c r="P18" s="2"/>
      <c r="Q18" s="2"/>
      <c r="R18" s="4"/>
      <c r="S18" s="2"/>
      <c r="T18" s="5"/>
      <c r="U18" s="2"/>
      <c r="V18" s="5"/>
      <c r="W18" s="2"/>
      <c r="X18" s="5"/>
    </row>
    <row r="19" spans="1:24" outlineLevel="1" x14ac:dyDescent="0.25">
      <c r="A19" s="6"/>
      <c r="B19" s="6"/>
      <c r="C19" s="6"/>
      <c r="D19" s="6"/>
      <c r="E19" s="6"/>
      <c r="F19" s="6"/>
      <c r="G19" s="6"/>
      <c r="H19" s="7"/>
      <c r="I19" s="6"/>
      <c r="J19" s="6"/>
      <c r="K19" s="6"/>
      <c r="L19" s="6"/>
      <c r="M19" s="6"/>
      <c r="N19" s="6"/>
      <c r="O19" s="6"/>
      <c r="P19" s="6"/>
      <c r="Q19" s="6"/>
      <c r="R19" s="8"/>
      <c r="S19" s="6"/>
      <c r="T19" s="9"/>
      <c r="U19" s="6"/>
      <c r="V19" s="9"/>
      <c r="W19" s="6"/>
      <c r="X19" s="9"/>
    </row>
    <row r="20" spans="1:24" outlineLevel="1" x14ac:dyDescent="0.25">
      <c r="A20" s="6"/>
      <c r="B20" s="6"/>
      <c r="C20" s="6"/>
      <c r="D20" s="6"/>
      <c r="E20" s="6"/>
      <c r="F20" s="6"/>
      <c r="G20" s="6"/>
      <c r="H20" s="7"/>
      <c r="I20" s="6"/>
      <c r="J20" s="6"/>
      <c r="K20" s="6"/>
      <c r="L20" s="6"/>
      <c r="M20" s="6"/>
      <c r="N20" s="6"/>
      <c r="O20" s="6"/>
      <c r="P20" s="6"/>
      <c r="Q20" s="6"/>
      <c r="R20" s="8"/>
      <c r="S20" s="6"/>
      <c r="T20" s="9"/>
      <c r="U20" s="6"/>
      <c r="V20" s="9"/>
      <c r="W20" s="6"/>
      <c r="X20" s="9"/>
    </row>
    <row r="21" spans="1:24" ht="15.75" outlineLevel="1" thickBot="1" x14ac:dyDescent="0.3">
      <c r="A21" s="6"/>
      <c r="B21" s="6"/>
      <c r="C21" s="6"/>
      <c r="D21" s="6"/>
      <c r="E21" s="6"/>
      <c r="F21" s="6"/>
      <c r="G21" s="6"/>
      <c r="H21" s="7"/>
      <c r="I21" s="6"/>
      <c r="J21" s="6"/>
      <c r="K21" s="6"/>
      <c r="L21" s="6"/>
      <c r="M21" s="6"/>
      <c r="N21" s="6"/>
      <c r="O21" s="6"/>
      <c r="P21" s="6"/>
      <c r="Q21" s="6"/>
      <c r="R21" s="8"/>
      <c r="S21" s="6"/>
      <c r="T21" s="9"/>
      <c r="U21" s="6"/>
      <c r="V21" s="10"/>
      <c r="W21" s="6"/>
      <c r="X21" s="10"/>
    </row>
    <row r="22" spans="1:24" ht="15.75" thickBot="1" x14ac:dyDescent="0.3">
      <c r="A22" s="6"/>
      <c r="B22" s="6"/>
      <c r="C22" s="6"/>
      <c r="D22" s="6"/>
      <c r="E22" s="6"/>
      <c r="F22" s="6"/>
      <c r="G22" s="6"/>
      <c r="H22" s="7"/>
      <c r="I22" s="6"/>
      <c r="J22" s="6"/>
      <c r="K22" s="6"/>
      <c r="L22" s="6"/>
      <c r="M22" s="6"/>
      <c r="N22" s="6"/>
      <c r="O22" s="6"/>
      <c r="P22" s="6"/>
      <c r="Q22" s="6"/>
      <c r="R22" s="8"/>
      <c r="S22" s="6"/>
      <c r="T22" s="9"/>
      <c r="U22" s="6"/>
      <c r="V22" s="11"/>
      <c r="W22" s="6"/>
      <c r="X22" s="11"/>
    </row>
    <row r="23" spans="1:24" x14ac:dyDescent="0.25">
      <c r="A23" s="6"/>
      <c r="B23" s="6"/>
      <c r="C23" s="6"/>
      <c r="D23" s="6"/>
      <c r="E23" s="6"/>
      <c r="F23" s="6"/>
      <c r="G23" s="6"/>
      <c r="H23" s="7"/>
      <c r="I23" s="6"/>
      <c r="J23" s="6"/>
      <c r="K23" s="6"/>
      <c r="L23" s="6"/>
      <c r="M23" s="6"/>
      <c r="N23" s="6"/>
      <c r="O23" s="6"/>
      <c r="P23" s="6"/>
      <c r="Q23" s="6"/>
      <c r="R23" s="8"/>
      <c r="S23" s="6"/>
      <c r="T23" s="9"/>
      <c r="U23" s="6"/>
      <c r="V23" s="9"/>
      <c r="W23" s="6"/>
      <c r="X23" s="9"/>
    </row>
  </sheetData>
  <phoneticPr fontId="5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2" sqref="I32"/>
    </sheetView>
  </sheetViews>
  <sheetFormatPr defaultColWidth="8.85546875" defaultRowHeight="15" x14ac:dyDescent="0.25"/>
  <sheetData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sqref="A1:XFD1048576"/>
    </sheetView>
  </sheetViews>
  <sheetFormatPr defaultColWidth="11.42578125" defaultRowHeight="15" outlineLevelRow="1" x14ac:dyDescent="0.25"/>
  <cols>
    <col min="4" max="7" width="0" hidden="1" customWidth="1"/>
    <col min="9" max="9" width="0" hidden="1" customWidth="1"/>
    <col min="11" max="23" width="0" hidden="1" customWidth="1"/>
    <col min="25" max="25" width="12.85546875" customWidth="1"/>
    <col min="26" max="26" width="13.42578125" customWidth="1"/>
  </cols>
  <sheetData>
    <row r="3" outlineLevel="1" x14ac:dyDescent="0.25"/>
    <row r="4" outlineLevel="1" x14ac:dyDescent="0.25"/>
  </sheetData>
  <phoneticPr fontId="5" type="noConversion"/>
  <pageMargins left="0.75" right="0.75" top="1" bottom="1" header="0.5" footer="0.5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8.85546875" defaultRowHeight="15" x14ac:dyDescent="0.25"/>
  <sheetData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AA24" sqref="AA24"/>
    </sheetView>
  </sheetViews>
  <sheetFormatPr defaultColWidth="11.42578125" defaultRowHeight="15" outlineLevelRow="2" x14ac:dyDescent="0.25"/>
  <cols>
    <col min="4" max="7" width="0" hidden="1" customWidth="1"/>
    <col min="9" max="9" width="0" hidden="1" customWidth="1"/>
    <col min="11" max="23" width="0" hidden="1" customWidth="1"/>
    <col min="25" max="25" width="15.42578125" customWidth="1"/>
    <col min="26" max="26" width="14" customWidth="1"/>
  </cols>
  <sheetData>
    <row r="1" spans="1:25" x14ac:dyDescent="0.25">
      <c r="A1" s="2"/>
      <c r="B1" s="2" t="s">
        <v>1366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2" x14ac:dyDescent="0.25">
      <c r="A2" s="2"/>
      <c r="B2" s="2"/>
      <c r="C2" s="2" t="s">
        <v>1367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ht="15.75" outlineLevel="2" thickBot="1" x14ac:dyDescent="0.3">
      <c r="A3" s="1"/>
      <c r="B3" s="1"/>
      <c r="C3" s="1"/>
      <c r="D3" s="1"/>
      <c r="E3" s="6"/>
      <c r="F3" s="6"/>
      <c r="G3" s="6" t="s">
        <v>0</v>
      </c>
      <c r="H3" s="6"/>
      <c r="I3" s="7">
        <v>41382</v>
      </c>
      <c r="J3" s="6"/>
      <c r="K3" s="6" t="s">
        <v>1368</v>
      </c>
      <c r="L3" s="6"/>
      <c r="M3" s="6" t="s">
        <v>1369</v>
      </c>
      <c r="N3" s="6"/>
      <c r="O3" s="6" t="s">
        <v>1370</v>
      </c>
      <c r="P3" s="6"/>
      <c r="Q3" s="6" t="s">
        <v>1</v>
      </c>
      <c r="R3" s="6"/>
      <c r="S3" s="28">
        <v>60</v>
      </c>
      <c r="T3" s="6"/>
      <c r="U3" s="8">
        <v>16.274999999999999</v>
      </c>
      <c r="V3" s="6"/>
      <c r="W3" s="22">
        <f>ROUND(IF(ISNUMBER(U3), S3*U3, S3),5)</f>
        <v>976.5</v>
      </c>
      <c r="X3" s="6"/>
      <c r="Y3" s="22">
        <f>ROUND(Y2+W3,5)</f>
        <v>976.5</v>
      </c>
    </row>
    <row r="4" spans="1:25" outlineLevel="1" x14ac:dyDescent="0.25">
      <c r="A4" s="6"/>
      <c r="B4" s="6"/>
      <c r="C4" s="6" t="s">
        <v>1371</v>
      </c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8">
        <f>ROUND(SUM(S2:S3),5)</f>
        <v>60</v>
      </c>
      <c r="T4" s="6"/>
      <c r="U4" s="9"/>
      <c r="V4" s="6"/>
      <c r="W4" s="9">
        <f>ROUND(SUM(W2:W3),5)</f>
        <v>976.5</v>
      </c>
      <c r="X4" s="6"/>
      <c r="Y4" s="9">
        <f>Y3</f>
        <v>976.5</v>
      </c>
    </row>
    <row r="5" spans="1:25" outlineLevel="2" x14ac:dyDescent="0.25">
      <c r="A5" s="2"/>
      <c r="B5" s="2"/>
      <c r="C5" s="2" t="s">
        <v>1372</v>
      </c>
      <c r="D5" s="2"/>
      <c r="E5" s="2"/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4"/>
      <c r="T5" s="2"/>
      <c r="U5" s="5"/>
      <c r="V5" s="2"/>
      <c r="W5" s="5"/>
      <c r="X5" s="2"/>
      <c r="Y5" s="5"/>
    </row>
    <row r="6" spans="1:25" outlineLevel="2" x14ac:dyDescent="0.25">
      <c r="A6" s="6"/>
      <c r="B6" s="6"/>
      <c r="C6" s="6"/>
      <c r="D6" s="6"/>
      <c r="E6" s="6"/>
      <c r="F6" s="6"/>
      <c r="G6" s="6" t="s">
        <v>0</v>
      </c>
      <c r="H6" s="6"/>
      <c r="I6" s="7">
        <v>41372</v>
      </c>
      <c r="J6" s="6"/>
      <c r="K6" s="6" t="s">
        <v>1373</v>
      </c>
      <c r="L6" s="6"/>
      <c r="M6" s="6" t="s">
        <v>1374</v>
      </c>
      <c r="N6" s="6"/>
      <c r="O6" s="6" t="s">
        <v>1375</v>
      </c>
      <c r="P6" s="6"/>
      <c r="Q6" s="6" t="s">
        <v>1</v>
      </c>
      <c r="R6" s="6"/>
      <c r="S6" s="8">
        <v>20</v>
      </c>
      <c r="T6" s="6"/>
      <c r="U6" s="9">
        <v>17.36</v>
      </c>
      <c r="V6" s="6"/>
      <c r="W6" s="9">
        <f>ROUND(IF(ISNUMBER(U6), S6*U6, S6),5)</f>
        <v>347.2</v>
      </c>
      <c r="X6" s="6"/>
      <c r="Y6" s="9">
        <f>ROUND(Y5+W6,5)</f>
        <v>347.2</v>
      </c>
    </row>
    <row r="7" spans="1:25" outlineLevel="2" x14ac:dyDescent="0.25">
      <c r="A7" s="6"/>
      <c r="B7" s="6"/>
      <c r="C7" s="6"/>
      <c r="D7" s="6"/>
      <c r="E7" s="6"/>
      <c r="F7" s="6"/>
      <c r="G7" s="6" t="s">
        <v>0</v>
      </c>
      <c r="H7" s="6"/>
      <c r="I7" s="7">
        <v>41372</v>
      </c>
      <c r="J7" s="6"/>
      <c r="K7" s="6" t="s">
        <v>1373</v>
      </c>
      <c r="L7" s="6"/>
      <c r="M7" s="6" t="s">
        <v>1376</v>
      </c>
      <c r="N7" s="6"/>
      <c r="O7" s="6" t="s">
        <v>1375</v>
      </c>
      <c r="P7" s="6"/>
      <c r="Q7" s="6" t="s">
        <v>1</v>
      </c>
      <c r="R7" s="6"/>
      <c r="S7" s="8">
        <v>38</v>
      </c>
      <c r="T7" s="6"/>
      <c r="U7" s="9">
        <v>17.36</v>
      </c>
      <c r="V7" s="6"/>
      <c r="W7" s="9">
        <f>ROUND(IF(ISNUMBER(U7), S7*U7, S7),5)</f>
        <v>659.68</v>
      </c>
      <c r="X7" s="6"/>
      <c r="Y7" s="9">
        <f>ROUND(Y6+W7,5)</f>
        <v>1006.88</v>
      </c>
    </row>
    <row r="8" spans="1:25" ht="15.75" outlineLevel="2" thickBot="1" x14ac:dyDescent="0.3">
      <c r="A8" s="6"/>
      <c r="B8" s="6"/>
      <c r="C8" s="6"/>
      <c r="D8" s="6"/>
      <c r="E8" s="6"/>
      <c r="F8" s="6"/>
      <c r="G8" s="6" t="s">
        <v>0</v>
      </c>
      <c r="H8" s="6"/>
      <c r="I8" s="7">
        <v>41372</v>
      </c>
      <c r="J8" s="6"/>
      <c r="K8" s="6" t="s">
        <v>1373</v>
      </c>
      <c r="L8" s="6"/>
      <c r="M8" s="6" t="s">
        <v>1377</v>
      </c>
      <c r="N8" s="6"/>
      <c r="O8" s="6" t="s">
        <v>1375</v>
      </c>
      <c r="P8" s="6"/>
      <c r="Q8" s="6" t="s">
        <v>1</v>
      </c>
      <c r="R8" s="6"/>
      <c r="S8" s="28">
        <v>29</v>
      </c>
      <c r="T8" s="6"/>
      <c r="U8" s="8">
        <v>40.145000000000003</v>
      </c>
      <c r="V8" s="6"/>
      <c r="W8" s="22">
        <f>ROUND(IF(ISNUMBER(U8), S8*U8, S8),5)</f>
        <v>1164.2049999999999</v>
      </c>
      <c r="X8" s="6"/>
      <c r="Y8" s="22">
        <f>ROUND(Y7+W8,5)</f>
        <v>2171.085</v>
      </c>
    </row>
    <row r="9" spans="1:25" outlineLevel="1" x14ac:dyDescent="0.25">
      <c r="A9" s="6"/>
      <c r="B9" s="6"/>
      <c r="C9" s="6" t="s">
        <v>1378</v>
      </c>
      <c r="D9" s="6"/>
      <c r="E9" s="6"/>
      <c r="F9" s="6"/>
      <c r="G9" s="6"/>
      <c r="H9" s="6"/>
      <c r="I9" s="7"/>
      <c r="J9" s="6"/>
      <c r="K9" s="6"/>
      <c r="L9" s="6"/>
      <c r="M9" s="6"/>
      <c r="N9" s="6"/>
      <c r="O9" s="6"/>
      <c r="P9" s="6"/>
      <c r="Q9" s="6"/>
      <c r="R9" s="6"/>
      <c r="S9" s="8">
        <f>ROUND(SUM(S5:S8),5)</f>
        <v>87</v>
      </c>
      <c r="T9" s="6"/>
      <c r="U9" s="9"/>
      <c r="V9" s="6"/>
      <c r="W9" s="9">
        <f>ROUND(SUM(W5:W8),5)</f>
        <v>2171.085</v>
      </c>
      <c r="X9" s="6"/>
      <c r="Y9" s="9">
        <f>Y8</f>
        <v>2171.085</v>
      </c>
    </row>
    <row r="10" spans="1:25" outlineLevel="2" x14ac:dyDescent="0.25">
      <c r="A10" s="2"/>
      <c r="B10" s="2"/>
      <c r="C10" s="2" t="s">
        <v>1379</v>
      </c>
      <c r="D10" s="2"/>
      <c r="E10" s="2"/>
      <c r="F10" s="2"/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2"/>
      <c r="S10" s="4"/>
      <c r="T10" s="2"/>
      <c r="U10" s="5"/>
      <c r="V10" s="2"/>
      <c r="W10" s="5"/>
      <c r="X10" s="2"/>
      <c r="Y10" s="5"/>
    </row>
    <row r="11" spans="1:25" outlineLevel="2" x14ac:dyDescent="0.25">
      <c r="A11" s="6"/>
      <c r="B11" s="6"/>
      <c r="C11" s="6"/>
      <c r="D11" s="6"/>
      <c r="E11" s="6"/>
      <c r="F11" s="6"/>
      <c r="G11" s="6" t="s">
        <v>0</v>
      </c>
      <c r="H11" s="6"/>
      <c r="I11" s="7">
        <v>41372</v>
      </c>
      <c r="J11" s="6"/>
      <c r="K11" s="6" t="s">
        <v>1380</v>
      </c>
      <c r="L11" s="6"/>
      <c r="M11" s="6" t="s">
        <v>1381</v>
      </c>
      <c r="N11" s="6"/>
      <c r="O11" s="6" t="s">
        <v>1382</v>
      </c>
      <c r="P11" s="6"/>
      <c r="Q11" s="6" t="s">
        <v>1</v>
      </c>
      <c r="R11" s="6"/>
      <c r="S11" s="8">
        <v>145</v>
      </c>
      <c r="T11" s="6"/>
      <c r="U11" s="8">
        <v>16.274999999999999</v>
      </c>
      <c r="V11" s="6"/>
      <c r="W11" s="9">
        <f>ROUND(IF(ISNUMBER(U11), S11*U11, S11),5)</f>
        <v>2359.875</v>
      </c>
      <c r="X11" s="6"/>
      <c r="Y11" s="9">
        <f>ROUND(Y10+W11,5)</f>
        <v>2359.875</v>
      </c>
    </row>
    <row r="12" spans="1:25" outlineLevel="2" x14ac:dyDescent="0.25">
      <c r="A12" s="6"/>
      <c r="B12" s="6"/>
      <c r="C12" s="6"/>
      <c r="D12" s="6"/>
      <c r="E12" s="6"/>
      <c r="F12" s="6"/>
      <c r="G12" s="6" t="s">
        <v>0</v>
      </c>
      <c r="H12" s="6"/>
      <c r="I12" s="7">
        <v>41372</v>
      </c>
      <c r="J12" s="6"/>
      <c r="K12" s="6" t="s">
        <v>1380</v>
      </c>
      <c r="L12" s="6"/>
      <c r="M12" s="6" t="s">
        <v>1383</v>
      </c>
      <c r="N12" s="6"/>
      <c r="O12" s="6" t="s">
        <v>1382</v>
      </c>
      <c r="P12" s="6"/>
      <c r="Q12" s="6" t="s">
        <v>1</v>
      </c>
      <c r="R12" s="6"/>
      <c r="S12" s="8">
        <v>23</v>
      </c>
      <c r="T12" s="6"/>
      <c r="U12" s="8">
        <v>27.125</v>
      </c>
      <c r="V12" s="6"/>
      <c r="W12" s="9">
        <f>ROUND(IF(ISNUMBER(U12), S12*U12, S12),5)</f>
        <v>623.875</v>
      </c>
      <c r="X12" s="6"/>
      <c r="Y12" s="9">
        <f>ROUND(Y11+W12,5)</f>
        <v>2983.75</v>
      </c>
    </row>
    <row r="13" spans="1:25" ht="15.75" outlineLevel="2" thickBot="1" x14ac:dyDescent="0.3">
      <c r="A13" s="6"/>
      <c r="B13" s="6"/>
      <c r="C13" s="6"/>
      <c r="D13" s="6"/>
      <c r="E13" s="6"/>
      <c r="F13" s="6"/>
      <c r="G13" s="6" t="s">
        <v>0</v>
      </c>
      <c r="H13" s="6"/>
      <c r="I13" s="7">
        <v>41372</v>
      </c>
      <c r="J13" s="6"/>
      <c r="K13" s="6" t="s">
        <v>1380</v>
      </c>
      <c r="L13" s="6"/>
      <c r="M13" s="6" t="s">
        <v>1384</v>
      </c>
      <c r="N13" s="6"/>
      <c r="O13" s="6" t="s">
        <v>1382</v>
      </c>
      <c r="P13" s="6"/>
      <c r="Q13" s="6" t="s">
        <v>1</v>
      </c>
      <c r="R13" s="6"/>
      <c r="S13" s="28">
        <v>31</v>
      </c>
      <c r="T13" s="6"/>
      <c r="U13" s="9">
        <v>21.7</v>
      </c>
      <c r="V13" s="6"/>
      <c r="W13" s="22">
        <f>ROUND(IF(ISNUMBER(U13), S13*U13, S13),5)</f>
        <v>672.7</v>
      </c>
      <c r="X13" s="6"/>
      <c r="Y13" s="22">
        <f>ROUND(Y12+W13,5)</f>
        <v>3656.45</v>
      </c>
    </row>
    <row r="14" spans="1:25" outlineLevel="1" x14ac:dyDescent="0.25">
      <c r="A14" s="6"/>
      <c r="B14" s="6"/>
      <c r="C14" s="6" t="s">
        <v>1385</v>
      </c>
      <c r="D14" s="6"/>
      <c r="E14" s="6"/>
      <c r="F14" s="6"/>
      <c r="G14" s="6"/>
      <c r="H14" s="6"/>
      <c r="I14" s="7"/>
      <c r="J14" s="6"/>
      <c r="K14" s="6"/>
      <c r="L14" s="6"/>
      <c r="M14" s="6"/>
      <c r="N14" s="6"/>
      <c r="O14" s="6"/>
      <c r="P14" s="6"/>
      <c r="Q14" s="6"/>
      <c r="R14" s="6"/>
      <c r="S14" s="8">
        <f>ROUND(SUM(S10:S13),5)</f>
        <v>199</v>
      </c>
      <c r="T14" s="6"/>
      <c r="U14" s="9"/>
      <c r="V14" s="6"/>
      <c r="W14" s="9">
        <f>ROUND(SUM(W10:W13),5)</f>
        <v>3656.45</v>
      </c>
      <c r="X14" s="6"/>
      <c r="Y14" s="9">
        <f>Y13</f>
        <v>3656.45</v>
      </c>
    </row>
    <row r="15" spans="1:25" outlineLevel="2" x14ac:dyDescent="0.25">
      <c r="A15" s="2"/>
      <c r="B15" s="2"/>
      <c r="C15" s="2" t="s">
        <v>1386</v>
      </c>
      <c r="D15" s="2"/>
      <c r="E15" s="2"/>
      <c r="F15" s="2"/>
      <c r="G15" s="2"/>
      <c r="H15" s="2"/>
      <c r="I15" s="3"/>
      <c r="J15" s="2"/>
      <c r="K15" s="2"/>
      <c r="L15" s="2"/>
      <c r="M15" s="2"/>
      <c r="N15" s="2"/>
      <c r="O15" s="2"/>
      <c r="P15" s="2"/>
      <c r="Q15" s="2"/>
      <c r="R15" s="2"/>
      <c r="S15" s="4"/>
      <c r="T15" s="2"/>
      <c r="U15" s="5"/>
      <c r="V15" s="2"/>
      <c r="W15" s="5"/>
      <c r="X15" s="2"/>
      <c r="Y15" s="5"/>
    </row>
    <row r="16" spans="1:25" ht="15.75" outlineLevel="2" thickBot="1" x14ac:dyDescent="0.3">
      <c r="A16" s="1"/>
      <c r="B16" s="1"/>
      <c r="C16" s="1"/>
      <c r="D16" s="1"/>
      <c r="E16" s="6"/>
      <c r="F16" s="6"/>
      <c r="G16" s="6" t="s">
        <v>0</v>
      </c>
      <c r="H16" s="6"/>
      <c r="I16" s="7">
        <v>41386</v>
      </c>
      <c r="J16" s="6"/>
      <c r="K16" s="6" t="s">
        <v>1387</v>
      </c>
      <c r="L16" s="6"/>
      <c r="M16" s="6" t="s">
        <v>273</v>
      </c>
      <c r="N16" s="6"/>
      <c r="O16" s="6" t="s">
        <v>1388</v>
      </c>
      <c r="P16" s="6"/>
      <c r="Q16" s="6" t="s">
        <v>1</v>
      </c>
      <c r="R16" s="6"/>
      <c r="S16" s="27">
        <v>52</v>
      </c>
      <c r="T16" s="6"/>
      <c r="U16" s="9">
        <v>17.36</v>
      </c>
      <c r="V16" s="6"/>
      <c r="W16" s="10">
        <f>ROUND(IF(ISNUMBER(U16), S16*U16, S16),5)</f>
        <v>902.72</v>
      </c>
      <c r="X16" s="6"/>
      <c r="Y16" s="10">
        <f>ROUND(Y15+W16,5)</f>
        <v>902.72</v>
      </c>
    </row>
    <row r="17" spans="1:25" ht="15.75" outlineLevel="1" thickBot="1" x14ac:dyDescent="0.3">
      <c r="A17" s="6"/>
      <c r="B17" s="6"/>
      <c r="C17" s="6" t="s">
        <v>1389</v>
      </c>
      <c r="D17" s="6"/>
      <c r="E17" s="6"/>
      <c r="F17" s="6"/>
      <c r="G17" s="6"/>
      <c r="H17" s="6"/>
      <c r="I17" s="7"/>
      <c r="J17" s="6"/>
      <c r="K17" s="6"/>
      <c r="L17" s="6"/>
      <c r="M17" s="6"/>
      <c r="N17" s="6"/>
      <c r="O17" s="6"/>
      <c r="P17" s="6"/>
      <c r="Q17" s="6"/>
      <c r="R17" s="6"/>
      <c r="S17" s="32">
        <f>ROUND(SUM(S15:S16),5)</f>
        <v>52</v>
      </c>
      <c r="T17" s="6"/>
      <c r="U17" s="9"/>
      <c r="V17" s="6"/>
      <c r="W17" s="23">
        <f>ROUND(SUM(W15:W16),5)</f>
        <v>902.72</v>
      </c>
      <c r="X17" s="6"/>
      <c r="Y17" s="23">
        <f>Y16</f>
        <v>902.72</v>
      </c>
    </row>
    <row r="18" spans="1:25" x14ac:dyDescent="0.25">
      <c r="A18" s="6"/>
      <c r="B18" s="6" t="s">
        <v>1390</v>
      </c>
      <c r="C18" s="6"/>
      <c r="D18" s="6"/>
      <c r="E18" s="6"/>
      <c r="F18" s="6"/>
      <c r="G18" s="6"/>
      <c r="H18" s="6"/>
      <c r="I18" s="7"/>
      <c r="J18" s="6"/>
      <c r="K18" s="6"/>
      <c r="L18" s="6"/>
      <c r="M18" s="6"/>
      <c r="N18" s="6"/>
      <c r="O18" s="6"/>
      <c r="P18" s="6"/>
      <c r="Q18" s="6"/>
      <c r="R18" s="6"/>
      <c r="S18" s="32">
        <f>ROUND(S4+S9+S14+S17,5)</f>
        <v>398</v>
      </c>
      <c r="T18" s="6"/>
      <c r="U18" s="9"/>
      <c r="V18" s="6"/>
      <c r="W18" s="23">
        <f>ROUND(W4+W9+W14+W17,5)</f>
        <v>7706.7550000000001</v>
      </c>
      <c r="X18" s="6"/>
      <c r="Y18" s="23">
        <f>ROUND(Y4+Y9+Y14+Y17,5)</f>
        <v>7706.7550000000001</v>
      </c>
    </row>
    <row r="19" spans="1:25" outlineLevel="2" x14ac:dyDescent="0.25">
      <c r="A19" s="2"/>
      <c r="B19" s="2"/>
      <c r="C19" s="2"/>
      <c r="D19" s="2"/>
      <c r="E19" s="2"/>
      <c r="F19" s="2"/>
      <c r="G19" s="2"/>
      <c r="H19" s="3"/>
      <c r="I19" s="2"/>
      <c r="J19" s="2"/>
      <c r="K19" s="2"/>
      <c r="L19" s="2"/>
      <c r="M19" s="2"/>
      <c r="N19" s="2"/>
      <c r="O19" s="2"/>
      <c r="P19" s="2"/>
      <c r="Q19" s="2"/>
      <c r="R19" s="4"/>
      <c r="S19" s="2"/>
      <c r="T19" s="5"/>
      <c r="U19" s="2"/>
      <c r="V19" s="5"/>
      <c r="W19" s="2"/>
      <c r="X19" s="5"/>
    </row>
    <row r="20" spans="1:25" ht="15.75" outlineLevel="2" thickBot="1" x14ac:dyDescent="0.3">
      <c r="A20" s="1"/>
      <c r="B20" s="1"/>
      <c r="C20" s="1"/>
      <c r="D20" s="6"/>
      <c r="E20" s="6"/>
      <c r="F20" s="6"/>
      <c r="G20" s="6"/>
      <c r="H20" s="7"/>
      <c r="I20" s="6"/>
      <c r="J20" s="6"/>
      <c r="K20" s="6"/>
      <c r="L20" s="6"/>
      <c r="M20" s="6"/>
      <c r="N20" s="6"/>
      <c r="O20" s="6"/>
      <c r="P20" s="6"/>
      <c r="Q20" s="6"/>
      <c r="R20" s="8"/>
      <c r="S20" s="6"/>
      <c r="T20" s="8"/>
      <c r="U20" s="6"/>
      <c r="V20" s="22"/>
      <c r="W20" s="6"/>
      <c r="X20" s="22"/>
    </row>
    <row r="21" spans="1:25" outlineLevel="1" x14ac:dyDescent="0.25">
      <c r="A21" s="6"/>
      <c r="B21" s="6"/>
      <c r="C21" s="6"/>
      <c r="D21" s="6"/>
      <c r="E21" s="6"/>
      <c r="F21" s="6"/>
      <c r="G21" s="6"/>
      <c r="H21" s="7"/>
      <c r="I21" s="6"/>
      <c r="J21" s="6"/>
      <c r="K21" s="6"/>
      <c r="L21" s="6"/>
      <c r="M21" s="6"/>
      <c r="N21" s="6"/>
      <c r="O21" s="6"/>
      <c r="P21" s="6"/>
      <c r="Q21" s="6"/>
      <c r="R21" s="8"/>
      <c r="S21" s="6"/>
      <c r="T21" s="9"/>
      <c r="U21" s="6"/>
      <c r="V21" s="9"/>
      <c r="W21" s="6"/>
      <c r="X21" s="9"/>
    </row>
    <row r="22" spans="1:25" outlineLevel="2" x14ac:dyDescent="0.25">
      <c r="A22" s="2"/>
      <c r="B22" s="2"/>
      <c r="C22" s="2"/>
      <c r="D22" s="2"/>
      <c r="E22" s="2"/>
      <c r="F22" s="2"/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4"/>
      <c r="S22" s="2"/>
      <c r="T22" s="5"/>
      <c r="U22" s="2"/>
      <c r="V22" s="5"/>
      <c r="W22" s="2"/>
      <c r="X22" s="5"/>
    </row>
    <row r="23" spans="1:25" ht="15.75" outlineLevel="2" thickBot="1" x14ac:dyDescent="0.3">
      <c r="A23" s="1"/>
      <c r="B23" s="1"/>
      <c r="C23" s="1"/>
      <c r="D23" s="6"/>
      <c r="E23" s="6"/>
      <c r="F23" s="6"/>
      <c r="G23" s="6"/>
      <c r="H23" s="7"/>
      <c r="I23" s="6"/>
      <c r="J23" s="6"/>
      <c r="K23" s="6"/>
      <c r="L23" s="6"/>
      <c r="M23" s="6"/>
      <c r="N23" s="6"/>
      <c r="O23" s="6"/>
      <c r="P23" s="6"/>
      <c r="Q23" s="6"/>
      <c r="R23" s="8"/>
      <c r="S23" s="6"/>
      <c r="T23" s="8"/>
      <c r="U23" s="6"/>
      <c r="V23" s="22"/>
      <c r="W23" s="6"/>
      <c r="X23" s="22"/>
    </row>
    <row r="24" spans="1:25" outlineLevel="1" x14ac:dyDescent="0.25">
      <c r="A24" s="6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  <c r="O24" s="6"/>
      <c r="P24" s="6"/>
      <c r="Q24" s="6"/>
      <c r="R24" s="8"/>
      <c r="S24" s="6"/>
      <c r="T24" s="9"/>
      <c r="U24" s="6"/>
      <c r="V24" s="9"/>
      <c r="W24" s="6"/>
      <c r="X24" s="9"/>
    </row>
    <row r="25" spans="1:25" outlineLevel="2" x14ac:dyDescent="0.25">
      <c r="A25" s="2"/>
      <c r="B25" s="2"/>
      <c r="C25" s="2"/>
      <c r="D25" s="2"/>
      <c r="E25" s="2"/>
      <c r="F25" s="2"/>
      <c r="G25" s="2"/>
      <c r="H25" s="3"/>
      <c r="I25" s="2"/>
      <c r="J25" s="2"/>
      <c r="K25" s="2"/>
      <c r="L25" s="2"/>
      <c r="M25" s="2"/>
      <c r="N25" s="2"/>
      <c r="O25" s="2"/>
      <c r="P25" s="2"/>
      <c r="Q25" s="2"/>
      <c r="R25" s="4"/>
      <c r="S25" s="2"/>
      <c r="T25" s="5"/>
      <c r="U25" s="2"/>
      <c r="V25" s="5"/>
      <c r="W25" s="2"/>
      <c r="X25" s="5"/>
    </row>
    <row r="26" spans="1:25" ht="15.75" outlineLevel="2" thickBot="1" x14ac:dyDescent="0.3">
      <c r="A26" s="1"/>
      <c r="B26" s="1"/>
      <c r="C26" s="1"/>
      <c r="D26" s="6"/>
      <c r="E26" s="6"/>
      <c r="F26" s="6"/>
      <c r="G26" s="6"/>
      <c r="H26" s="7"/>
      <c r="I26" s="6"/>
      <c r="J26" s="6"/>
      <c r="K26" s="6"/>
      <c r="L26" s="6"/>
      <c r="M26" s="6"/>
      <c r="N26" s="6"/>
      <c r="O26" s="6"/>
      <c r="P26" s="6"/>
      <c r="Q26" s="6"/>
      <c r="R26" s="8"/>
      <c r="S26" s="6"/>
      <c r="T26" s="8"/>
      <c r="U26" s="6"/>
      <c r="V26" s="22"/>
      <c r="W26" s="6"/>
      <c r="X26" s="22"/>
    </row>
    <row r="27" spans="1:25" outlineLevel="1" x14ac:dyDescent="0.25">
      <c r="A27" s="6"/>
      <c r="B27" s="6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8"/>
      <c r="S27" s="6"/>
      <c r="T27" s="9"/>
      <c r="U27" s="6"/>
      <c r="V27" s="9"/>
      <c r="W27" s="6"/>
      <c r="X27" s="9"/>
    </row>
    <row r="28" spans="1:25" outlineLevel="2" x14ac:dyDescent="0.25">
      <c r="A28" s="2"/>
      <c r="B28" s="2"/>
      <c r="C28" s="2"/>
      <c r="D28" s="2"/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4"/>
      <c r="S28" s="2"/>
      <c r="T28" s="5"/>
      <c r="U28" s="2"/>
      <c r="V28" s="5"/>
      <c r="W28" s="2"/>
      <c r="X28" s="5"/>
    </row>
    <row r="29" spans="1:25" ht="15.75" outlineLevel="2" thickBot="1" x14ac:dyDescent="0.3">
      <c r="A29" s="1"/>
      <c r="B29" s="1"/>
      <c r="C29" s="1"/>
      <c r="D29" s="6"/>
      <c r="E29" s="6"/>
      <c r="F29" s="6"/>
      <c r="G29" s="6"/>
      <c r="H29" s="7"/>
      <c r="I29" s="6"/>
      <c r="J29" s="6"/>
      <c r="K29" s="6"/>
      <c r="L29" s="6"/>
      <c r="M29" s="6"/>
      <c r="N29" s="6"/>
      <c r="O29" s="6"/>
      <c r="P29" s="6"/>
      <c r="Q29" s="6"/>
      <c r="R29" s="8"/>
      <c r="S29" s="6"/>
      <c r="T29" s="9"/>
      <c r="U29" s="6"/>
      <c r="V29" s="22"/>
      <c r="W29" s="6"/>
      <c r="X29" s="22"/>
    </row>
    <row r="30" spans="1:25" outlineLevel="1" x14ac:dyDescent="0.25">
      <c r="A30" s="6"/>
      <c r="B30" s="6"/>
      <c r="C30" s="6"/>
      <c r="D30" s="6"/>
      <c r="E30" s="6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8"/>
      <c r="S30" s="6"/>
      <c r="T30" s="9"/>
      <c r="U30" s="6"/>
      <c r="V30" s="9"/>
      <c r="W30" s="6"/>
      <c r="X30" s="9"/>
    </row>
    <row r="31" spans="1:25" outlineLevel="2" x14ac:dyDescent="0.25">
      <c r="A31" s="2"/>
      <c r="B31" s="2"/>
      <c r="C31" s="2"/>
      <c r="D31" s="2"/>
      <c r="E31" s="2"/>
      <c r="F31" s="2"/>
      <c r="G31" s="2"/>
      <c r="H31" s="3"/>
      <c r="I31" s="2"/>
      <c r="J31" s="2"/>
      <c r="K31" s="2"/>
      <c r="L31" s="2"/>
      <c r="M31" s="2"/>
      <c r="N31" s="2"/>
      <c r="O31" s="2"/>
      <c r="P31" s="2"/>
      <c r="Q31" s="2"/>
      <c r="R31" s="4"/>
      <c r="S31" s="2"/>
      <c r="T31" s="5"/>
      <c r="U31" s="2"/>
      <c r="V31" s="5"/>
      <c r="W31" s="2"/>
      <c r="X31" s="5"/>
    </row>
    <row r="32" spans="1:25" outlineLevel="2" x14ac:dyDescent="0.25">
      <c r="A32" s="6"/>
      <c r="B32" s="6"/>
      <c r="C32" s="6"/>
      <c r="D32" s="6"/>
      <c r="E32" s="6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8"/>
      <c r="S32" s="6"/>
      <c r="T32" s="9"/>
      <c r="U32" s="6"/>
      <c r="V32" s="9"/>
      <c r="W32" s="6"/>
      <c r="X32" s="9"/>
    </row>
    <row r="33" spans="1:24" outlineLevel="2" x14ac:dyDescent="0.25">
      <c r="A33" s="6"/>
      <c r="B33" s="6"/>
      <c r="C33" s="6"/>
      <c r="D33" s="6"/>
      <c r="E33" s="6"/>
      <c r="F33" s="6"/>
      <c r="G33" s="6"/>
      <c r="H33" s="7"/>
      <c r="I33" s="6"/>
      <c r="J33" s="6"/>
      <c r="K33" s="6"/>
      <c r="L33" s="6"/>
      <c r="M33" s="6"/>
      <c r="N33" s="6"/>
      <c r="O33" s="6"/>
      <c r="P33" s="6"/>
      <c r="Q33" s="6"/>
      <c r="R33" s="8"/>
      <c r="S33" s="6"/>
      <c r="T33" s="9"/>
      <c r="U33" s="6"/>
      <c r="V33" s="9"/>
      <c r="W33" s="6"/>
      <c r="X33" s="9"/>
    </row>
    <row r="34" spans="1:24" ht="15.75" outlineLevel="2" thickBot="1" x14ac:dyDescent="0.3">
      <c r="A34" s="6"/>
      <c r="B34" s="6"/>
      <c r="C34" s="6"/>
      <c r="D34" s="6"/>
      <c r="E34" s="6"/>
      <c r="F34" s="6"/>
      <c r="G34" s="6"/>
      <c r="H34" s="7"/>
      <c r="I34" s="6"/>
      <c r="J34" s="6"/>
      <c r="K34" s="6"/>
      <c r="L34" s="6"/>
      <c r="M34" s="6"/>
      <c r="N34" s="6"/>
      <c r="O34" s="6"/>
      <c r="P34" s="6"/>
      <c r="Q34" s="6"/>
      <c r="R34" s="8"/>
      <c r="S34" s="6"/>
      <c r="T34" s="9"/>
      <c r="U34" s="6"/>
      <c r="V34" s="10"/>
      <c r="W34" s="6"/>
      <c r="X34" s="10"/>
    </row>
    <row r="35" spans="1:24" ht="15.75" outlineLevel="1" thickBot="1" x14ac:dyDescent="0.3">
      <c r="A35" s="6"/>
      <c r="B35" s="6"/>
      <c r="C35" s="6"/>
      <c r="D35" s="6"/>
      <c r="E35" s="6"/>
      <c r="F35" s="6"/>
      <c r="G35" s="6"/>
      <c r="H35" s="7"/>
      <c r="I35" s="6"/>
      <c r="J35" s="6"/>
      <c r="K35" s="6"/>
      <c r="L35" s="6"/>
      <c r="M35" s="6"/>
      <c r="N35" s="6"/>
      <c r="O35" s="6"/>
      <c r="P35" s="6"/>
      <c r="Q35" s="6"/>
      <c r="R35" s="8"/>
      <c r="S35" s="6"/>
      <c r="T35" s="9"/>
      <c r="U35" s="6"/>
      <c r="V35" s="23"/>
      <c r="W35" s="6"/>
      <c r="X35" s="23"/>
    </row>
    <row r="36" spans="1:24" x14ac:dyDescent="0.25">
      <c r="A36" s="6"/>
      <c r="B36" s="6"/>
      <c r="C36" s="6"/>
      <c r="D36" s="6"/>
      <c r="E36" s="6"/>
      <c r="F36" s="6"/>
      <c r="G36" s="6"/>
      <c r="H36" s="7"/>
      <c r="I36" s="6"/>
      <c r="J36" s="6"/>
      <c r="K36" s="6"/>
      <c r="L36" s="6"/>
      <c r="M36" s="6"/>
      <c r="N36" s="6"/>
      <c r="O36" s="6"/>
      <c r="P36" s="6"/>
      <c r="Q36" s="6"/>
      <c r="R36" s="8"/>
      <c r="S36" s="6"/>
      <c r="T36" s="9"/>
      <c r="U36" s="6"/>
      <c r="V36" s="23"/>
      <c r="W36" s="6"/>
      <c r="X36" s="23"/>
    </row>
  </sheetData>
  <phoneticPr fontId="5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>
      <selection activeCell="B25" sqref="B25"/>
    </sheetView>
  </sheetViews>
  <sheetFormatPr defaultColWidth="11.42578125" defaultRowHeight="15" x14ac:dyDescent="0.25"/>
  <cols>
    <col min="1" max="1" width="21" customWidth="1"/>
    <col min="2" max="2" width="14.7109375" customWidth="1"/>
  </cols>
  <sheetData>
    <row r="1" spans="1:3" ht="45" x14ac:dyDescent="0.25">
      <c r="A1" s="15"/>
      <c r="B1" s="16" t="s">
        <v>49</v>
      </c>
      <c r="C1" s="16" t="s">
        <v>50</v>
      </c>
    </row>
    <row r="2" spans="1:3" x14ac:dyDescent="0.25">
      <c r="A2" s="15" t="s">
        <v>4</v>
      </c>
      <c r="B2" s="18">
        <v>80568.049999999988</v>
      </c>
      <c r="C2" s="20">
        <f>B2*0.085</f>
        <v>6848.2842499999997</v>
      </c>
    </row>
    <row r="3" spans="1:3" x14ac:dyDescent="0.25">
      <c r="A3" s="15" t="s">
        <v>5</v>
      </c>
      <c r="B3" s="17">
        <v>52146.83</v>
      </c>
      <c r="C3" s="20">
        <f t="shared" ref="C3:C55" si="0">B3*0.085</f>
        <v>4432.4805500000002</v>
      </c>
    </row>
    <row r="4" spans="1:3" x14ac:dyDescent="0.25">
      <c r="A4" s="15" t="s">
        <v>6</v>
      </c>
      <c r="B4" s="17">
        <v>2604</v>
      </c>
      <c r="C4" s="20">
        <f t="shared" si="0"/>
        <v>221.34</v>
      </c>
    </row>
    <row r="5" spans="1:3" x14ac:dyDescent="0.25">
      <c r="A5" s="15" t="s">
        <v>27</v>
      </c>
      <c r="B5" s="19">
        <v>4679.6100000000006</v>
      </c>
      <c r="C5" s="20">
        <f t="shared" si="0"/>
        <v>397.76685000000009</v>
      </c>
    </row>
    <row r="6" spans="1:3" x14ac:dyDescent="0.25">
      <c r="A6" s="15" t="s">
        <v>28</v>
      </c>
      <c r="B6" s="17">
        <v>0</v>
      </c>
      <c r="C6" s="20">
        <f t="shared" si="0"/>
        <v>0</v>
      </c>
    </row>
    <row r="7" spans="1:3" x14ac:dyDescent="0.25">
      <c r="A7" s="15" t="s">
        <v>7</v>
      </c>
      <c r="B7" s="19">
        <v>850.64</v>
      </c>
      <c r="C7" s="20">
        <f t="shared" si="0"/>
        <v>72.304400000000001</v>
      </c>
    </row>
    <row r="8" spans="1:3" x14ac:dyDescent="0.25">
      <c r="A8" s="15" t="s">
        <v>8</v>
      </c>
      <c r="B8" s="17">
        <v>14273.18</v>
      </c>
      <c r="C8" s="20">
        <f t="shared" si="0"/>
        <v>1213.2203000000002</v>
      </c>
    </row>
    <row r="9" spans="1:3" x14ac:dyDescent="0.25">
      <c r="A9" s="15" t="s">
        <v>9</v>
      </c>
      <c r="B9" s="18">
        <v>18717.73</v>
      </c>
      <c r="C9" s="20">
        <f t="shared" si="0"/>
        <v>1591.0070500000002</v>
      </c>
    </row>
    <row r="10" spans="1:3" x14ac:dyDescent="0.25">
      <c r="A10" s="15" t="s">
        <v>29</v>
      </c>
      <c r="B10" s="17">
        <v>0</v>
      </c>
      <c r="C10" s="20">
        <f t="shared" si="0"/>
        <v>0</v>
      </c>
    </row>
    <row r="11" spans="1:3" x14ac:dyDescent="0.25">
      <c r="A11" s="21" t="s">
        <v>73</v>
      </c>
      <c r="B11" s="17">
        <v>0</v>
      </c>
      <c r="C11" s="20">
        <f t="shared" si="0"/>
        <v>0</v>
      </c>
    </row>
    <row r="12" spans="1:3" x14ac:dyDescent="0.25">
      <c r="A12" s="15" t="s">
        <v>10</v>
      </c>
      <c r="B12" s="9">
        <v>1795.675</v>
      </c>
      <c r="C12" s="20">
        <f t="shared" si="0"/>
        <v>152.632375</v>
      </c>
    </row>
    <row r="13" spans="1:3" x14ac:dyDescent="0.25">
      <c r="A13" s="21" t="s">
        <v>76</v>
      </c>
      <c r="B13" s="17">
        <v>0</v>
      </c>
      <c r="C13" s="20">
        <f t="shared" si="0"/>
        <v>0</v>
      </c>
    </row>
    <row r="14" spans="1:3" x14ac:dyDescent="0.25">
      <c r="A14" s="15" t="s">
        <v>11</v>
      </c>
      <c r="B14" s="17">
        <v>2909.97</v>
      </c>
      <c r="C14" s="20">
        <f t="shared" si="0"/>
        <v>247.34745000000001</v>
      </c>
    </row>
    <row r="15" spans="1:3" x14ac:dyDescent="0.25">
      <c r="A15" s="15" t="s">
        <v>30</v>
      </c>
      <c r="B15" s="17">
        <v>0</v>
      </c>
      <c r="C15" s="20">
        <f t="shared" si="0"/>
        <v>0</v>
      </c>
    </row>
    <row r="16" spans="1:3" x14ac:dyDescent="0.25">
      <c r="A16" s="15" t="s">
        <v>12</v>
      </c>
      <c r="B16" s="17">
        <v>36805.920000000006</v>
      </c>
      <c r="C16" s="20">
        <f t="shared" si="0"/>
        <v>3128.5032000000006</v>
      </c>
    </row>
    <row r="17" spans="1:3" x14ac:dyDescent="0.25">
      <c r="A17" s="21" t="s">
        <v>78</v>
      </c>
      <c r="B17" s="17">
        <v>197.47</v>
      </c>
      <c r="C17" s="20">
        <f t="shared" si="0"/>
        <v>16.784950000000002</v>
      </c>
    </row>
    <row r="18" spans="1:3" x14ac:dyDescent="0.25">
      <c r="A18" s="15" t="s">
        <v>31</v>
      </c>
      <c r="B18" s="17">
        <v>0</v>
      </c>
      <c r="C18" s="20">
        <f t="shared" si="0"/>
        <v>0</v>
      </c>
    </row>
    <row r="19" spans="1:3" x14ac:dyDescent="0.25">
      <c r="A19" s="15" t="s">
        <v>13</v>
      </c>
      <c r="B19">
        <v>34983.68</v>
      </c>
      <c r="C19" s="20">
        <f t="shared" si="0"/>
        <v>2973.6128000000003</v>
      </c>
    </row>
    <row r="20" spans="1:3" x14ac:dyDescent="0.25">
      <c r="A20" s="15" t="s">
        <v>14</v>
      </c>
      <c r="B20" s="17">
        <v>22402.670000000002</v>
      </c>
      <c r="C20" s="20">
        <f t="shared" si="0"/>
        <v>1904.2269500000002</v>
      </c>
    </row>
    <row r="21" spans="1:3" x14ac:dyDescent="0.25">
      <c r="A21" s="15" t="s">
        <v>32</v>
      </c>
      <c r="B21" s="17">
        <v>629.29999999999995</v>
      </c>
      <c r="C21" s="20">
        <f t="shared" si="0"/>
        <v>53.490499999999997</v>
      </c>
    </row>
    <row r="22" spans="1:3" x14ac:dyDescent="0.25">
      <c r="A22" s="15" t="s">
        <v>33</v>
      </c>
      <c r="B22" s="17">
        <v>0</v>
      </c>
      <c r="C22" s="20">
        <f t="shared" si="0"/>
        <v>0</v>
      </c>
    </row>
    <row r="23" spans="1:3" x14ac:dyDescent="0.25">
      <c r="A23" s="21" t="s">
        <v>75</v>
      </c>
      <c r="B23" s="17">
        <v>0</v>
      </c>
      <c r="C23" s="20">
        <f t="shared" si="0"/>
        <v>0</v>
      </c>
    </row>
    <row r="24" spans="1:3" x14ac:dyDescent="0.25">
      <c r="A24" s="15" t="s">
        <v>15</v>
      </c>
      <c r="B24" s="17">
        <v>19246.419999999998</v>
      </c>
      <c r="C24" s="20">
        <f t="shared" si="0"/>
        <v>1635.9457</v>
      </c>
    </row>
    <row r="25" spans="1:3" x14ac:dyDescent="0.25">
      <c r="A25" s="15" t="s">
        <v>17</v>
      </c>
      <c r="B25">
        <v>16937.939999999999</v>
      </c>
      <c r="C25" s="20">
        <f t="shared" si="0"/>
        <v>1439.7248999999999</v>
      </c>
    </row>
    <row r="26" spans="1:3" x14ac:dyDescent="0.25">
      <c r="A26" s="15" t="s">
        <v>34</v>
      </c>
      <c r="B26" s="17">
        <v>0</v>
      </c>
      <c r="C26" s="20">
        <f t="shared" si="0"/>
        <v>0</v>
      </c>
    </row>
    <row r="27" spans="1:3" x14ac:dyDescent="0.25">
      <c r="A27" s="15" t="s">
        <v>18</v>
      </c>
      <c r="B27" s="17">
        <v>24471.71</v>
      </c>
      <c r="C27" s="20">
        <f t="shared" si="0"/>
        <v>2080.0953500000001</v>
      </c>
    </row>
    <row r="28" spans="1:3" x14ac:dyDescent="0.25">
      <c r="A28" s="15" t="s">
        <v>19</v>
      </c>
      <c r="B28" s="17">
        <v>12750.93</v>
      </c>
      <c r="C28" s="20">
        <f t="shared" si="0"/>
        <v>1083.8290500000001</v>
      </c>
    </row>
    <row r="29" spans="1:3" x14ac:dyDescent="0.25">
      <c r="A29" s="21" t="s">
        <v>77</v>
      </c>
      <c r="B29" s="17">
        <v>0</v>
      </c>
      <c r="C29" s="20">
        <f t="shared" si="0"/>
        <v>0</v>
      </c>
    </row>
    <row r="30" spans="1:3" x14ac:dyDescent="0.25">
      <c r="A30" s="15" t="s">
        <v>20</v>
      </c>
      <c r="B30" s="17">
        <v>21176.6</v>
      </c>
      <c r="C30" s="20">
        <f t="shared" si="0"/>
        <v>1800.011</v>
      </c>
    </row>
    <row r="31" spans="1:3" x14ac:dyDescent="0.25">
      <c r="A31" s="15" t="s">
        <v>35</v>
      </c>
      <c r="B31" s="17">
        <v>0</v>
      </c>
      <c r="C31" s="20">
        <f t="shared" si="0"/>
        <v>0</v>
      </c>
    </row>
    <row r="32" spans="1:3" x14ac:dyDescent="0.25">
      <c r="A32" s="15" t="s">
        <v>36</v>
      </c>
      <c r="B32" s="17">
        <v>503.44</v>
      </c>
      <c r="C32" s="20">
        <f t="shared" si="0"/>
        <v>42.792400000000001</v>
      </c>
    </row>
    <row r="33" spans="1:3" x14ac:dyDescent="0.25">
      <c r="A33" s="21" t="s">
        <v>79</v>
      </c>
      <c r="B33" s="17">
        <v>720</v>
      </c>
      <c r="C33" s="20">
        <f t="shared" si="0"/>
        <v>61.2</v>
      </c>
    </row>
    <row r="34" spans="1:3" x14ac:dyDescent="0.25">
      <c r="A34" s="15" t="s">
        <v>37</v>
      </c>
      <c r="B34" s="17">
        <v>1690.15</v>
      </c>
      <c r="C34" s="20">
        <f t="shared" si="0"/>
        <v>143.66275000000002</v>
      </c>
    </row>
    <row r="35" spans="1:3" x14ac:dyDescent="0.25">
      <c r="A35" s="15" t="s">
        <v>16</v>
      </c>
      <c r="B35" s="17">
        <v>0</v>
      </c>
      <c r="C35" s="20">
        <f t="shared" si="0"/>
        <v>0</v>
      </c>
    </row>
    <row r="36" spans="1:3" x14ac:dyDescent="0.25">
      <c r="A36" s="15" t="s">
        <v>21</v>
      </c>
      <c r="B36" s="17">
        <v>0</v>
      </c>
      <c r="C36" s="20">
        <f t="shared" si="0"/>
        <v>0</v>
      </c>
    </row>
    <row r="37" spans="1:3" x14ac:dyDescent="0.25">
      <c r="A37" s="15" t="s">
        <v>38</v>
      </c>
      <c r="B37" s="17">
        <v>0</v>
      </c>
      <c r="C37" s="20">
        <f t="shared" si="0"/>
        <v>0</v>
      </c>
    </row>
    <row r="38" spans="1:3" x14ac:dyDescent="0.25">
      <c r="A38" s="15" t="s">
        <v>39</v>
      </c>
      <c r="B38" s="17">
        <v>0</v>
      </c>
      <c r="C38" s="20">
        <f t="shared" si="0"/>
        <v>0</v>
      </c>
    </row>
    <row r="39" spans="1:3" x14ac:dyDescent="0.25">
      <c r="A39" s="21" t="s">
        <v>81</v>
      </c>
      <c r="B39" s="17">
        <v>1163.1199999999999</v>
      </c>
      <c r="C39" s="20">
        <f t="shared" si="0"/>
        <v>98.865200000000002</v>
      </c>
    </row>
    <row r="40" spans="1:3" x14ac:dyDescent="0.25">
      <c r="A40" s="15" t="s">
        <v>40</v>
      </c>
      <c r="B40" s="17">
        <v>338.52</v>
      </c>
      <c r="C40" s="20">
        <f t="shared" si="0"/>
        <v>28.7742</v>
      </c>
    </row>
    <row r="41" spans="1:3" x14ac:dyDescent="0.25">
      <c r="A41" s="15" t="s">
        <v>22</v>
      </c>
      <c r="B41" s="17">
        <v>44575.94</v>
      </c>
      <c r="C41" s="20">
        <f t="shared" si="0"/>
        <v>3788.9549000000006</v>
      </c>
    </row>
    <row r="42" spans="1:3" x14ac:dyDescent="0.25">
      <c r="A42" s="15" t="s">
        <v>23</v>
      </c>
      <c r="B42" s="17">
        <v>0</v>
      </c>
      <c r="C42" s="20">
        <f t="shared" si="0"/>
        <v>0</v>
      </c>
    </row>
    <row r="43" spans="1:3" x14ac:dyDescent="0.25">
      <c r="A43" s="21" t="s">
        <v>74</v>
      </c>
      <c r="B43" s="17">
        <v>0</v>
      </c>
      <c r="C43" s="20">
        <f t="shared" si="0"/>
        <v>0</v>
      </c>
    </row>
    <row r="44" spans="1:3" x14ac:dyDescent="0.25">
      <c r="A44" s="15" t="s">
        <v>41</v>
      </c>
      <c r="B44" s="17">
        <v>488.25</v>
      </c>
      <c r="C44" s="20">
        <f t="shared" si="0"/>
        <v>41.501250000000006</v>
      </c>
    </row>
    <row r="45" spans="1:3" x14ac:dyDescent="0.25">
      <c r="A45" s="15" t="s">
        <v>42</v>
      </c>
      <c r="B45" s="17">
        <v>2829.68</v>
      </c>
      <c r="C45" s="20">
        <f t="shared" si="0"/>
        <v>240.52279999999999</v>
      </c>
    </row>
    <row r="46" spans="1:3" x14ac:dyDescent="0.25">
      <c r="A46" s="15" t="s">
        <v>43</v>
      </c>
      <c r="B46" s="17">
        <v>437.255</v>
      </c>
      <c r="C46" s="20">
        <f t="shared" si="0"/>
        <v>37.166675000000005</v>
      </c>
    </row>
    <row r="47" spans="1:3" x14ac:dyDescent="0.25">
      <c r="A47" s="15" t="s">
        <v>44</v>
      </c>
      <c r="B47" s="17">
        <v>1405.075</v>
      </c>
      <c r="C47" s="20">
        <f t="shared" si="0"/>
        <v>119.43137500000002</v>
      </c>
    </row>
    <row r="48" spans="1:3" x14ac:dyDescent="0.25">
      <c r="A48" s="15" t="s">
        <v>24</v>
      </c>
      <c r="B48" s="17">
        <v>1475.6</v>
      </c>
      <c r="C48" s="20">
        <f t="shared" si="0"/>
        <v>125.426</v>
      </c>
    </row>
    <row r="49" spans="1:3" x14ac:dyDescent="0.25">
      <c r="A49" s="15" t="s">
        <v>45</v>
      </c>
      <c r="B49" s="17">
        <v>0</v>
      </c>
      <c r="C49" s="20">
        <f t="shared" si="0"/>
        <v>0</v>
      </c>
    </row>
    <row r="50" spans="1:3" x14ac:dyDescent="0.25">
      <c r="A50" s="15" t="s">
        <v>46</v>
      </c>
      <c r="B50" s="17">
        <v>0</v>
      </c>
      <c r="C50" s="20">
        <f t="shared" si="0"/>
        <v>0</v>
      </c>
    </row>
    <row r="51" spans="1:3" x14ac:dyDescent="0.25">
      <c r="A51" s="15" t="s">
        <v>25</v>
      </c>
      <c r="B51" s="17">
        <v>0</v>
      </c>
      <c r="C51" s="20">
        <f t="shared" si="0"/>
        <v>0</v>
      </c>
    </row>
    <row r="52" spans="1:3" x14ac:dyDescent="0.25">
      <c r="A52" s="15" t="s">
        <v>47</v>
      </c>
      <c r="B52" s="17">
        <v>0</v>
      </c>
      <c r="C52" s="20">
        <f t="shared" si="0"/>
        <v>0</v>
      </c>
    </row>
    <row r="53" spans="1:3" x14ac:dyDescent="0.25">
      <c r="A53" s="21" t="s">
        <v>80</v>
      </c>
      <c r="B53" s="17">
        <v>0</v>
      </c>
      <c r="C53" s="20">
        <f t="shared" si="0"/>
        <v>0</v>
      </c>
    </row>
    <row r="54" spans="1:3" ht="15.75" thickBot="1" x14ac:dyDescent="0.3">
      <c r="A54" s="15" t="s">
        <v>48</v>
      </c>
      <c r="B54" s="17">
        <v>0</v>
      </c>
      <c r="C54" s="20">
        <f t="shared" si="0"/>
        <v>0</v>
      </c>
    </row>
    <row r="55" spans="1:3" x14ac:dyDescent="0.25">
      <c r="A55" s="15" t="s">
        <v>26</v>
      </c>
      <c r="B55" s="23">
        <v>7706.7550000000001</v>
      </c>
      <c r="C55" s="20">
        <f t="shared" si="0"/>
        <v>655.07417500000008</v>
      </c>
    </row>
    <row r="56" spans="1:3" x14ac:dyDescent="0.25">
      <c r="B56" s="18"/>
    </row>
    <row r="57" spans="1:3" ht="36.950000000000003" customHeight="1" x14ac:dyDescent="0.25">
      <c r="B57" s="18">
        <f>SUM(B2:B55)</f>
        <v>431482.11</v>
      </c>
      <c r="C57" s="20">
        <f>B57*0.085</f>
        <v>36675.979350000001</v>
      </c>
    </row>
  </sheetData>
  <phoneticPr fontId="5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opLeftCell="L1" workbookViewId="0">
      <selection activeCell="Y8" sqref="Y8"/>
    </sheetView>
  </sheetViews>
  <sheetFormatPr defaultColWidth="11.42578125" defaultRowHeight="15" outlineLevelRow="2" x14ac:dyDescent="0.25"/>
  <sheetData>
    <row r="1" spans="1:25" x14ac:dyDescent="0.25">
      <c r="A1" s="2"/>
      <c r="B1" s="2" t="s">
        <v>487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1" x14ac:dyDescent="0.25">
      <c r="A2" s="2"/>
      <c r="B2" s="2"/>
      <c r="C2" s="2" t="s">
        <v>488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ht="15.75" outlineLevel="1" thickBot="1" x14ac:dyDescent="0.3">
      <c r="A3" s="1"/>
      <c r="B3" s="1"/>
      <c r="C3" s="1"/>
      <c r="D3" s="1"/>
      <c r="E3" s="6"/>
      <c r="F3" s="6"/>
      <c r="G3" s="6" t="s">
        <v>0</v>
      </c>
      <c r="H3" s="6"/>
      <c r="I3" s="7">
        <v>41407</v>
      </c>
      <c r="J3" s="6"/>
      <c r="K3" s="6" t="s">
        <v>489</v>
      </c>
      <c r="L3" s="6"/>
      <c r="M3" s="6" t="s">
        <v>239</v>
      </c>
      <c r="N3" s="6"/>
      <c r="O3" s="6" t="s">
        <v>490</v>
      </c>
      <c r="P3" s="6"/>
      <c r="Q3" s="6" t="s">
        <v>1</v>
      </c>
      <c r="R3" s="6"/>
      <c r="S3" s="27">
        <v>60</v>
      </c>
      <c r="T3" s="6"/>
      <c r="U3" s="9">
        <v>43.4</v>
      </c>
      <c r="V3" s="6"/>
      <c r="W3" s="10">
        <f>ROUND(IF(ISNUMBER(U3), S3*U3, S3),5)</f>
        <v>2604</v>
      </c>
      <c r="X3" s="6"/>
      <c r="Y3" s="10">
        <f>ROUND(Y2+W3,5)</f>
        <v>2604</v>
      </c>
    </row>
    <row r="4" spans="1:25" ht="15.75" thickBot="1" x14ac:dyDescent="0.3">
      <c r="A4" s="6"/>
      <c r="B4" s="6"/>
      <c r="C4" s="6" t="s">
        <v>491</v>
      </c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26">
        <f>ROUND(SUM(S2:S3),5)</f>
        <v>60</v>
      </c>
      <c r="T4" s="6"/>
      <c r="U4" s="9"/>
      <c r="V4" s="6"/>
      <c r="W4" s="11">
        <f>ROUND(SUM(W2:W3),5)</f>
        <v>2604</v>
      </c>
      <c r="X4" s="6"/>
      <c r="Y4" s="11">
        <f>Y3</f>
        <v>2604</v>
      </c>
    </row>
    <row r="5" spans="1:25" x14ac:dyDescent="0.25">
      <c r="A5" s="6"/>
      <c r="B5" s="6" t="s">
        <v>492</v>
      </c>
      <c r="C5" s="6"/>
      <c r="D5" s="6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8">
        <f>S4</f>
        <v>60</v>
      </c>
      <c r="T5" s="6"/>
      <c r="U5" s="9"/>
      <c r="V5" s="6"/>
      <c r="W5" s="9">
        <f>W4</f>
        <v>2604</v>
      </c>
      <c r="X5" s="6"/>
      <c r="Y5" s="9">
        <f>Y4</f>
        <v>2604</v>
      </c>
    </row>
    <row r="6" spans="1:25" ht="15.75" outlineLevel="2" thickBot="1" x14ac:dyDescent="0.3">
      <c r="A6" s="1"/>
      <c r="B6" s="1"/>
      <c r="C6" s="1"/>
      <c r="D6" s="6"/>
      <c r="E6" s="6"/>
      <c r="F6" s="6"/>
      <c r="G6" s="6"/>
      <c r="H6" s="7"/>
      <c r="I6" s="6"/>
      <c r="J6" s="6"/>
      <c r="K6" s="6"/>
      <c r="L6" s="6"/>
      <c r="M6" s="6"/>
      <c r="N6" s="6"/>
      <c r="O6" s="6"/>
      <c r="P6" s="6"/>
      <c r="Q6" s="6"/>
      <c r="R6" s="8"/>
      <c r="S6" s="6"/>
      <c r="T6" s="9"/>
      <c r="U6" s="6"/>
      <c r="V6" s="10"/>
      <c r="W6" s="6"/>
      <c r="X6" s="10"/>
    </row>
    <row r="7" spans="1:25" ht="15.75" outlineLevel="1" thickBot="1" x14ac:dyDescent="0.3">
      <c r="A7" s="6"/>
      <c r="B7" s="6"/>
      <c r="C7" s="6"/>
      <c r="D7" s="6"/>
      <c r="E7" s="6"/>
      <c r="F7" s="6"/>
      <c r="G7" s="6"/>
      <c r="H7" s="7"/>
      <c r="I7" s="6"/>
      <c r="J7" s="6"/>
      <c r="K7" s="6"/>
      <c r="L7" s="6"/>
      <c r="M7" s="6"/>
      <c r="N7" s="6"/>
      <c r="O7" s="6"/>
      <c r="P7" s="6"/>
      <c r="Q7" s="6"/>
      <c r="R7" s="8"/>
      <c r="S7" s="6"/>
      <c r="T7" s="9"/>
      <c r="U7" s="6"/>
      <c r="V7" s="11"/>
      <c r="W7" s="6"/>
      <c r="X7" s="11"/>
    </row>
    <row r="8" spans="1:25" x14ac:dyDescent="0.25">
      <c r="A8" s="6"/>
      <c r="B8" s="6"/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6"/>
      <c r="O8" s="6"/>
      <c r="P8" s="6"/>
      <c r="Q8" s="6"/>
      <c r="R8" s="8"/>
      <c r="S8" s="6"/>
      <c r="T8" s="9"/>
      <c r="U8" s="6"/>
      <c r="V8" s="9"/>
      <c r="W8" s="6"/>
      <c r="X8" s="9"/>
    </row>
  </sheetData>
  <phoneticPr fontId="5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Z27" sqref="Z27"/>
    </sheetView>
  </sheetViews>
  <sheetFormatPr defaultColWidth="11.42578125" defaultRowHeight="15" outlineLevelRow="2" x14ac:dyDescent="0.25"/>
  <cols>
    <col min="4" max="7" width="0" hidden="1" customWidth="1"/>
    <col min="9" max="9" width="0" hidden="1" customWidth="1"/>
    <col min="11" max="23" width="0" hidden="1" customWidth="1"/>
    <col min="25" max="25" width="12.7109375" customWidth="1"/>
    <col min="26" max="26" width="13" customWidth="1"/>
  </cols>
  <sheetData>
    <row r="1" spans="1:26" x14ac:dyDescent="0.25">
      <c r="A1" s="2"/>
      <c r="B1" s="2" t="s">
        <v>493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6" outlineLevel="2" x14ac:dyDescent="0.25">
      <c r="A2" s="2"/>
      <c r="B2" s="2"/>
      <c r="C2" s="2" t="s">
        <v>494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6" ht="15.75" outlineLevel="2" thickBot="1" x14ac:dyDescent="0.3">
      <c r="A3" s="1"/>
      <c r="B3" s="1"/>
      <c r="C3" s="1"/>
      <c r="D3" s="1"/>
      <c r="E3" s="6"/>
      <c r="F3" s="6"/>
      <c r="G3" s="6" t="s">
        <v>0</v>
      </c>
      <c r="H3" s="6"/>
      <c r="I3" s="7">
        <v>41375</v>
      </c>
      <c r="J3" s="6"/>
      <c r="K3" s="6" t="s">
        <v>495</v>
      </c>
      <c r="L3" s="6"/>
      <c r="M3" s="6" t="s">
        <v>496</v>
      </c>
      <c r="N3" s="6"/>
      <c r="O3" s="6" t="s">
        <v>497</v>
      </c>
      <c r="P3" s="6"/>
      <c r="Q3" s="6" t="s">
        <v>1</v>
      </c>
      <c r="R3" s="6"/>
      <c r="S3" s="28">
        <v>62</v>
      </c>
      <c r="T3" s="6"/>
      <c r="U3" s="9">
        <v>19.53</v>
      </c>
      <c r="V3" s="6"/>
      <c r="W3" s="22">
        <f>ROUND(IF(ISNUMBER(U3), S3*U3, S3),5)</f>
        <v>1210.8599999999999</v>
      </c>
      <c r="X3" s="6"/>
      <c r="Y3" s="22">
        <f>ROUND(Y2+W3,5)</f>
        <v>1210.8599999999999</v>
      </c>
    </row>
    <row r="4" spans="1:26" outlineLevel="1" x14ac:dyDescent="0.25">
      <c r="A4" s="6"/>
      <c r="B4" s="6"/>
      <c r="C4" s="6" t="s">
        <v>498</v>
      </c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8">
        <f>ROUND(SUM(S2:S3),5)</f>
        <v>62</v>
      </c>
      <c r="T4" s="6"/>
      <c r="U4" s="9"/>
      <c r="V4" s="6"/>
      <c r="W4" s="9">
        <f>ROUND(SUM(W2:W3),5)</f>
        <v>1210.8599999999999</v>
      </c>
      <c r="X4" s="6"/>
      <c r="Y4" s="9">
        <f>Y3</f>
        <v>1210.8599999999999</v>
      </c>
    </row>
    <row r="5" spans="1:26" outlineLevel="2" x14ac:dyDescent="0.25">
      <c r="A5" s="2"/>
      <c r="B5" s="2"/>
      <c r="C5" s="2" t="s">
        <v>499</v>
      </c>
      <c r="D5" s="2"/>
      <c r="E5" s="2"/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4"/>
      <c r="T5" s="2"/>
      <c r="U5" s="5"/>
      <c r="V5" s="2"/>
      <c r="W5" s="5"/>
      <c r="X5" s="2"/>
      <c r="Y5" s="5"/>
    </row>
    <row r="6" spans="1:26" ht="15.75" outlineLevel="2" thickBot="1" x14ac:dyDescent="0.3">
      <c r="A6" s="1"/>
      <c r="B6" s="1"/>
      <c r="C6" s="1"/>
      <c r="D6" s="1"/>
      <c r="E6" s="6"/>
      <c r="F6" s="6"/>
      <c r="G6" s="6" t="s">
        <v>0</v>
      </c>
      <c r="H6" s="6"/>
      <c r="I6" s="7">
        <v>41386</v>
      </c>
      <c r="J6" s="6"/>
      <c r="K6" s="6" t="s">
        <v>500</v>
      </c>
      <c r="L6" s="6"/>
      <c r="M6" s="6" t="s">
        <v>501</v>
      </c>
      <c r="N6" s="6"/>
      <c r="O6" s="6" t="s">
        <v>502</v>
      </c>
      <c r="P6" s="6"/>
      <c r="Q6" s="6" t="s">
        <v>1</v>
      </c>
      <c r="R6" s="6"/>
      <c r="S6" s="28">
        <v>7</v>
      </c>
      <c r="T6" s="6"/>
      <c r="U6" s="9">
        <v>21.7</v>
      </c>
      <c r="V6" s="6"/>
      <c r="W6" s="22">
        <f>ROUND(IF(ISNUMBER(U6), S6*U6, S6),5)</f>
        <v>151.9</v>
      </c>
      <c r="X6" s="6"/>
      <c r="Y6" s="22">
        <f>ROUND(Y5+W6,5)</f>
        <v>151.9</v>
      </c>
    </row>
    <row r="7" spans="1:26" outlineLevel="1" x14ac:dyDescent="0.25">
      <c r="A7" s="6"/>
      <c r="B7" s="6"/>
      <c r="C7" s="6" t="s">
        <v>503</v>
      </c>
      <c r="D7" s="6"/>
      <c r="E7" s="6"/>
      <c r="F7" s="6"/>
      <c r="G7" s="6"/>
      <c r="H7" s="6"/>
      <c r="I7" s="7"/>
      <c r="J7" s="6"/>
      <c r="K7" s="6"/>
      <c r="L7" s="6"/>
      <c r="M7" s="6"/>
      <c r="N7" s="6"/>
      <c r="O7" s="6"/>
      <c r="P7" s="6"/>
      <c r="Q7" s="6"/>
      <c r="R7" s="6"/>
      <c r="S7" s="8">
        <f>ROUND(SUM(S5:S6),5)</f>
        <v>7</v>
      </c>
      <c r="T7" s="6"/>
      <c r="U7" s="9"/>
      <c r="V7" s="6"/>
      <c r="W7" s="9">
        <f>ROUND(SUM(W5:W6),5)</f>
        <v>151.9</v>
      </c>
      <c r="X7" s="6"/>
      <c r="Y7" s="9">
        <f>Y6</f>
        <v>151.9</v>
      </c>
    </row>
    <row r="8" spans="1:26" outlineLevel="2" x14ac:dyDescent="0.25">
      <c r="A8" s="2"/>
      <c r="B8" s="2"/>
      <c r="C8" s="2" t="s">
        <v>504</v>
      </c>
      <c r="D8" s="2"/>
      <c r="E8" s="2"/>
      <c r="F8" s="2"/>
      <c r="G8" s="2"/>
      <c r="H8" s="2"/>
      <c r="I8" s="3"/>
      <c r="J8" s="2"/>
      <c r="K8" s="2"/>
      <c r="L8" s="2"/>
      <c r="M8" s="2"/>
      <c r="N8" s="2"/>
      <c r="O8" s="2"/>
      <c r="P8" s="2"/>
      <c r="Q8" s="2"/>
      <c r="R8" s="2"/>
      <c r="S8" s="4"/>
      <c r="T8" s="2"/>
      <c r="U8" s="5"/>
      <c r="V8" s="2"/>
      <c r="W8" s="5"/>
      <c r="X8" s="2"/>
      <c r="Y8" s="5"/>
    </row>
    <row r="9" spans="1:26" outlineLevel="2" x14ac:dyDescent="0.25">
      <c r="A9" s="6"/>
      <c r="B9" s="6"/>
      <c r="C9" s="6"/>
      <c r="D9" s="6"/>
      <c r="E9" s="6"/>
      <c r="F9" s="6"/>
      <c r="G9" s="6" t="s">
        <v>0</v>
      </c>
      <c r="H9" s="6"/>
      <c r="I9" s="7">
        <v>41393</v>
      </c>
      <c r="J9" s="6"/>
      <c r="K9" s="6" t="s">
        <v>505</v>
      </c>
      <c r="L9" s="6"/>
      <c r="M9" s="6" t="s">
        <v>506</v>
      </c>
      <c r="N9" s="6"/>
      <c r="O9" s="6" t="s">
        <v>507</v>
      </c>
      <c r="P9" s="6"/>
      <c r="Q9" s="6" t="s">
        <v>1</v>
      </c>
      <c r="R9" s="6"/>
      <c r="S9" s="8">
        <v>9</v>
      </c>
      <c r="T9" s="6"/>
      <c r="U9" s="9">
        <v>19.53</v>
      </c>
      <c r="V9" s="6"/>
      <c r="W9" s="9">
        <f>ROUND(IF(ISNUMBER(U9), S9*U9, S9),5)</f>
        <v>175.77</v>
      </c>
      <c r="X9" s="6"/>
      <c r="Y9" s="9">
        <f>ROUND(Y8+W9,5)</f>
        <v>175.77</v>
      </c>
    </row>
    <row r="10" spans="1:26" ht="15.75" outlineLevel="2" thickBot="1" x14ac:dyDescent="0.3">
      <c r="A10" s="6"/>
      <c r="B10" s="6"/>
      <c r="C10" s="6"/>
      <c r="D10" s="6"/>
      <c r="E10" s="6"/>
      <c r="F10" s="6"/>
      <c r="G10" s="6" t="s">
        <v>0</v>
      </c>
      <c r="H10" s="6"/>
      <c r="I10" s="7">
        <v>41393</v>
      </c>
      <c r="J10" s="6"/>
      <c r="K10" s="6" t="s">
        <v>505</v>
      </c>
      <c r="L10" s="6"/>
      <c r="M10" s="6" t="s">
        <v>506</v>
      </c>
      <c r="N10" s="6"/>
      <c r="O10" s="6" t="s">
        <v>507</v>
      </c>
      <c r="P10" s="6"/>
      <c r="Q10" s="6" t="s">
        <v>1</v>
      </c>
      <c r="R10" s="6"/>
      <c r="S10" s="27">
        <v>103</v>
      </c>
      <c r="T10" s="6"/>
      <c r="U10" s="9">
        <v>17.36</v>
      </c>
      <c r="V10" s="6"/>
      <c r="W10" s="10">
        <f>ROUND(IF(ISNUMBER(U10), S10*U10, S10),5)</f>
        <v>1788.08</v>
      </c>
      <c r="X10" s="6"/>
      <c r="Y10" s="10">
        <f>ROUND(Y9+W10,5)</f>
        <v>1963.85</v>
      </c>
    </row>
    <row r="11" spans="1:26" ht="15.75" outlineLevel="1" thickBot="1" x14ac:dyDescent="0.3">
      <c r="A11" s="6"/>
      <c r="B11" s="6"/>
      <c r="C11" s="6" t="s">
        <v>508</v>
      </c>
      <c r="D11" s="6"/>
      <c r="E11" s="6"/>
      <c r="F11" s="6"/>
      <c r="G11" s="6"/>
      <c r="H11" s="6"/>
      <c r="I11" s="7"/>
      <c r="J11" s="6"/>
      <c r="K11" s="6"/>
      <c r="L11" s="6"/>
      <c r="M11" s="6"/>
      <c r="N11" s="6"/>
      <c r="O11" s="6"/>
      <c r="P11" s="6"/>
      <c r="Q11" s="6"/>
      <c r="R11" s="6"/>
      <c r="S11" s="26">
        <f>ROUND(SUM(S8:S10),5)</f>
        <v>112</v>
      </c>
      <c r="T11" s="6"/>
      <c r="U11" s="9"/>
      <c r="V11" s="6"/>
      <c r="W11" s="11">
        <f>ROUND(SUM(W8:W10),5)</f>
        <v>1963.85</v>
      </c>
      <c r="X11" s="6"/>
      <c r="Y11" s="11">
        <f>Y10</f>
        <v>1963.85</v>
      </c>
    </row>
    <row r="12" spans="1:26" x14ac:dyDescent="0.25">
      <c r="A12" s="6"/>
      <c r="B12" s="6" t="s">
        <v>509</v>
      </c>
      <c r="C12" s="6"/>
      <c r="D12" s="6"/>
      <c r="E12" s="6"/>
      <c r="F12" s="6"/>
      <c r="G12" s="6"/>
      <c r="H12" s="6"/>
      <c r="I12" s="7"/>
      <c r="J12" s="6"/>
      <c r="K12" s="6"/>
      <c r="L12" s="6"/>
      <c r="M12" s="6"/>
      <c r="N12" s="6"/>
      <c r="O12" s="6"/>
      <c r="P12" s="6"/>
      <c r="Q12" s="6"/>
      <c r="R12" s="6"/>
      <c r="S12" s="8">
        <f>ROUND(S4+S7+S11,5)</f>
        <v>181</v>
      </c>
      <c r="T12" s="6"/>
      <c r="U12" s="9"/>
      <c r="V12" s="6"/>
      <c r="W12" s="9">
        <f>ROUND(W4+W7+W11,5)</f>
        <v>3326.61</v>
      </c>
      <c r="X12" s="6"/>
      <c r="Y12" s="9">
        <f>ROUND(Y4+Y7+Y11,5)</f>
        <v>3326.61</v>
      </c>
      <c r="Z12">
        <v>3326.61</v>
      </c>
    </row>
    <row r="13" spans="1:26" x14ac:dyDescent="0.25">
      <c r="A13" s="2"/>
      <c r="B13" s="2" t="s">
        <v>510</v>
      </c>
      <c r="C13" s="2"/>
      <c r="D13" s="2"/>
      <c r="E13" s="2"/>
      <c r="F13" s="2"/>
      <c r="G13" s="2"/>
      <c r="H13" s="2"/>
      <c r="I13" s="3"/>
      <c r="J13" s="2"/>
      <c r="K13" s="2"/>
      <c r="L13" s="2"/>
      <c r="M13" s="2"/>
      <c r="N13" s="2"/>
      <c r="O13" s="2"/>
      <c r="P13" s="2"/>
      <c r="Q13" s="2"/>
      <c r="R13" s="2"/>
      <c r="S13" s="4"/>
      <c r="T13" s="2"/>
      <c r="U13" s="5"/>
      <c r="V13" s="2"/>
      <c r="W13" s="5"/>
      <c r="X13" s="2"/>
      <c r="Y13" s="5"/>
    </row>
    <row r="14" spans="1:26" outlineLevel="1" x14ac:dyDescent="0.25">
      <c r="A14" s="2"/>
      <c r="B14" s="2"/>
      <c r="C14" s="2" t="s">
        <v>511</v>
      </c>
      <c r="D14" s="2"/>
      <c r="E14" s="2"/>
      <c r="F14" s="2"/>
      <c r="G14" s="2"/>
      <c r="H14" s="2"/>
      <c r="I14" s="3"/>
      <c r="J14" s="2"/>
      <c r="K14" s="2"/>
      <c r="L14" s="2"/>
      <c r="M14" s="2"/>
      <c r="N14" s="2"/>
      <c r="O14" s="2"/>
      <c r="P14" s="2"/>
      <c r="Q14" s="2"/>
      <c r="R14" s="2"/>
      <c r="S14" s="4"/>
      <c r="T14" s="2"/>
      <c r="U14" s="5"/>
      <c r="V14" s="2"/>
      <c r="W14" s="5"/>
      <c r="X14" s="2"/>
      <c r="Y14" s="5"/>
    </row>
    <row r="15" spans="1:26" outlineLevel="1" x14ac:dyDescent="0.25">
      <c r="A15" s="6"/>
      <c r="B15" s="6"/>
      <c r="C15" s="6"/>
      <c r="D15" s="6"/>
      <c r="E15" s="6"/>
      <c r="F15" s="6"/>
      <c r="G15" s="6" t="s">
        <v>0</v>
      </c>
      <c r="H15" s="6"/>
      <c r="I15" s="7">
        <v>41372</v>
      </c>
      <c r="J15" s="6"/>
      <c r="K15" s="6" t="s">
        <v>512</v>
      </c>
      <c r="L15" s="6"/>
      <c r="M15" s="6" t="s">
        <v>513</v>
      </c>
      <c r="N15" s="6"/>
      <c r="O15" s="6" t="s">
        <v>514</v>
      </c>
      <c r="P15" s="6"/>
      <c r="Q15" s="6" t="s">
        <v>1</v>
      </c>
      <c r="R15" s="6"/>
      <c r="S15" s="8">
        <v>60</v>
      </c>
      <c r="T15" s="6"/>
      <c r="U15" s="9">
        <v>10</v>
      </c>
      <c r="V15" s="6"/>
      <c r="W15" s="9">
        <f>ROUND(IF(ISNUMBER(U15), S15*U15, S15),5)</f>
        <v>600</v>
      </c>
      <c r="X15" s="6"/>
      <c r="Y15" s="9">
        <f>ROUND(Y14+W15,5)</f>
        <v>600</v>
      </c>
    </row>
    <row r="16" spans="1:26" ht="15.75" outlineLevel="1" thickBot="1" x14ac:dyDescent="0.3">
      <c r="A16" s="6"/>
      <c r="B16" s="6"/>
      <c r="C16" s="6"/>
      <c r="D16" s="6"/>
      <c r="E16" s="6"/>
      <c r="F16" s="6"/>
      <c r="G16" s="6" t="s">
        <v>0</v>
      </c>
      <c r="H16" s="6"/>
      <c r="I16" s="7">
        <v>41372</v>
      </c>
      <c r="J16" s="6"/>
      <c r="K16" s="6" t="s">
        <v>512</v>
      </c>
      <c r="L16" s="6"/>
      <c r="M16" s="6" t="s">
        <v>90</v>
      </c>
      <c r="N16" s="6"/>
      <c r="O16" s="6" t="s">
        <v>514</v>
      </c>
      <c r="P16" s="6"/>
      <c r="Q16" s="6" t="s">
        <v>1</v>
      </c>
      <c r="R16" s="6"/>
      <c r="S16" s="27">
        <v>1</v>
      </c>
      <c r="T16" s="6"/>
      <c r="U16" s="9">
        <v>51</v>
      </c>
      <c r="V16" s="6"/>
      <c r="W16" s="10">
        <f>ROUND(IF(ISNUMBER(U16), S16*U16, S16),5)</f>
        <v>51</v>
      </c>
      <c r="X16" s="6"/>
      <c r="Y16" s="10">
        <f>ROUND(Y15+W16,5)</f>
        <v>651</v>
      </c>
    </row>
    <row r="17" spans="1:26" ht="15.75" thickBot="1" x14ac:dyDescent="0.3">
      <c r="A17" s="6"/>
      <c r="B17" s="6"/>
      <c r="C17" s="6" t="s">
        <v>515</v>
      </c>
      <c r="D17" s="6"/>
      <c r="E17" s="6"/>
      <c r="F17" s="6"/>
      <c r="G17" s="6"/>
      <c r="H17" s="6"/>
      <c r="I17" s="7"/>
      <c r="J17" s="6"/>
      <c r="K17" s="6"/>
      <c r="L17" s="6"/>
      <c r="M17" s="6"/>
      <c r="N17" s="6"/>
      <c r="O17" s="6"/>
      <c r="P17" s="6"/>
      <c r="Q17" s="6"/>
      <c r="R17" s="6"/>
      <c r="S17" s="26">
        <f>ROUND(SUM(S14:S16),5)</f>
        <v>61</v>
      </c>
      <c r="T17" s="6"/>
      <c r="U17" s="9"/>
      <c r="V17" s="6"/>
      <c r="W17" s="11">
        <f>ROUND(SUM(W14:W16),5)</f>
        <v>651</v>
      </c>
      <c r="X17" s="6"/>
      <c r="Y17" s="11">
        <f>Y16</f>
        <v>651</v>
      </c>
    </row>
    <row r="18" spans="1:26" x14ac:dyDescent="0.25">
      <c r="A18" s="6"/>
      <c r="B18" s="6" t="s">
        <v>516</v>
      </c>
      <c r="C18" s="6"/>
      <c r="D18" s="6"/>
      <c r="E18" s="6"/>
      <c r="F18" s="6"/>
      <c r="G18" s="6"/>
      <c r="H18" s="6"/>
      <c r="I18" s="7"/>
      <c r="J18" s="6"/>
      <c r="K18" s="6"/>
      <c r="L18" s="6"/>
      <c r="M18" s="6"/>
      <c r="N18" s="6"/>
      <c r="O18" s="6"/>
      <c r="P18" s="6"/>
      <c r="Q18" s="6"/>
      <c r="R18" s="6"/>
      <c r="S18" s="8">
        <f>S17</f>
        <v>61</v>
      </c>
      <c r="T18" s="6"/>
      <c r="U18" s="9"/>
      <c r="V18" s="6"/>
      <c r="W18" s="9">
        <f>W17</f>
        <v>651</v>
      </c>
      <c r="X18" s="6"/>
      <c r="Y18" s="9">
        <f>Y17</f>
        <v>651</v>
      </c>
      <c r="Z18">
        <v>651</v>
      </c>
    </row>
    <row r="19" spans="1:26" x14ac:dyDescent="0.25">
      <c r="A19" s="2"/>
      <c r="B19" s="2" t="s">
        <v>517</v>
      </c>
      <c r="C19" s="2"/>
      <c r="D19" s="2"/>
      <c r="E19" s="2"/>
      <c r="F19" s="2"/>
      <c r="G19" s="2"/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4"/>
      <c r="T19" s="2"/>
      <c r="U19" s="5"/>
      <c r="V19" s="2"/>
      <c r="W19" s="5"/>
      <c r="X19" s="2"/>
      <c r="Y19" s="5"/>
    </row>
    <row r="20" spans="1:26" outlineLevel="1" x14ac:dyDescent="0.25">
      <c r="A20" s="2"/>
      <c r="B20" s="2"/>
      <c r="C20" s="2" t="s">
        <v>518</v>
      </c>
      <c r="D20" s="2"/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4"/>
      <c r="T20" s="2"/>
      <c r="U20" s="5"/>
      <c r="V20" s="2"/>
      <c r="W20" s="5"/>
      <c r="X20" s="2"/>
      <c r="Y20" s="5"/>
    </row>
    <row r="21" spans="1:26" outlineLevel="1" x14ac:dyDescent="0.25">
      <c r="A21" s="6"/>
      <c r="B21" s="6"/>
      <c r="C21" s="6"/>
      <c r="D21" s="6"/>
      <c r="E21" s="6"/>
      <c r="F21" s="6"/>
      <c r="G21" s="6" t="s">
        <v>0</v>
      </c>
      <c r="H21" s="6"/>
      <c r="I21" s="7">
        <v>41365</v>
      </c>
      <c r="J21" s="6"/>
      <c r="K21" s="6" t="s">
        <v>519</v>
      </c>
      <c r="L21" s="6"/>
      <c r="M21" s="6" t="s">
        <v>520</v>
      </c>
      <c r="N21" s="6"/>
      <c r="O21" s="6" t="s">
        <v>521</v>
      </c>
      <c r="P21" s="6"/>
      <c r="Q21" s="6" t="s">
        <v>1</v>
      </c>
      <c r="R21" s="6"/>
      <c r="S21" s="8">
        <v>18</v>
      </c>
      <c r="T21" s="6"/>
      <c r="U21" s="9">
        <v>12</v>
      </c>
      <c r="V21" s="6"/>
      <c r="W21" s="9">
        <f>ROUND(IF(ISNUMBER(U21), S21*U21, S21),5)</f>
        <v>216</v>
      </c>
      <c r="X21" s="6"/>
      <c r="Y21" s="9">
        <f>ROUND(Y20+W21,5)</f>
        <v>216</v>
      </c>
    </row>
    <row r="22" spans="1:26" outlineLevel="1" x14ac:dyDescent="0.25">
      <c r="A22" s="6"/>
      <c r="B22" s="6"/>
      <c r="C22" s="6"/>
      <c r="D22" s="6"/>
      <c r="E22" s="6"/>
      <c r="F22" s="6"/>
      <c r="G22" s="6" t="s">
        <v>0</v>
      </c>
      <c r="H22" s="6"/>
      <c r="I22" s="7">
        <v>41365</v>
      </c>
      <c r="J22" s="6"/>
      <c r="K22" s="6" t="s">
        <v>519</v>
      </c>
      <c r="L22" s="6"/>
      <c r="M22" s="6" t="s">
        <v>98</v>
      </c>
      <c r="N22" s="6"/>
      <c r="O22" s="6" t="s">
        <v>521</v>
      </c>
      <c r="P22" s="6"/>
      <c r="Q22" s="6" t="s">
        <v>1</v>
      </c>
      <c r="R22" s="6"/>
      <c r="S22" s="8">
        <v>12</v>
      </c>
      <c r="T22" s="6"/>
      <c r="U22" s="9">
        <v>11</v>
      </c>
      <c r="V22" s="6"/>
      <c r="W22" s="9">
        <f>ROUND(IF(ISNUMBER(U22), S22*U22, S22),5)</f>
        <v>132</v>
      </c>
      <c r="X22" s="6"/>
      <c r="Y22" s="9">
        <f>ROUND(Y21+W22,5)</f>
        <v>348</v>
      </c>
    </row>
    <row r="23" spans="1:26" outlineLevel="1" x14ac:dyDescent="0.25">
      <c r="A23" s="6"/>
      <c r="B23" s="6"/>
      <c r="C23" s="6"/>
      <c r="D23" s="6"/>
      <c r="E23" s="6"/>
      <c r="F23" s="6"/>
      <c r="G23" s="6" t="s">
        <v>0</v>
      </c>
      <c r="H23" s="6"/>
      <c r="I23" s="7">
        <v>41365</v>
      </c>
      <c r="J23" s="6"/>
      <c r="K23" s="6" t="s">
        <v>519</v>
      </c>
      <c r="L23" s="6"/>
      <c r="M23" s="6" t="s">
        <v>90</v>
      </c>
      <c r="N23" s="6"/>
      <c r="O23" s="6" t="s">
        <v>521</v>
      </c>
      <c r="P23" s="6"/>
      <c r="Q23" s="6" t="s">
        <v>1</v>
      </c>
      <c r="R23" s="6"/>
      <c r="S23" s="8">
        <v>1</v>
      </c>
      <c r="T23" s="6"/>
      <c r="U23" s="9">
        <v>55</v>
      </c>
      <c r="V23" s="6"/>
      <c r="W23" s="9">
        <f>ROUND(IF(ISNUMBER(U23), S23*U23, S23),5)</f>
        <v>55</v>
      </c>
      <c r="X23" s="6"/>
      <c r="Y23" s="9">
        <f>ROUND(Y22+W23,5)</f>
        <v>403</v>
      </c>
    </row>
    <row r="24" spans="1:26" ht="15.75" outlineLevel="1" thickBot="1" x14ac:dyDescent="0.3">
      <c r="A24" s="6"/>
      <c r="B24" s="6"/>
      <c r="C24" s="6"/>
      <c r="D24" s="6"/>
      <c r="E24" s="6"/>
      <c r="F24" s="6"/>
      <c r="G24" s="6" t="s">
        <v>0</v>
      </c>
      <c r="H24" s="6"/>
      <c r="I24" s="7">
        <v>41365</v>
      </c>
      <c r="J24" s="6"/>
      <c r="K24" s="6" t="s">
        <v>519</v>
      </c>
      <c r="L24" s="6"/>
      <c r="M24" s="6" t="s">
        <v>520</v>
      </c>
      <c r="N24" s="6"/>
      <c r="O24" s="6" t="s">
        <v>521</v>
      </c>
      <c r="P24" s="6"/>
      <c r="Q24" s="6" t="s">
        <v>1</v>
      </c>
      <c r="R24" s="6"/>
      <c r="S24" s="27">
        <v>23</v>
      </c>
      <c r="T24" s="6"/>
      <c r="U24" s="9">
        <v>13</v>
      </c>
      <c r="V24" s="6"/>
      <c r="W24" s="10">
        <f>ROUND(IF(ISNUMBER(U24), S24*U24, S24),5)</f>
        <v>299</v>
      </c>
      <c r="X24" s="6"/>
      <c r="Y24" s="10">
        <f>ROUND(Y23+W24,5)</f>
        <v>702</v>
      </c>
    </row>
    <row r="25" spans="1:26" ht="15.75" thickBot="1" x14ac:dyDescent="0.3">
      <c r="A25" s="6"/>
      <c r="B25" s="6"/>
      <c r="C25" s="6" t="s">
        <v>522</v>
      </c>
      <c r="D25" s="6"/>
      <c r="E25" s="6"/>
      <c r="F25" s="6"/>
      <c r="G25" s="6"/>
      <c r="H25" s="6"/>
      <c r="I25" s="7"/>
      <c r="J25" s="6"/>
      <c r="K25" s="6"/>
      <c r="L25" s="6"/>
      <c r="M25" s="6"/>
      <c r="N25" s="6"/>
      <c r="O25" s="6"/>
      <c r="P25" s="6"/>
      <c r="Q25" s="6"/>
      <c r="R25" s="6"/>
      <c r="S25" s="26">
        <f>ROUND(SUM(S20:S24),5)</f>
        <v>54</v>
      </c>
      <c r="T25" s="6"/>
      <c r="U25" s="9"/>
      <c r="V25" s="6"/>
      <c r="W25" s="11">
        <f>ROUND(SUM(W20:W24),5)</f>
        <v>702</v>
      </c>
      <c r="X25" s="6"/>
      <c r="Y25" s="11">
        <f>Y24</f>
        <v>702</v>
      </c>
    </row>
    <row r="26" spans="1:26" x14ac:dyDescent="0.25">
      <c r="A26" s="6"/>
      <c r="B26" s="6" t="s">
        <v>523</v>
      </c>
      <c r="C26" s="6"/>
      <c r="D26" s="6"/>
      <c r="E26" s="6"/>
      <c r="F26" s="6"/>
      <c r="G26" s="6"/>
      <c r="H26" s="6"/>
      <c r="I26" s="7"/>
      <c r="J26" s="6"/>
      <c r="K26" s="6"/>
      <c r="L26" s="6"/>
      <c r="M26" s="6"/>
      <c r="N26" s="6"/>
      <c r="O26" s="6"/>
      <c r="P26" s="6"/>
      <c r="Q26" s="6"/>
      <c r="R26" s="6"/>
      <c r="S26" s="8">
        <f>S25</f>
        <v>54</v>
      </c>
      <c r="T26" s="6"/>
      <c r="U26" s="9"/>
      <c r="V26" s="6"/>
      <c r="W26" s="9">
        <f>W25</f>
        <v>702</v>
      </c>
      <c r="X26" s="6"/>
      <c r="Y26" s="9">
        <f>Y25</f>
        <v>702</v>
      </c>
      <c r="Z26">
        <v>702</v>
      </c>
    </row>
    <row r="27" spans="1:26" outlineLevel="2" x14ac:dyDescent="0.25">
      <c r="A27" s="2"/>
      <c r="B27" s="2"/>
      <c r="C27" s="2"/>
      <c r="D27" s="2"/>
      <c r="E27" s="2"/>
      <c r="F27" s="2"/>
      <c r="G27" s="2"/>
      <c r="H27" s="3"/>
      <c r="I27" s="2"/>
      <c r="J27" s="2"/>
      <c r="K27" s="2"/>
      <c r="L27" s="2"/>
      <c r="M27" s="2"/>
      <c r="N27" s="2"/>
      <c r="O27" s="2"/>
      <c r="P27" s="2"/>
      <c r="Q27" s="2"/>
      <c r="R27" s="4"/>
      <c r="S27" s="2"/>
      <c r="T27" s="5"/>
      <c r="U27" s="2"/>
      <c r="V27" s="5"/>
      <c r="W27" s="2"/>
      <c r="X27" s="5"/>
      <c r="Z27">
        <f>SUM(Z1:Z26)</f>
        <v>4679.6100000000006</v>
      </c>
    </row>
    <row r="28" spans="1:26" outlineLevel="2" x14ac:dyDescent="0.25">
      <c r="A28" s="6"/>
      <c r="B28" s="6"/>
      <c r="C28" s="6"/>
      <c r="D28" s="6"/>
      <c r="E28" s="6"/>
      <c r="F28" s="6"/>
      <c r="G28" s="6"/>
      <c r="H28" s="7"/>
      <c r="I28" s="6"/>
      <c r="J28" s="6"/>
      <c r="K28" s="6"/>
      <c r="L28" s="6"/>
      <c r="M28" s="6"/>
      <c r="N28" s="6"/>
      <c r="O28" s="6"/>
      <c r="P28" s="6"/>
      <c r="Q28" s="6"/>
      <c r="R28" s="8"/>
      <c r="S28" s="6"/>
      <c r="T28" s="9"/>
      <c r="U28" s="6"/>
      <c r="V28" s="9"/>
      <c r="W28" s="6"/>
      <c r="X28" s="9"/>
    </row>
    <row r="29" spans="1:26" outlineLevel="2" x14ac:dyDescent="0.25">
      <c r="A29" s="6"/>
      <c r="B29" s="6"/>
      <c r="C29" s="6"/>
      <c r="D29" s="6"/>
      <c r="E29" s="6"/>
      <c r="F29" s="6"/>
      <c r="G29" s="6"/>
      <c r="H29" s="7"/>
      <c r="I29" s="6"/>
      <c r="J29" s="6"/>
      <c r="K29" s="6"/>
      <c r="L29" s="6"/>
      <c r="M29" s="6"/>
      <c r="N29" s="6"/>
      <c r="O29" s="6"/>
      <c r="P29" s="6"/>
      <c r="Q29" s="6"/>
      <c r="R29" s="8"/>
      <c r="S29" s="6"/>
      <c r="T29" s="9"/>
      <c r="U29" s="6"/>
      <c r="V29" s="9"/>
      <c r="W29" s="6"/>
      <c r="X29" s="9"/>
    </row>
    <row r="30" spans="1:26" ht="15.75" outlineLevel="2" thickBot="1" x14ac:dyDescent="0.3">
      <c r="A30" s="6"/>
      <c r="B30" s="6"/>
      <c r="C30" s="6"/>
      <c r="D30" s="6"/>
      <c r="E30" s="6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8"/>
      <c r="S30" s="6"/>
      <c r="T30" s="9"/>
      <c r="U30" s="6"/>
      <c r="V30" s="22"/>
      <c r="W30" s="6"/>
      <c r="X30" s="22"/>
    </row>
    <row r="31" spans="1:26" outlineLevel="1" x14ac:dyDescent="0.25">
      <c r="A31" s="6"/>
      <c r="B31" s="6"/>
      <c r="C31" s="6"/>
      <c r="D31" s="6"/>
      <c r="E31" s="6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8"/>
      <c r="S31" s="6"/>
      <c r="T31" s="9"/>
      <c r="U31" s="6"/>
      <c r="V31" s="9"/>
      <c r="W31" s="6"/>
      <c r="X31" s="9"/>
    </row>
    <row r="32" spans="1:26" x14ac:dyDescent="0.25">
      <c r="A32" s="6"/>
      <c r="B32" s="6"/>
      <c r="C32" s="6"/>
      <c r="D32" s="6"/>
      <c r="E32" s="6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8"/>
      <c r="S32" s="6"/>
      <c r="T32" s="9"/>
      <c r="U32" s="6"/>
      <c r="V32" s="9"/>
      <c r="W32" s="6"/>
      <c r="X32" s="9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1" sqref="F31"/>
    </sheetView>
  </sheetViews>
  <sheetFormatPr defaultColWidth="8.85546875" defaultRowHeight="15" x14ac:dyDescent="0.25"/>
  <sheetData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>
      <selection activeCell="Y8" sqref="Y8"/>
    </sheetView>
  </sheetViews>
  <sheetFormatPr defaultColWidth="11.42578125" defaultRowHeight="15" outlineLevelRow="2" x14ac:dyDescent="0.25"/>
  <cols>
    <col min="4" max="7" width="0" hidden="1" customWidth="1"/>
    <col min="9" max="9" width="0" hidden="1" customWidth="1"/>
    <col min="11" max="23" width="0" hidden="1" customWidth="1"/>
    <col min="25" max="26" width="13" customWidth="1"/>
  </cols>
  <sheetData>
    <row r="1" spans="1:25" x14ac:dyDescent="0.25">
      <c r="A1" s="2"/>
      <c r="B1" s="2" t="s">
        <v>524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4"/>
      <c r="T1" s="2"/>
      <c r="U1" s="5"/>
      <c r="V1" s="2"/>
      <c r="W1" s="5"/>
      <c r="X1" s="2"/>
      <c r="Y1" s="5"/>
    </row>
    <row r="2" spans="1:25" outlineLevel="2" x14ac:dyDescent="0.25">
      <c r="A2" s="2"/>
      <c r="B2" s="2"/>
      <c r="C2" s="2" t="s">
        <v>525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4"/>
      <c r="T2" s="2"/>
      <c r="U2" s="5"/>
      <c r="V2" s="2"/>
      <c r="W2" s="5"/>
      <c r="X2" s="2"/>
      <c r="Y2" s="5"/>
    </row>
    <row r="3" spans="1:25" ht="15.75" outlineLevel="2" thickBot="1" x14ac:dyDescent="0.3">
      <c r="A3" s="1"/>
      <c r="B3" s="1"/>
      <c r="C3" s="1"/>
      <c r="D3" s="1"/>
      <c r="E3" s="6"/>
      <c r="F3" s="6"/>
      <c r="G3" s="6" t="s">
        <v>0</v>
      </c>
      <c r="H3" s="6"/>
      <c r="I3" s="7">
        <v>41365</v>
      </c>
      <c r="J3" s="6"/>
      <c r="K3" s="6" t="s">
        <v>526</v>
      </c>
      <c r="L3" s="6"/>
      <c r="M3" s="6" t="s">
        <v>527</v>
      </c>
      <c r="N3" s="6"/>
      <c r="O3" s="6" t="s">
        <v>528</v>
      </c>
      <c r="P3" s="6"/>
      <c r="Q3" s="6" t="s">
        <v>1</v>
      </c>
      <c r="R3" s="6"/>
      <c r="S3" s="28">
        <v>35</v>
      </c>
      <c r="T3" s="6"/>
      <c r="U3" s="9">
        <v>17.36</v>
      </c>
      <c r="V3" s="6"/>
      <c r="W3" s="22">
        <f>ROUND(IF(ISNUMBER(U3), S3*U3, S3),5)</f>
        <v>607.6</v>
      </c>
      <c r="X3" s="6"/>
      <c r="Y3" s="22">
        <f>ROUND(Y2+W3,5)</f>
        <v>607.6</v>
      </c>
    </row>
    <row r="4" spans="1:25" outlineLevel="1" x14ac:dyDescent="0.25">
      <c r="A4" s="6"/>
      <c r="B4" s="6"/>
      <c r="C4" s="6" t="s">
        <v>529</v>
      </c>
      <c r="D4" s="6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8">
        <f>ROUND(SUM(S2:S3),5)</f>
        <v>35</v>
      </c>
      <c r="T4" s="6"/>
      <c r="U4" s="9"/>
      <c r="V4" s="6"/>
      <c r="W4" s="9">
        <f>ROUND(SUM(W2:W3),5)</f>
        <v>607.6</v>
      </c>
      <c r="X4" s="6"/>
      <c r="Y4" s="9">
        <f>Y3</f>
        <v>607.6</v>
      </c>
    </row>
    <row r="5" spans="1:25" outlineLevel="2" x14ac:dyDescent="0.25">
      <c r="A5" s="2"/>
      <c r="B5" s="2"/>
      <c r="C5" s="2" t="s">
        <v>530</v>
      </c>
      <c r="D5" s="2"/>
      <c r="E5" s="2"/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4"/>
      <c r="T5" s="2"/>
      <c r="U5" s="5"/>
      <c r="V5" s="2"/>
      <c r="W5" s="5"/>
      <c r="X5" s="2"/>
      <c r="Y5" s="5"/>
    </row>
    <row r="6" spans="1:25" ht="15.75" outlineLevel="2" thickBot="1" x14ac:dyDescent="0.3">
      <c r="A6" s="1"/>
      <c r="B6" s="1"/>
      <c r="C6" s="1"/>
      <c r="D6" s="1"/>
      <c r="E6" s="6"/>
      <c r="F6" s="6"/>
      <c r="G6" s="6" t="s">
        <v>0</v>
      </c>
      <c r="H6" s="6"/>
      <c r="I6" s="7">
        <v>41386</v>
      </c>
      <c r="J6" s="6"/>
      <c r="K6" s="6" t="s">
        <v>531</v>
      </c>
      <c r="L6" s="6"/>
      <c r="M6" s="6" t="s">
        <v>527</v>
      </c>
      <c r="N6" s="6"/>
      <c r="O6" s="6" t="s">
        <v>532</v>
      </c>
      <c r="P6" s="6"/>
      <c r="Q6" s="6" t="s">
        <v>1</v>
      </c>
      <c r="R6" s="6"/>
      <c r="S6" s="27">
        <v>14</v>
      </c>
      <c r="T6" s="6"/>
      <c r="U6" s="9">
        <v>17.36</v>
      </c>
      <c r="V6" s="6"/>
      <c r="W6" s="10">
        <f>ROUND(IF(ISNUMBER(U6), S6*U6, S6),5)</f>
        <v>243.04</v>
      </c>
      <c r="X6" s="6"/>
      <c r="Y6" s="10">
        <f>ROUND(Y5+W6,5)</f>
        <v>243.04</v>
      </c>
    </row>
    <row r="7" spans="1:25" ht="15.75" outlineLevel="1" thickBot="1" x14ac:dyDescent="0.3">
      <c r="A7" s="6"/>
      <c r="B7" s="6"/>
      <c r="C7" s="6" t="s">
        <v>533</v>
      </c>
      <c r="D7" s="6"/>
      <c r="E7" s="6"/>
      <c r="F7" s="6"/>
      <c r="G7" s="6"/>
      <c r="H7" s="6"/>
      <c r="I7" s="7"/>
      <c r="J7" s="6"/>
      <c r="K7" s="6"/>
      <c r="L7" s="6"/>
      <c r="M7" s="6"/>
      <c r="N7" s="6"/>
      <c r="O7" s="6"/>
      <c r="P7" s="6"/>
      <c r="Q7" s="6"/>
      <c r="R7" s="6"/>
      <c r="S7" s="26">
        <f>ROUND(SUM(S5:S6),5)</f>
        <v>14</v>
      </c>
      <c r="T7" s="6"/>
      <c r="U7" s="9"/>
      <c r="V7" s="6"/>
      <c r="W7" s="11">
        <f>ROUND(SUM(W5:W6),5)</f>
        <v>243.04</v>
      </c>
      <c r="X7" s="6"/>
      <c r="Y7" s="11">
        <f>Y6</f>
        <v>243.04</v>
      </c>
    </row>
    <row r="8" spans="1:25" x14ac:dyDescent="0.25">
      <c r="A8" s="6"/>
      <c r="B8" s="6" t="s">
        <v>534</v>
      </c>
      <c r="C8" s="6"/>
      <c r="D8" s="6"/>
      <c r="E8" s="6"/>
      <c r="F8" s="6"/>
      <c r="G8" s="6"/>
      <c r="H8" s="6"/>
      <c r="I8" s="7"/>
      <c r="J8" s="6"/>
      <c r="K8" s="6"/>
      <c r="L8" s="6"/>
      <c r="M8" s="6"/>
      <c r="N8" s="6"/>
      <c r="O8" s="6"/>
      <c r="P8" s="6"/>
      <c r="Q8" s="6"/>
      <c r="R8" s="6"/>
      <c r="S8" s="8">
        <f>ROUND(S4+S7,5)</f>
        <v>49</v>
      </c>
      <c r="T8" s="6"/>
      <c r="U8" s="9"/>
      <c r="V8" s="6"/>
      <c r="W8" s="9">
        <f>ROUND(W4+W7,5)</f>
        <v>850.64</v>
      </c>
      <c r="X8" s="6"/>
      <c r="Y8" s="9">
        <f>ROUND(Y4+Y7,5)</f>
        <v>850.64</v>
      </c>
    </row>
  </sheetData>
  <phoneticPr fontId="5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Main Sheet</vt:lpstr>
      <vt:lpstr>Sheet2</vt:lpstr>
      <vt:lpstr>Sheet3</vt:lpstr>
      <vt:lpstr>Alpha Chi Omega</vt:lpstr>
      <vt:lpstr>Alpha Delta Pi</vt:lpstr>
      <vt:lpstr>Alpha Epsilon Phi</vt:lpstr>
      <vt:lpstr>Alpha Epsilon Pi</vt:lpstr>
      <vt:lpstr>Alpha Gamma Delta</vt:lpstr>
      <vt:lpstr>Alpha Kappa Psi</vt:lpstr>
      <vt:lpstr>Alpha Omicron Pi</vt:lpstr>
      <vt:lpstr>Alpha Phi</vt:lpstr>
      <vt:lpstr>Alpha Sigma Alpha</vt:lpstr>
      <vt:lpstr>Alpha Sigma Phi</vt:lpstr>
      <vt:lpstr>Alpha Sigma Tau</vt:lpstr>
      <vt:lpstr>Alpha Tau Omega</vt:lpstr>
      <vt:lpstr>Alpha Xi Delta</vt:lpstr>
      <vt:lpstr>Beta Theta Pi</vt:lpstr>
      <vt:lpstr>Chi Omega</vt:lpstr>
      <vt:lpstr>Chi Phi</vt:lpstr>
      <vt:lpstr>Delta Chi</vt:lpstr>
      <vt:lpstr>Delta Delta Delta</vt:lpstr>
      <vt:lpstr>Delta Gamma</vt:lpstr>
      <vt:lpstr>Delta Sigma Phi</vt:lpstr>
      <vt:lpstr>Delta Tau Delta</vt:lpstr>
      <vt:lpstr>Delta Upsilon</vt:lpstr>
      <vt:lpstr>Delta Zeta</vt:lpstr>
      <vt:lpstr>Gamma Phi Beta</vt:lpstr>
      <vt:lpstr>Kappa Alpha Order</vt:lpstr>
      <vt:lpstr>Kappa Alpha Theta</vt:lpstr>
      <vt:lpstr>Kappa Delta</vt:lpstr>
      <vt:lpstr>Kappa Delta Rho</vt:lpstr>
      <vt:lpstr>Kappa Kappa Gamma</vt:lpstr>
      <vt:lpstr>Kappa Sigma</vt:lpstr>
      <vt:lpstr>Lambda Chi Alpha</vt:lpstr>
      <vt:lpstr>NPC</vt:lpstr>
      <vt:lpstr>Phi Delta Theta</vt:lpstr>
      <vt:lpstr>Phi Gamma Delta</vt:lpstr>
      <vt:lpstr>Phi Kappa Psi</vt:lpstr>
      <vt:lpstr>Phi Kappa Sigma</vt:lpstr>
      <vt:lpstr>Phi Kappa Tau</vt:lpstr>
      <vt:lpstr>Phi Kappa Theta</vt:lpstr>
      <vt:lpstr>Phi Mu</vt:lpstr>
      <vt:lpstr>Pi Beta Phi</vt:lpstr>
      <vt:lpstr>Pi Kappa Alpha</vt:lpstr>
      <vt:lpstr>PI Kappa Phi</vt:lpstr>
      <vt:lpstr>Sigma Alpha Epsilon</vt:lpstr>
      <vt:lpstr>Sigma Alpha Mu</vt:lpstr>
      <vt:lpstr>Sigma Chi</vt:lpstr>
      <vt:lpstr>Sigma Delta Tau</vt:lpstr>
      <vt:lpstr>Sigma Kappa</vt:lpstr>
      <vt:lpstr>Sigma Nu</vt:lpstr>
      <vt:lpstr>Sigma Phi Epsilon</vt:lpstr>
      <vt:lpstr>Sigma Pi</vt:lpstr>
      <vt:lpstr>Tau Kappa Epsilon</vt:lpstr>
      <vt:lpstr>Theta Chi</vt:lpstr>
      <vt:lpstr>Zeta Beta Tau</vt:lpstr>
      <vt:lpstr>Zeta Tau Alpha</vt:lpstr>
      <vt:lpstr>Royalties Due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Doran</dc:creator>
  <cp:lastModifiedBy>Jeannine</cp:lastModifiedBy>
  <cp:lastPrinted>2013-07-16T20:16:19Z</cp:lastPrinted>
  <dcterms:created xsi:type="dcterms:W3CDTF">2011-02-09T21:39:06Z</dcterms:created>
  <dcterms:modified xsi:type="dcterms:W3CDTF">2013-07-17T15:58:23Z</dcterms:modified>
</cp:coreProperties>
</file>