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70" windowWidth="20100" windowHeight="88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50" i="1"/>
  <c r="F51" i="1"/>
  <c r="F52" i="1"/>
  <c r="F53" i="1"/>
  <c r="F54" i="1"/>
  <c r="F55" i="1"/>
  <c r="G15" i="1"/>
  <c r="B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" i="1"/>
  <c r="G38" i="1" l="1"/>
  <c r="F2" i="1" l="1"/>
  <c r="I56" i="1" s="1"/>
  <c r="E56" i="1" l="1"/>
  <c r="E57" i="1"/>
  <c r="B56" i="1" l="1"/>
</calcChain>
</file>

<file path=xl/sharedStrings.xml><?xml version="1.0" encoding="utf-8"?>
<sst xmlns="http://schemas.openxmlformats.org/spreadsheetml/2006/main" count="120" uniqueCount="66">
  <si>
    <t>SP Payments Received</t>
  </si>
  <si>
    <t>SP Royalties Due</t>
  </si>
  <si>
    <t>SL Payments Received</t>
  </si>
  <si>
    <t>SL Royalties Due</t>
  </si>
  <si>
    <t>Future Credits to Apply</t>
  </si>
  <si>
    <t>Alpha Chi Omega</t>
  </si>
  <si>
    <t>Alpha Delta Pi</t>
  </si>
  <si>
    <t>Alpha Epsilon Phi</t>
  </si>
  <si>
    <t>Alpha Epsilon Pi</t>
  </si>
  <si>
    <t>Alpha Gamma Delta</t>
  </si>
  <si>
    <t>Alpha Kappa Psi</t>
  </si>
  <si>
    <t>Alpha Omicron Pi</t>
  </si>
  <si>
    <t>Alpha Phi</t>
  </si>
  <si>
    <t>Alpha Sigma Alpha</t>
  </si>
  <si>
    <t>Alpha Sigma Phi</t>
  </si>
  <si>
    <t>Alpha Sigma Tau</t>
  </si>
  <si>
    <t>Alpha Xi Delta</t>
  </si>
  <si>
    <t>Beta Theta Pi</t>
  </si>
  <si>
    <t>Chi Omega</t>
  </si>
  <si>
    <t>Delta Chi</t>
  </si>
  <si>
    <t>Delta Delta Delta</t>
  </si>
  <si>
    <t>Delta Gamma</t>
  </si>
  <si>
    <t>Delta Sigma Phi</t>
  </si>
  <si>
    <t>Delta Tau Delta</t>
  </si>
  <si>
    <t>Delta Zeta</t>
  </si>
  <si>
    <t>Gamma Phi Beta</t>
  </si>
  <si>
    <t>Kappa Alpha Order</t>
  </si>
  <si>
    <t>Kappa Alpha Theta</t>
  </si>
  <si>
    <t>Kappa Delta</t>
  </si>
  <si>
    <t>Kappa Kappa Gamma</t>
  </si>
  <si>
    <t>Kappa Sigma</t>
  </si>
  <si>
    <t>Lambda Chi Alpha</t>
  </si>
  <si>
    <t>Phi Delta Theta</t>
  </si>
  <si>
    <t>Phi Gamma Delta</t>
  </si>
  <si>
    <t>Phi Kappa Psi</t>
  </si>
  <si>
    <t>Phi Kappa Sigma</t>
  </si>
  <si>
    <t>Phi Kappa Tau</t>
  </si>
  <si>
    <t>Phi Mu</t>
  </si>
  <si>
    <t>Pi Beta Phi</t>
  </si>
  <si>
    <t>Pi Kappa Alpha</t>
  </si>
  <si>
    <t>Sigma Alpha Epsilon</t>
  </si>
  <si>
    <t>Sigma Alpha Mu</t>
  </si>
  <si>
    <t>Sigma Chi</t>
  </si>
  <si>
    <t>Sigma Delta Tau</t>
  </si>
  <si>
    <t>Sigma Kappa</t>
  </si>
  <si>
    <t>Sigma Nu</t>
  </si>
  <si>
    <t>Sigma Phi Epsilon</t>
  </si>
  <si>
    <t>Sigma Pi</t>
  </si>
  <si>
    <t>Tau Kappa Epsilon</t>
  </si>
  <si>
    <t>Zeta Beta Tau</t>
  </si>
  <si>
    <t>Zeta Tau Alpha</t>
  </si>
  <si>
    <t>Total SP Sales:</t>
  </si>
  <si>
    <t>Total SL Sales:</t>
  </si>
  <si>
    <t>Total Due for SP:</t>
  </si>
  <si>
    <t>Total Due for SL:</t>
  </si>
  <si>
    <t>Alpha Tau Omega</t>
  </si>
  <si>
    <t>Chi Phi</t>
  </si>
  <si>
    <t>Delta Upsilon</t>
  </si>
  <si>
    <t>Kappa Delta Rho</t>
  </si>
  <si>
    <t>Pi Kappa Phi</t>
  </si>
  <si>
    <t>Phi Kappa Theta</t>
  </si>
  <si>
    <t>NPC</t>
  </si>
  <si>
    <t>Theta Chi</t>
  </si>
  <si>
    <t>Amount Applied</t>
  </si>
  <si>
    <t>Total Licensing Due for Q3:</t>
  </si>
  <si>
    <t>Total Due for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</si>
</sst>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5" xfId="0" applyBorder="1"/>
    <xf numFmtId="0" fontId="0" fillId="0" borderId="3" xfId="0" applyBorder="1"/>
    <xf numFmtId="0" fontId="0" fillId="0" borderId="16" xfId="0" applyBorder="1"/>
    <xf numFmtId="0" fontId="0" fillId="0" borderId="17" xfId="0" applyBorder="1"/>
    <xf numFmtId="0" fontId="0" fillId="0" borderId="16" xfId="0" applyFill="1" applyBorder="1"/>
    <xf numFmtId="0" fontId="0" fillId="0" borderId="7" xfId="0" applyBorder="1"/>
    <xf numFmtId="164" fontId="0" fillId="0" borderId="13" xfId="0" applyNumberFormat="1" applyBorder="1"/>
    <xf numFmtId="164" fontId="0" fillId="0" borderId="14" xfId="0" applyNumberFormat="1" applyBorder="1"/>
    <xf numFmtId="164" fontId="1" fillId="0" borderId="14" xfId="0" applyNumberFormat="1" applyFont="1" applyBorder="1"/>
    <xf numFmtId="0" fontId="0" fillId="0" borderId="15" xfId="0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22" xfId="0" applyBorder="1"/>
    <xf numFmtId="164" fontId="0" fillId="0" borderId="23" xfId="0" applyNumberFormat="1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0" fontId="0" fillId="0" borderId="21" xfId="0" applyBorder="1"/>
    <xf numFmtId="165" fontId="2" fillId="0" borderId="14" xfId="0" applyNumberFormat="1" applyFont="1" applyBorder="1"/>
    <xf numFmtId="0" fontId="0" fillId="0" borderId="14" xfId="0" applyBorder="1"/>
    <xf numFmtId="165" fontId="2" fillId="0" borderId="15" xfId="0" applyNumberFormat="1" applyFont="1" applyBorder="1"/>
    <xf numFmtId="164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topLeftCell="A34" workbookViewId="0">
      <selection activeCell="N51" sqref="N51"/>
    </sheetView>
  </sheetViews>
  <sheetFormatPr defaultRowHeight="15" x14ac:dyDescent="0.25"/>
  <cols>
    <col min="1" max="1" width="20" customWidth="1"/>
    <col min="2" max="2" width="12" customWidth="1"/>
    <col min="3" max="3" width="10.5703125" customWidth="1"/>
    <col min="4" max="4" width="12.7109375" customWidth="1"/>
    <col min="5" max="5" width="10" bestFit="1" customWidth="1"/>
    <col min="6" max="6" width="9" bestFit="1" customWidth="1"/>
    <col min="8" max="8" width="10.140625" customWidth="1"/>
    <col min="9" max="9" width="14.28515625" customWidth="1"/>
    <col min="10" max="10" width="4.42578125" customWidth="1"/>
  </cols>
  <sheetData>
    <row r="1" spans="1:11" ht="4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65</v>
      </c>
      <c r="G1" s="3" t="s">
        <v>4</v>
      </c>
      <c r="H1" s="3" t="s">
        <v>63</v>
      </c>
    </row>
    <row r="2" spans="1:11" ht="15.75" thickBot="1" x14ac:dyDescent="0.3">
      <c r="A2" s="1" t="s">
        <v>5</v>
      </c>
      <c r="B2" s="20">
        <v>80568.049999999988</v>
      </c>
      <c r="C2" s="38">
        <f>B2*0.085</f>
        <v>6848.2842499999997</v>
      </c>
      <c r="D2" s="8">
        <v>55</v>
      </c>
      <c r="E2" s="9">
        <v>4.6749999999999998</v>
      </c>
      <c r="F2" s="8">
        <f>SUM(C2+E2)</f>
        <v>6852.9592499999999</v>
      </c>
      <c r="G2" s="9">
        <v>0</v>
      </c>
      <c r="H2" s="8"/>
      <c r="I2" s="4" t="s">
        <v>5</v>
      </c>
      <c r="J2" s="15"/>
      <c r="K2" s="6"/>
    </row>
    <row r="3" spans="1:11" ht="15.75" thickBot="1" x14ac:dyDescent="0.3">
      <c r="A3" s="2" t="s">
        <v>6</v>
      </c>
      <c r="B3" s="21">
        <v>52146.83</v>
      </c>
      <c r="C3" s="38">
        <f t="shared" ref="C3:C55" si="0">B3*0.085</f>
        <v>4432.4805500000002</v>
      </c>
      <c r="D3" s="10">
        <v>0</v>
      </c>
      <c r="E3" s="11">
        <v>0</v>
      </c>
      <c r="F3" s="8">
        <f t="shared" ref="F3:F55" si="1">SUM(C3+E3)</f>
        <v>4432.4805500000002</v>
      </c>
      <c r="G3" s="11">
        <v>0</v>
      </c>
      <c r="H3" s="10"/>
      <c r="I3" s="16" t="s">
        <v>6</v>
      </c>
      <c r="J3" s="17"/>
      <c r="K3" s="6"/>
    </row>
    <row r="4" spans="1:11" ht="15.75" thickBot="1" x14ac:dyDescent="0.3">
      <c r="A4" s="2" t="s">
        <v>7</v>
      </c>
      <c r="B4" s="21">
        <v>2604</v>
      </c>
      <c r="C4" s="38">
        <f t="shared" si="0"/>
        <v>221.34</v>
      </c>
      <c r="D4" s="10">
        <v>0</v>
      </c>
      <c r="E4" s="11">
        <v>0</v>
      </c>
      <c r="F4" s="8">
        <f t="shared" si="1"/>
        <v>221.34</v>
      </c>
      <c r="G4" s="11">
        <v>0</v>
      </c>
      <c r="H4" s="10"/>
      <c r="I4" s="16" t="s">
        <v>7</v>
      </c>
      <c r="J4" s="17"/>
      <c r="K4" s="6"/>
    </row>
    <row r="5" spans="1:11" ht="15.75" thickBot="1" x14ac:dyDescent="0.3">
      <c r="A5" s="2" t="s">
        <v>8</v>
      </c>
      <c r="B5" s="22">
        <v>4679.6100000000006</v>
      </c>
      <c r="C5" s="38">
        <f t="shared" si="0"/>
        <v>397.76685000000009</v>
      </c>
      <c r="D5" s="10">
        <v>279.60000000000002</v>
      </c>
      <c r="E5" s="11">
        <v>23.76</v>
      </c>
      <c r="F5" s="8">
        <f t="shared" si="1"/>
        <v>421.52685000000008</v>
      </c>
      <c r="G5" s="11">
        <v>0</v>
      </c>
      <c r="H5" s="10"/>
      <c r="I5" s="16" t="s">
        <v>8</v>
      </c>
      <c r="J5" s="17"/>
      <c r="K5" s="6"/>
    </row>
    <row r="6" spans="1:11" ht="15.75" thickBot="1" x14ac:dyDescent="0.3">
      <c r="A6" s="2" t="s">
        <v>9</v>
      </c>
      <c r="B6" s="21">
        <v>0</v>
      </c>
      <c r="C6" s="38">
        <f t="shared" si="0"/>
        <v>0</v>
      </c>
      <c r="D6" s="10">
        <v>0</v>
      </c>
      <c r="E6" s="11">
        <v>0</v>
      </c>
      <c r="F6" s="8">
        <f t="shared" si="1"/>
        <v>0</v>
      </c>
      <c r="G6" s="11">
        <v>0</v>
      </c>
      <c r="H6" s="10"/>
      <c r="I6" s="16" t="s">
        <v>9</v>
      </c>
      <c r="J6" s="17"/>
      <c r="K6" s="6"/>
    </row>
    <row r="7" spans="1:11" ht="15.75" thickBot="1" x14ac:dyDescent="0.3">
      <c r="A7" s="2" t="s">
        <v>10</v>
      </c>
      <c r="B7" s="22">
        <v>850.64</v>
      </c>
      <c r="C7" s="38">
        <f t="shared" si="0"/>
        <v>72.304400000000001</v>
      </c>
      <c r="D7" s="10">
        <v>0</v>
      </c>
      <c r="E7" s="11">
        <v>0</v>
      </c>
      <c r="F7" s="8">
        <f t="shared" si="1"/>
        <v>72.304400000000001</v>
      </c>
      <c r="G7" s="11">
        <v>0</v>
      </c>
      <c r="H7" s="10"/>
      <c r="I7" s="16" t="s">
        <v>10</v>
      </c>
      <c r="J7" s="17"/>
      <c r="K7" s="6"/>
    </row>
    <row r="8" spans="1:11" ht="15.75" thickBot="1" x14ac:dyDescent="0.3">
      <c r="A8" s="2" t="s">
        <v>11</v>
      </c>
      <c r="B8" s="21">
        <v>14273.18</v>
      </c>
      <c r="C8" s="38">
        <f t="shared" si="0"/>
        <v>1213.2203000000002</v>
      </c>
      <c r="D8" s="10">
        <v>2143.9</v>
      </c>
      <c r="E8" s="11">
        <v>182.23</v>
      </c>
      <c r="F8" s="8">
        <f t="shared" si="1"/>
        <v>1395.4503000000002</v>
      </c>
      <c r="G8" s="11">
        <v>0</v>
      </c>
      <c r="H8" s="10"/>
      <c r="I8" s="16" t="s">
        <v>11</v>
      </c>
      <c r="J8" s="17"/>
      <c r="K8" s="6"/>
    </row>
    <row r="9" spans="1:11" ht="15.75" thickBot="1" x14ac:dyDescent="0.3">
      <c r="A9" s="2" t="s">
        <v>12</v>
      </c>
      <c r="B9" s="21">
        <v>18717.73</v>
      </c>
      <c r="C9" s="38">
        <f t="shared" si="0"/>
        <v>1591.0070500000002</v>
      </c>
      <c r="D9" s="10">
        <v>1004</v>
      </c>
      <c r="E9" s="11">
        <v>85.34</v>
      </c>
      <c r="F9" s="8">
        <f t="shared" si="1"/>
        <v>1676.3470500000001</v>
      </c>
      <c r="G9" s="11">
        <v>0</v>
      </c>
      <c r="H9" s="10"/>
      <c r="I9" s="16" t="s">
        <v>12</v>
      </c>
      <c r="J9" s="17"/>
      <c r="K9" s="6"/>
    </row>
    <row r="10" spans="1:11" ht="15.75" thickBot="1" x14ac:dyDescent="0.3">
      <c r="A10" s="2" t="s">
        <v>13</v>
      </c>
      <c r="B10" s="21">
        <v>0</v>
      </c>
      <c r="C10" s="38">
        <f t="shared" si="0"/>
        <v>0</v>
      </c>
      <c r="D10" s="10">
        <v>0</v>
      </c>
      <c r="E10" s="11">
        <v>0</v>
      </c>
      <c r="F10" s="8">
        <f t="shared" si="1"/>
        <v>0</v>
      </c>
      <c r="G10" s="11">
        <v>40</v>
      </c>
      <c r="H10" s="10"/>
      <c r="I10" s="16" t="s">
        <v>13</v>
      </c>
      <c r="J10" s="17"/>
      <c r="K10" s="6"/>
    </row>
    <row r="11" spans="1:11" ht="15.75" thickBot="1" x14ac:dyDescent="0.3">
      <c r="A11" s="2" t="s">
        <v>14</v>
      </c>
      <c r="B11" s="21">
        <v>0</v>
      </c>
      <c r="C11" s="38">
        <f t="shared" si="0"/>
        <v>0</v>
      </c>
      <c r="D11" s="10">
        <v>0</v>
      </c>
      <c r="E11" s="11">
        <v>0</v>
      </c>
      <c r="F11" s="8">
        <f t="shared" si="1"/>
        <v>0</v>
      </c>
      <c r="G11" s="11">
        <v>40</v>
      </c>
      <c r="H11" s="10"/>
      <c r="I11" s="16" t="s">
        <v>14</v>
      </c>
      <c r="J11" s="17"/>
      <c r="K11" s="7"/>
    </row>
    <row r="12" spans="1:11" ht="15.75" thickBot="1" x14ac:dyDescent="0.3">
      <c r="A12" s="2" t="s">
        <v>15</v>
      </c>
      <c r="B12" s="35">
        <v>1795.675</v>
      </c>
      <c r="C12" s="38">
        <f t="shared" si="0"/>
        <v>152.632375</v>
      </c>
      <c r="D12" s="10">
        <v>0</v>
      </c>
      <c r="E12" s="11">
        <v>0</v>
      </c>
      <c r="F12" s="8">
        <f t="shared" si="1"/>
        <v>152.632375</v>
      </c>
      <c r="G12" s="11">
        <v>40</v>
      </c>
      <c r="H12" s="10"/>
      <c r="I12" s="16" t="s">
        <v>15</v>
      </c>
      <c r="J12" s="17"/>
      <c r="K12" s="6"/>
    </row>
    <row r="13" spans="1:11" ht="15.75" thickBot="1" x14ac:dyDescent="0.3">
      <c r="A13" s="2" t="s">
        <v>55</v>
      </c>
      <c r="B13" s="21">
        <v>0</v>
      </c>
      <c r="C13" s="38">
        <f t="shared" si="0"/>
        <v>0</v>
      </c>
      <c r="D13" s="10">
        <v>0</v>
      </c>
      <c r="E13" s="11">
        <v>0</v>
      </c>
      <c r="F13" s="8">
        <f t="shared" si="1"/>
        <v>0</v>
      </c>
      <c r="G13" s="11">
        <v>10.119999999999999</v>
      </c>
      <c r="H13" s="10"/>
      <c r="I13" s="18" t="s">
        <v>55</v>
      </c>
      <c r="J13" s="17"/>
    </row>
    <row r="14" spans="1:11" ht="15.75" thickBot="1" x14ac:dyDescent="0.3">
      <c r="A14" s="2" t="s">
        <v>16</v>
      </c>
      <c r="B14" s="21">
        <v>2909.97</v>
      </c>
      <c r="C14" s="38">
        <f t="shared" si="0"/>
        <v>247.34745000000001</v>
      </c>
      <c r="D14" s="10">
        <v>2424</v>
      </c>
      <c r="E14" s="11">
        <v>206.04</v>
      </c>
      <c r="F14" s="8">
        <f t="shared" si="1"/>
        <v>453.38745</v>
      </c>
      <c r="G14" s="11">
        <v>0</v>
      </c>
      <c r="H14" s="10"/>
      <c r="I14" s="16" t="s">
        <v>16</v>
      </c>
      <c r="J14" s="17"/>
      <c r="K14" s="6"/>
    </row>
    <row r="15" spans="1:11" ht="15.75" thickBot="1" x14ac:dyDescent="0.3">
      <c r="A15" s="2" t="s">
        <v>17</v>
      </c>
      <c r="B15" s="21">
        <v>0</v>
      </c>
      <c r="C15" s="38">
        <f t="shared" si="0"/>
        <v>0</v>
      </c>
      <c r="D15" s="10">
        <v>55</v>
      </c>
      <c r="E15" s="11">
        <v>4.68</v>
      </c>
      <c r="F15" s="8">
        <v>0</v>
      </c>
      <c r="G15" s="11">
        <f>40-4.68</f>
        <v>35.32</v>
      </c>
      <c r="H15" s="10">
        <v>-4.68</v>
      </c>
      <c r="I15" s="16" t="s">
        <v>17</v>
      </c>
      <c r="J15" s="17"/>
      <c r="K15" s="6"/>
    </row>
    <row r="16" spans="1:11" ht="15.75" thickBot="1" x14ac:dyDescent="0.3">
      <c r="A16" s="2" t="s">
        <v>18</v>
      </c>
      <c r="B16" s="21">
        <v>36805.920000000006</v>
      </c>
      <c r="C16" s="38">
        <f t="shared" si="0"/>
        <v>3128.5032000000006</v>
      </c>
      <c r="D16" s="10">
        <v>0</v>
      </c>
      <c r="E16" s="11">
        <v>0</v>
      </c>
      <c r="F16" s="8">
        <f t="shared" si="1"/>
        <v>3128.5032000000006</v>
      </c>
      <c r="G16" s="11">
        <v>0</v>
      </c>
      <c r="H16" s="10"/>
      <c r="I16" s="16" t="s">
        <v>18</v>
      </c>
      <c r="J16" s="17"/>
      <c r="K16" s="6"/>
    </row>
    <row r="17" spans="1:11" ht="15.75" thickBot="1" x14ac:dyDescent="0.3">
      <c r="A17" s="2" t="s">
        <v>56</v>
      </c>
      <c r="B17" s="21">
        <v>197.47</v>
      </c>
      <c r="C17" s="38">
        <f t="shared" si="0"/>
        <v>16.784950000000002</v>
      </c>
      <c r="D17" s="10">
        <v>0</v>
      </c>
      <c r="E17" s="11">
        <v>0</v>
      </c>
      <c r="F17" s="8">
        <f t="shared" si="1"/>
        <v>16.784950000000002</v>
      </c>
      <c r="G17" s="11">
        <v>0</v>
      </c>
      <c r="H17" s="10"/>
      <c r="I17" s="18" t="s">
        <v>56</v>
      </c>
      <c r="J17" s="17"/>
      <c r="K17" s="6"/>
    </row>
    <row r="18" spans="1:11" ht="15.75" thickBot="1" x14ac:dyDescent="0.3">
      <c r="A18" s="2" t="s">
        <v>19</v>
      </c>
      <c r="B18" s="21">
        <v>0</v>
      </c>
      <c r="C18" s="38">
        <f t="shared" si="0"/>
        <v>0</v>
      </c>
      <c r="D18" s="10">
        <v>0</v>
      </c>
      <c r="E18" s="11">
        <v>0</v>
      </c>
      <c r="F18" s="8">
        <f t="shared" si="1"/>
        <v>0</v>
      </c>
      <c r="G18" s="11">
        <v>0</v>
      </c>
      <c r="H18" s="10"/>
      <c r="I18" s="16" t="s">
        <v>19</v>
      </c>
      <c r="J18" s="17"/>
    </row>
    <row r="19" spans="1:11" ht="15.75" thickBot="1" x14ac:dyDescent="0.3">
      <c r="A19" s="2" t="s">
        <v>20</v>
      </c>
      <c r="B19" s="36">
        <v>34983.68</v>
      </c>
      <c r="C19" s="38">
        <f t="shared" si="0"/>
        <v>2973.6128000000003</v>
      </c>
      <c r="D19" s="10">
        <v>0</v>
      </c>
      <c r="E19" s="11">
        <v>0</v>
      </c>
      <c r="F19" s="8">
        <f t="shared" si="1"/>
        <v>2973.6128000000003</v>
      </c>
      <c r="G19" s="11">
        <v>0</v>
      </c>
      <c r="H19" s="10"/>
      <c r="I19" s="16" t="s">
        <v>20</v>
      </c>
      <c r="J19" s="17"/>
    </row>
    <row r="20" spans="1:11" ht="15.75" thickBot="1" x14ac:dyDescent="0.3">
      <c r="A20" s="2" t="s">
        <v>21</v>
      </c>
      <c r="B20" s="21">
        <v>22402.670000000002</v>
      </c>
      <c r="C20" s="38">
        <f t="shared" si="0"/>
        <v>1904.2269500000002</v>
      </c>
      <c r="D20" s="10">
        <v>1376</v>
      </c>
      <c r="E20" s="11">
        <v>116.96</v>
      </c>
      <c r="F20" s="8">
        <f t="shared" si="1"/>
        <v>2021.1869500000003</v>
      </c>
      <c r="G20" s="11">
        <v>0</v>
      </c>
      <c r="H20" s="10"/>
      <c r="I20" s="16" t="s">
        <v>21</v>
      </c>
      <c r="J20" s="17"/>
      <c r="K20" s="6"/>
    </row>
    <row r="21" spans="1:11" ht="15.75" thickBot="1" x14ac:dyDescent="0.3">
      <c r="A21" s="2" t="s">
        <v>22</v>
      </c>
      <c r="B21" s="21">
        <v>629.29999999999995</v>
      </c>
      <c r="C21" s="38">
        <f t="shared" si="0"/>
        <v>53.490499999999997</v>
      </c>
      <c r="D21" s="10">
        <v>0</v>
      </c>
      <c r="E21" s="11">
        <v>0</v>
      </c>
      <c r="F21" s="8">
        <f t="shared" si="1"/>
        <v>53.490499999999997</v>
      </c>
      <c r="G21" s="11">
        <v>0</v>
      </c>
      <c r="H21" s="10"/>
      <c r="I21" s="16" t="s">
        <v>22</v>
      </c>
      <c r="J21" s="17"/>
      <c r="K21" s="6"/>
    </row>
    <row r="22" spans="1:11" ht="15.75" thickBot="1" x14ac:dyDescent="0.3">
      <c r="A22" s="2" t="s">
        <v>23</v>
      </c>
      <c r="B22" s="21">
        <v>0</v>
      </c>
      <c r="C22" s="38">
        <f t="shared" si="0"/>
        <v>0</v>
      </c>
      <c r="D22" s="10">
        <v>0</v>
      </c>
      <c r="E22" s="11">
        <v>0</v>
      </c>
      <c r="F22" s="8">
        <f t="shared" si="1"/>
        <v>0</v>
      </c>
      <c r="G22" s="11">
        <v>40</v>
      </c>
      <c r="H22" s="10"/>
      <c r="I22" s="16" t="s">
        <v>23</v>
      </c>
      <c r="J22" s="17"/>
      <c r="K22" s="6"/>
    </row>
    <row r="23" spans="1:11" ht="15.75" thickBot="1" x14ac:dyDescent="0.3">
      <c r="A23" s="2" t="s">
        <v>57</v>
      </c>
      <c r="B23" s="21">
        <v>0</v>
      </c>
      <c r="C23" s="38">
        <f t="shared" si="0"/>
        <v>0</v>
      </c>
      <c r="D23" s="10">
        <v>75</v>
      </c>
      <c r="E23" s="11">
        <v>6.38</v>
      </c>
      <c r="F23" s="8">
        <f t="shared" si="1"/>
        <v>6.38</v>
      </c>
      <c r="G23" s="11">
        <v>0</v>
      </c>
      <c r="H23" s="10"/>
      <c r="I23" s="16" t="s">
        <v>57</v>
      </c>
      <c r="J23" s="17"/>
      <c r="K23" s="6"/>
    </row>
    <row r="24" spans="1:11" ht="15.75" thickBot="1" x14ac:dyDescent="0.3">
      <c r="A24" s="2" t="s">
        <v>24</v>
      </c>
      <c r="B24" s="21">
        <v>19246.419999999998</v>
      </c>
      <c r="C24" s="38">
        <f t="shared" si="0"/>
        <v>1635.9457</v>
      </c>
      <c r="D24" s="10">
        <v>2243.9</v>
      </c>
      <c r="E24" s="11">
        <v>190.73</v>
      </c>
      <c r="F24" s="8">
        <f t="shared" si="1"/>
        <v>1826.6757</v>
      </c>
      <c r="G24" s="11">
        <v>0</v>
      </c>
      <c r="H24" s="10"/>
      <c r="I24" s="16" t="s">
        <v>24</v>
      </c>
      <c r="J24" s="17"/>
      <c r="K24" s="6"/>
    </row>
    <row r="25" spans="1:11" ht="15.75" thickBot="1" x14ac:dyDescent="0.3">
      <c r="A25" s="2" t="s">
        <v>25</v>
      </c>
      <c r="B25" s="36">
        <v>16937.939999999999</v>
      </c>
      <c r="C25" s="38">
        <f t="shared" si="0"/>
        <v>1439.7248999999999</v>
      </c>
      <c r="D25" s="10">
        <v>0</v>
      </c>
      <c r="E25" s="11">
        <v>0</v>
      </c>
      <c r="F25" s="8">
        <f t="shared" si="1"/>
        <v>1439.7248999999999</v>
      </c>
      <c r="G25" s="11">
        <v>0</v>
      </c>
      <c r="H25" s="10"/>
      <c r="I25" s="16" t="s">
        <v>25</v>
      </c>
      <c r="J25" s="17"/>
      <c r="K25" s="6"/>
    </row>
    <row r="26" spans="1:11" ht="15.75" thickBot="1" x14ac:dyDescent="0.3">
      <c r="A26" s="2" t="s">
        <v>26</v>
      </c>
      <c r="B26" s="21">
        <v>0</v>
      </c>
      <c r="C26" s="38">
        <f t="shared" si="0"/>
        <v>0</v>
      </c>
      <c r="D26" s="10">
        <v>0</v>
      </c>
      <c r="E26" s="11">
        <v>0</v>
      </c>
      <c r="F26" s="8">
        <f t="shared" si="1"/>
        <v>0</v>
      </c>
      <c r="G26" s="11">
        <v>0</v>
      </c>
      <c r="H26" s="10"/>
      <c r="I26" s="16" t="s">
        <v>26</v>
      </c>
      <c r="J26" s="17"/>
      <c r="K26" s="6"/>
    </row>
    <row r="27" spans="1:11" ht="15.75" thickBot="1" x14ac:dyDescent="0.3">
      <c r="A27" s="2" t="s">
        <v>27</v>
      </c>
      <c r="B27" s="21">
        <v>24471.71</v>
      </c>
      <c r="C27" s="38">
        <f t="shared" si="0"/>
        <v>2080.0953500000001</v>
      </c>
      <c r="D27" s="10">
        <v>0</v>
      </c>
      <c r="E27" s="11">
        <v>0</v>
      </c>
      <c r="F27" s="8">
        <f t="shared" si="1"/>
        <v>2080.0953500000001</v>
      </c>
      <c r="G27" s="11">
        <v>0</v>
      </c>
      <c r="H27" s="10"/>
      <c r="I27" s="16" t="s">
        <v>27</v>
      </c>
      <c r="J27" s="17"/>
      <c r="K27" s="6"/>
    </row>
    <row r="28" spans="1:11" ht="15.75" thickBot="1" x14ac:dyDescent="0.3">
      <c r="A28" s="2" t="s">
        <v>28</v>
      </c>
      <c r="B28" s="21">
        <v>12750.93</v>
      </c>
      <c r="C28" s="38">
        <f t="shared" si="0"/>
        <v>1083.8290500000001</v>
      </c>
      <c r="D28" s="10">
        <v>0</v>
      </c>
      <c r="E28" s="11">
        <v>0</v>
      </c>
      <c r="F28" s="8">
        <f t="shared" si="1"/>
        <v>1083.8290500000001</v>
      </c>
      <c r="G28" s="11">
        <v>0</v>
      </c>
      <c r="H28" s="10"/>
      <c r="I28" s="16" t="s">
        <v>28</v>
      </c>
      <c r="J28" s="17"/>
      <c r="K28" s="6"/>
    </row>
    <row r="29" spans="1:11" ht="15.75" thickBot="1" x14ac:dyDescent="0.3">
      <c r="A29" s="2" t="s">
        <v>58</v>
      </c>
      <c r="B29" s="21">
        <v>0</v>
      </c>
      <c r="C29" s="38">
        <f t="shared" si="0"/>
        <v>0</v>
      </c>
      <c r="D29" s="10">
        <v>0</v>
      </c>
      <c r="E29" s="11">
        <v>0</v>
      </c>
      <c r="F29" s="8">
        <f t="shared" si="1"/>
        <v>0</v>
      </c>
      <c r="G29" s="11">
        <v>0</v>
      </c>
      <c r="H29" s="10"/>
      <c r="I29" s="18" t="s">
        <v>58</v>
      </c>
      <c r="J29" s="17"/>
      <c r="K29" s="6"/>
    </row>
    <row r="30" spans="1:11" ht="15.75" thickBot="1" x14ac:dyDescent="0.3">
      <c r="A30" s="2" t="s">
        <v>29</v>
      </c>
      <c r="B30" s="21">
        <v>21176.6</v>
      </c>
      <c r="C30" s="38">
        <f t="shared" si="0"/>
        <v>1800.011</v>
      </c>
      <c r="D30" s="10">
        <v>2528</v>
      </c>
      <c r="E30" s="11">
        <v>214.88</v>
      </c>
      <c r="F30" s="8">
        <f t="shared" si="1"/>
        <v>2014.8910000000001</v>
      </c>
      <c r="G30" s="11">
        <v>0</v>
      </c>
      <c r="H30" s="10"/>
      <c r="I30" s="16" t="s">
        <v>29</v>
      </c>
      <c r="J30" s="17"/>
    </row>
    <row r="31" spans="1:11" ht="15.75" thickBot="1" x14ac:dyDescent="0.3">
      <c r="A31" s="2" t="s">
        <v>30</v>
      </c>
      <c r="B31" s="21">
        <v>0</v>
      </c>
      <c r="C31" s="38">
        <f t="shared" si="0"/>
        <v>0</v>
      </c>
      <c r="D31" s="10">
        <v>0</v>
      </c>
      <c r="E31" s="11">
        <v>0</v>
      </c>
      <c r="F31" s="8">
        <f t="shared" si="1"/>
        <v>0</v>
      </c>
      <c r="G31" s="11">
        <v>0</v>
      </c>
      <c r="H31" s="10"/>
      <c r="I31" s="16" t="s">
        <v>30</v>
      </c>
      <c r="J31" s="17"/>
      <c r="K31" s="6"/>
    </row>
    <row r="32" spans="1:11" ht="15.75" thickBot="1" x14ac:dyDescent="0.3">
      <c r="A32" s="2" t="s">
        <v>31</v>
      </c>
      <c r="B32" s="21">
        <v>503.44</v>
      </c>
      <c r="C32" s="38">
        <f t="shared" si="0"/>
        <v>42.792400000000001</v>
      </c>
      <c r="D32" s="10">
        <v>403</v>
      </c>
      <c r="E32" s="11">
        <v>34.25</v>
      </c>
      <c r="F32" s="8">
        <f t="shared" si="1"/>
        <v>77.042400000000001</v>
      </c>
      <c r="G32" s="11">
        <v>0</v>
      </c>
      <c r="H32" s="10"/>
      <c r="I32" s="16" t="s">
        <v>31</v>
      </c>
      <c r="J32" s="17"/>
      <c r="K32" s="6"/>
    </row>
    <row r="33" spans="1:11" ht="15.75" thickBot="1" x14ac:dyDescent="0.3">
      <c r="A33" s="2" t="s">
        <v>61</v>
      </c>
      <c r="B33" s="21">
        <v>720</v>
      </c>
      <c r="C33" s="38">
        <f t="shared" si="0"/>
        <v>61.2</v>
      </c>
      <c r="D33" s="10">
        <v>0</v>
      </c>
      <c r="E33" s="11">
        <v>0</v>
      </c>
      <c r="F33" s="8">
        <v>21.2</v>
      </c>
      <c r="G33" s="11">
        <v>40</v>
      </c>
      <c r="H33" s="10">
        <v>-40</v>
      </c>
      <c r="I33" s="16" t="s">
        <v>61</v>
      </c>
      <c r="J33" s="17"/>
      <c r="K33" s="6"/>
    </row>
    <row r="34" spans="1:11" ht="15.75" thickBot="1" x14ac:dyDescent="0.3">
      <c r="A34" s="2" t="s">
        <v>32</v>
      </c>
      <c r="B34" s="21">
        <v>1690.15</v>
      </c>
      <c r="C34" s="38">
        <f t="shared" si="0"/>
        <v>143.66275000000002</v>
      </c>
      <c r="D34" s="10">
        <v>0</v>
      </c>
      <c r="E34" s="11">
        <v>0</v>
      </c>
      <c r="F34" s="8">
        <f t="shared" si="1"/>
        <v>143.66275000000002</v>
      </c>
      <c r="G34" s="11">
        <v>0</v>
      </c>
      <c r="H34" s="10"/>
      <c r="I34" s="16" t="s">
        <v>32</v>
      </c>
      <c r="J34" s="17"/>
      <c r="K34" s="6"/>
    </row>
    <row r="35" spans="1:11" ht="15.75" thickBot="1" x14ac:dyDescent="0.3">
      <c r="A35" s="2" t="s">
        <v>33</v>
      </c>
      <c r="B35" s="21">
        <v>0</v>
      </c>
      <c r="C35" s="38">
        <f t="shared" si="0"/>
        <v>0</v>
      </c>
      <c r="D35" s="10">
        <v>0</v>
      </c>
      <c r="E35" s="11">
        <v>0</v>
      </c>
      <c r="F35" s="8">
        <f t="shared" si="1"/>
        <v>0</v>
      </c>
      <c r="G35" s="11">
        <v>0</v>
      </c>
      <c r="H35" s="10"/>
      <c r="I35" s="16" t="s">
        <v>33</v>
      </c>
      <c r="J35" s="17"/>
      <c r="K35" s="6"/>
    </row>
    <row r="36" spans="1:11" ht="15.75" thickBot="1" x14ac:dyDescent="0.3">
      <c r="A36" s="2" t="s">
        <v>34</v>
      </c>
      <c r="B36" s="21">
        <v>0</v>
      </c>
      <c r="C36" s="38">
        <f t="shared" si="0"/>
        <v>0</v>
      </c>
      <c r="D36" s="10">
        <v>0</v>
      </c>
      <c r="E36" s="11">
        <v>0</v>
      </c>
      <c r="F36" s="8">
        <f t="shared" si="1"/>
        <v>0</v>
      </c>
      <c r="G36" s="11">
        <v>40</v>
      </c>
      <c r="H36" s="10"/>
      <c r="I36" s="16" t="s">
        <v>34</v>
      </c>
      <c r="J36" s="17"/>
      <c r="K36" s="7"/>
    </row>
    <row r="37" spans="1:11" ht="15.75" thickBot="1" x14ac:dyDescent="0.3">
      <c r="A37" s="2" t="s">
        <v>35</v>
      </c>
      <c r="B37" s="21">
        <v>0</v>
      </c>
      <c r="C37" s="38">
        <f t="shared" si="0"/>
        <v>0</v>
      </c>
      <c r="D37" s="10">
        <v>0</v>
      </c>
      <c r="E37" s="11">
        <v>0</v>
      </c>
      <c r="F37" s="8">
        <f t="shared" si="1"/>
        <v>0</v>
      </c>
      <c r="G37" s="11">
        <v>40</v>
      </c>
      <c r="H37" s="10"/>
      <c r="I37" s="16" t="s">
        <v>35</v>
      </c>
      <c r="J37" s="17"/>
      <c r="K37" s="6"/>
    </row>
    <row r="38" spans="1:11" ht="15.75" thickBot="1" x14ac:dyDescent="0.3">
      <c r="A38" s="2" t="s">
        <v>36</v>
      </c>
      <c r="B38" s="21">
        <v>0</v>
      </c>
      <c r="C38" s="38">
        <f t="shared" si="0"/>
        <v>0</v>
      </c>
      <c r="D38" s="10">
        <v>0</v>
      </c>
      <c r="E38" s="11">
        <v>0</v>
      </c>
      <c r="F38" s="8">
        <f t="shared" si="1"/>
        <v>0</v>
      </c>
      <c r="G38" s="11">
        <f>40-20.61</f>
        <v>19.39</v>
      </c>
      <c r="H38" s="10"/>
      <c r="I38" s="16" t="s">
        <v>36</v>
      </c>
      <c r="J38" s="17"/>
      <c r="K38" s="6"/>
    </row>
    <row r="39" spans="1:11" ht="15.75" thickBot="1" x14ac:dyDescent="0.3">
      <c r="A39" s="2" t="s">
        <v>60</v>
      </c>
      <c r="B39" s="21">
        <v>1163.1199999999999</v>
      </c>
      <c r="C39" s="38">
        <f t="shared" si="0"/>
        <v>98.865200000000002</v>
      </c>
      <c r="D39" s="10">
        <v>0</v>
      </c>
      <c r="E39" s="11">
        <v>0</v>
      </c>
      <c r="F39" s="8">
        <f t="shared" si="1"/>
        <v>98.865200000000002</v>
      </c>
      <c r="G39" s="11">
        <v>0</v>
      </c>
      <c r="H39" s="10"/>
      <c r="I39" s="16" t="s">
        <v>60</v>
      </c>
      <c r="J39" s="17"/>
      <c r="K39" s="6"/>
    </row>
    <row r="40" spans="1:11" ht="15.75" thickBot="1" x14ac:dyDescent="0.3">
      <c r="A40" s="2" t="s">
        <v>37</v>
      </c>
      <c r="B40" s="21">
        <v>338.52</v>
      </c>
      <c r="C40" s="38">
        <f t="shared" si="0"/>
        <v>28.7742</v>
      </c>
      <c r="D40" s="10">
        <v>174</v>
      </c>
      <c r="E40" s="11">
        <v>14.79</v>
      </c>
      <c r="F40" s="8">
        <f t="shared" si="1"/>
        <v>43.5642</v>
      </c>
      <c r="G40" s="11">
        <v>0</v>
      </c>
      <c r="H40" s="10"/>
      <c r="I40" s="16" t="s">
        <v>37</v>
      </c>
      <c r="J40" s="17"/>
      <c r="K40" s="6"/>
    </row>
    <row r="41" spans="1:11" ht="15.75" thickBot="1" x14ac:dyDescent="0.3">
      <c r="A41" s="2" t="s">
        <v>38</v>
      </c>
      <c r="B41" s="21">
        <v>44575.94</v>
      </c>
      <c r="C41" s="38">
        <f t="shared" si="0"/>
        <v>3788.9549000000006</v>
      </c>
      <c r="D41" s="10">
        <v>45</v>
      </c>
      <c r="E41" s="11">
        <v>3.82</v>
      </c>
      <c r="F41" s="8">
        <f t="shared" si="1"/>
        <v>3792.7749000000008</v>
      </c>
      <c r="G41" s="11">
        <v>0</v>
      </c>
      <c r="H41" s="10"/>
      <c r="I41" s="16" t="s">
        <v>38</v>
      </c>
      <c r="J41" s="17"/>
      <c r="K41" s="6"/>
    </row>
    <row r="42" spans="1:11" ht="15.75" thickBot="1" x14ac:dyDescent="0.3">
      <c r="A42" s="2" t="s">
        <v>39</v>
      </c>
      <c r="B42" s="21">
        <v>0</v>
      </c>
      <c r="C42" s="38">
        <f t="shared" si="0"/>
        <v>0</v>
      </c>
      <c r="D42" s="10">
        <v>57</v>
      </c>
      <c r="E42" s="11">
        <v>4.84</v>
      </c>
      <c r="F42" s="8">
        <v>0.95</v>
      </c>
      <c r="G42" s="11">
        <v>0</v>
      </c>
      <c r="H42" s="10">
        <v>-3.89</v>
      </c>
      <c r="I42" s="16" t="s">
        <v>39</v>
      </c>
      <c r="J42" s="17"/>
      <c r="K42" s="6"/>
    </row>
    <row r="43" spans="1:11" ht="15.75" thickBot="1" x14ac:dyDescent="0.3">
      <c r="A43" s="2" t="s">
        <v>59</v>
      </c>
      <c r="B43" s="21">
        <v>0</v>
      </c>
      <c r="C43" s="38">
        <f t="shared" si="0"/>
        <v>0</v>
      </c>
      <c r="D43" s="10">
        <v>0</v>
      </c>
      <c r="E43" s="11">
        <v>0</v>
      </c>
      <c r="F43" s="8">
        <f t="shared" si="1"/>
        <v>0</v>
      </c>
      <c r="G43" s="11">
        <v>0</v>
      </c>
      <c r="H43" s="10"/>
      <c r="I43" s="16" t="s">
        <v>59</v>
      </c>
      <c r="J43" s="17"/>
      <c r="K43" s="6"/>
    </row>
    <row r="44" spans="1:11" ht="15.75" thickBot="1" x14ac:dyDescent="0.3">
      <c r="A44" s="2" t="s">
        <v>40</v>
      </c>
      <c r="B44" s="21">
        <v>488.25</v>
      </c>
      <c r="C44" s="38">
        <f t="shared" si="0"/>
        <v>41.501250000000006</v>
      </c>
      <c r="D44" s="10">
        <v>728</v>
      </c>
      <c r="E44" s="11">
        <v>61.88</v>
      </c>
      <c r="F44" s="8">
        <f t="shared" si="1"/>
        <v>103.38125000000001</v>
      </c>
      <c r="G44" s="11">
        <v>0</v>
      </c>
      <c r="H44" s="10"/>
      <c r="I44" s="16" t="s">
        <v>40</v>
      </c>
      <c r="J44" s="17"/>
      <c r="K44" s="6"/>
    </row>
    <row r="45" spans="1:11" ht="15.75" thickBot="1" x14ac:dyDescent="0.3">
      <c r="A45" s="2" t="s">
        <v>41</v>
      </c>
      <c r="B45" s="21">
        <v>2829.68</v>
      </c>
      <c r="C45" s="38">
        <f t="shared" si="0"/>
        <v>240.52279999999999</v>
      </c>
      <c r="D45" s="10">
        <v>0</v>
      </c>
      <c r="E45" s="11">
        <v>0</v>
      </c>
      <c r="F45" s="8">
        <f t="shared" si="1"/>
        <v>240.52279999999999</v>
      </c>
      <c r="G45" s="11">
        <v>0</v>
      </c>
      <c r="H45" s="10"/>
      <c r="I45" s="16" t="s">
        <v>41</v>
      </c>
      <c r="J45" s="17"/>
      <c r="K45" s="6"/>
    </row>
    <row r="46" spans="1:11" ht="15.75" thickBot="1" x14ac:dyDescent="0.3">
      <c r="A46" s="2" t="s">
        <v>42</v>
      </c>
      <c r="B46" s="21">
        <v>437.255</v>
      </c>
      <c r="C46" s="38">
        <f t="shared" si="0"/>
        <v>37.166675000000005</v>
      </c>
      <c r="D46" s="10">
        <v>835</v>
      </c>
      <c r="E46" s="11">
        <v>70.97</v>
      </c>
      <c r="F46" s="8">
        <f t="shared" si="1"/>
        <v>108.136675</v>
      </c>
      <c r="G46" s="11">
        <v>0</v>
      </c>
      <c r="H46" s="10"/>
      <c r="I46" s="16" t="s">
        <v>42</v>
      </c>
      <c r="J46" s="17"/>
      <c r="K46" s="7"/>
    </row>
    <row r="47" spans="1:11" ht="15.75" thickBot="1" x14ac:dyDescent="0.3">
      <c r="A47" s="2" t="s">
        <v>43</v>
      </c>
      <c r="B47" s="21">
        <v>1405.075</v>
      </c>
      <c r="C47" s="38">
        <f t="shared" si="0"/>
        <v>119.43137500000002</v>
      </c>
      <c r="D47" s="10">
        <v>0</v>
      </c>
      <c r="E47" s="11">
        <v>0</v>
      </c>
      <c r="F47" s="8">
        <f t="shared" si="1"/>
        <v>119.43137500000002</v>
      </c>
      <c r="G47" s="11">
        <v>0</v>
      </c>
      <c r="H47" s="10"/>
      <c r="I47" s="16" t="s">
        <v>43</v>
      </c>
      <c r="J47" s="17"/>
      <c r="K47" s="6"/>
    </row>
    <row r="48" spans="1:11" ht="15.75" thickBot="1" x14ac:dyDescent="0.3">
      <c r="A48" s="2" t="s">
        <v>44</v>
      </c>
      <c r="B48" s="21">
        <v>1475.6</v>
      </c>
      <c r="C48" s="38">
        <f t="shared" si="0"/>
        <v>125.426</v>
      </c>
      <c r="D48" s="10">
        <v>0</v>
      </c>
      <c r="E48" s="11">
        <v>0</v>
      </c>
      <c r="F48" s="8">
        <f t="shared" si="1"/>
        <v>125.426</v>
      </c>
      <c r="G48" s="11">
        <v>0</v>
      </c>
      <c r="H48" s="10"/>
      <c r="I48" s="16" t="s">
        <v>44</v>
      </c>
      <c r="J48" s="17"/>
      <c r="K48" s="6"/>
    </row>
    <row r="49" spans="1:12" ht="15.75" thickBot="1" x14ac:dyDescent="0.3">
      <c r="A49" s="2" t="s">
        <v>45</v>
      </c>
      <c r="B49" s="21">
        <v>0</v>
      </c>
      <c r="C49" s="38">
        <f t="shared" si="0"/>
        <v>0</v>
      </c>
      <c r="D49" s="10">
        <v>221</v>
      </c>
      <c r="E49" s="11">
        <v>18.78</v>
      </c>
      <c r="F49" s="8">
        <v>0</v>
      </c>
      <c r="G49" s="11">
        <v>0</v>
      </c>
      <c r="H49" s="10">
        <v>-18.78</v>
      </c>
      <c r="I49" s="16" t="s">
        <v>45</v>
      </c>
      <c r="J49" s="17"/>
      <c r="K49" s="6"/>
      <c r="L49" s="33"/>
    </row>
    <row r="50" spans="1:12" ht="15.75" thickBot="1" x14ac:dyDescent="0.3">
      <c r="A50" s="2" t="s">
        <v>46</v>
      </c>
      <c r="B50" s="21">
        <v>0</v>
      </c>
      <c r="C50" s="38">
        <f t="shared" si="0"/>
        <v>0</v>
      </c>
      <c r="D50" s="10">
        <v>833</v>
      </c>
      <c r="E50" s="11">
        <v>70.8</v>
      </c>
      <c r="F50" s="8">
        <f t="shared" si="1"/>
        <v>70.8</v>
      </c>
      <c r="G50" s="11">
        <v>0</v>
      </c>
      <c r="H50" s="10"/>
      <c r="I50" s="16" t="s">
        <v>46</v>
      </c>
      <c r="J50" s="17"/>
      <c r="K50" s="6"/>
    </row>
    <row r="51" spans="1:12" ht="15.75" thickBot="1" x14ac:dyDescent="0.3">
      <c r="A51" s="2" t="s">
        <v>47</v>
      </c>
      <c r="B51" s="21">
        <v>0</v>
      </c>
      <c r="C51" s="38">
        <f t="shared" si="0"/>
        <v>0</v>
      </c>
      <c r="D51" s="10">
        <v>0</v>
      </c>
      <c r="E51" s="11">
        <v>0</v>
      </c>
      <c r="F51" s="8">
        <f t="shared" si="1"/>
        <v>0</v>
      </c>
      <c r="G51" s="11">
        <v>40</v>
      </c>
      <c r="H51" s="10"/>
      <c r="I51" s="16" t="s">
        <v>47</v>
      </c>
      <c r="J51" s="17"/>
      <c r="K51" s="6"/>
    </row>
    <row r="52" spans="1:12" ht="15.75" thickBot="1" x14ac:dyDescent="0.3">
      <c r="A52" s="2" t="s">
        <v>48</v>
      </c>
      <c r="B52" s="21">
        <v>0</v>
      </c>
      <c r="C52" s="38">
        <f t="shared" si="0"/>
        <v>0</v>
      </c>
      <c r="D52" s="10">
        <v>295</v>
      </c>
      <c r="E52" s="11">
        <v>25.07</v>
      </c>
      <c r="F52" s="8">
        <f t="shared" si="1"/>
        <v>25.07</v>
      </c>
      <c r="G52" s="11">
        <v>0</v>
      </c>
      <c r="H52" s="10"/>
      <c r="I52" s="16" t="s">
        <v>48</v>
      </c>
      <c r="J52" s="17"/>
      <c r="K52" s="6"/>
    </row>
    <row r="53" spans="1:12" ht="15.75" thickBot="1" x14ac:dyDescent="0.3">
      <c r="A53" s="2" t="s">
        <v>62</v>
      </c>
      <c r="B53" s="21">
        <v>0</v>
      </c>
      <c r="C53" s="38">
        <f t="shared" si="0"/>
        <v>0</v>
      </c>
      <c r="D53" s="10">
        <v>0</v>
      </c>
      <c r="E53" s="11">
        <v>0</v>
      </c>
      <c r="F53" s="8">
        <f t="shared" si="1"/>
        <v>0</v>
      </c>
      <c r="G53" s="28">
        <v>40</v>
      </c>
      <c r="H53" s="27"/>
      <c r="I53" s="16" t="s">
        <v>62</v>
      </c>
      <c r="J53" s="17"/>
      <c r="K53" s="6"/>
    </row>
    <row r="54" spans="1:12" ht="15.75" thickBot="1" x14ac:dyDescent="0.3">
      <c r="A54" s="24" t="s">
        <v>49</v>
      </c>
      <c r="B54" s="21">
        <v>0</v>
      </c>
      <c r="C54" s="38">
        <f t="shared" si="0"/>
        <v>0</v>
      </c>
      <c r="D54" s="10">
        <v>237</v>
      </c>
      <c r="E54" s="11">
        <v>20.14</v>
      </c>
      <c r="F54" s="8">
        <f t="shared" si="1"/>
        <v>20.14</v>
      </c>
      <c r="G54" s="11">
        <v>0</v>
      </c>
      <c r="H54" s="10"/>
      <c r="I54" s="25" t="s">
        <v>49</v>
      </c>
      <c r="J54" s="26"/>
      <c r="K54" s="6"/>
    </row>
    <row r="55" spans="1:12" ht="15.75" thickBot="1" x14ac:dyDescent="0.3">
      <c r="A55" s="34" t="s">
        <v>50</v>
      </c>
      <c r="B55" s="37">
        <v>7706.7550000000001</v>
      </c>
      <c r="C55" s="38">
        <f t="shared" si="0"/>
        <v>655.07417500000008</v>
      </c>
      <c r="D55" s="12">
        <v>0</v>
      </c>
      <c r="E55" s="13">
        <v>0</v>
      </c>
      <c r="F55" s="8">
        <f t="shared" si="1"/>
        <v>655.07417500000008</v>
      </c>
      <c r="G55" s="13">
        <v>0</v>
      </c>
      <c r="H55" s="12"/>
      <c r="I55" s="5" t="s">
        <v>50</v>
      </c>
      <c r="J55" s="19"/>
      <c r="K55" s="6"/>
    </row>
    <row r="56" spans="1:12" ht="15.75" thickBot="1" x14ac:dyDescent="0.3">
      <c r="A56" s="29" t="s">
        <v>51</v>
      </c>
      <c r="B56" s="30">
        <f>SUM(B2:B55)</f>
        <v>431482.11</v>
      </c>
      <c r="D56" s="29" t="s">
        <v>52</v>
      </c>
      <c r="E56" s="30">
        <f>SUM(D2:D55)</f>
        <v>16012.4</v>
      </c>
      <c r="G56" s="31" t="s">
        <v>64</v>
      </c>
      <c r="H56" s="32"/>
      <c r="I56" s="33">
        <f>SUM(F2:F55)</f>
        <v>37969.644350000002</v>
      </c>
      <c r="K56" s="6"/>
    </row>
    <row r="57" spans="1:12" ht="30.75" thickBot="1" x14ac:dyDescent="0.3">
      <c r="A57" s="14" t="s">
        <v>53</v>
      </c>
      <c r="B57" s="30">
        <f>SUM(C2:C55)</f>
        <v>36675.979350000001</v>
      </c>
      <c r="D57" s="23" t="s">
        <v>54</v>
      </c>
      <c r="E57" s="13">
        <f>SUM(E2:E55)</f>
        <v>1361.0149999999999</v>
      </c>
      <c r="K57" s="6"/>
    </row>
  </sheetData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Jnine</dc:creator>
  <cp:lastModifiedBy>Jeannine</cp:lastModifiedBy>
  <cp:lastPrinted>2013-04-29T20:09:10Z</cp:lastPrinted>
  <dcterms:created xsi:type="dcterms:W3CDTF">2013-01-30T20:58:00Z</dcterms:created>
  <dcterms:modified xsi:type="dcterms:W3CDTF">2013-07-17T16:21:07Z</dcterms:modified>
</cp:coreProperties>
</file>