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willbj0b\OneDrive\KEM_China\"/>
    </mc:Choice>
  </mc:AlternateContent>
  <bookViews>
    <workbookView xWindow="0" yWindow="0" windowWidth="19200" windowHeight="6375" activeTab="2"/>
  </bookViews>
  <sheets>
    <sheet name="China results" sheetId="24" r:id="rId1"/>
    <sheet name="Henan" sheetId="33" r:id="rId2"/>
    <sheet name="NE Dereg" sheetId="30" r:id="rId3"/>
    <sheet name="NE Reg" sheetId="31" r:id="rId4"/>
    <sheet name="Shandong Dereg" sheetId="27" r:id="rId5"/>
    <sheet name="Shandong Reg" sheetId="26" r:id="rId6"/>
    <sheet name="Trade" sheetId="34" r:id="rId7"/>
    <sheet name="East deReg" sheetId="23" r:id="rId8"/>
    <sheet name="East Reg" sheetId="22" r:id="rId9"/>
    <sheet name="Sheet25" sheetId="25" r:id="rId10"/>
    <sheet name="North Dereg" sheetId="20" r:id="rId11"/>
    <sheet name="North Reg" sheetId="21" r:id="rId12"/>
    <sheet name="Sheet1" sheetId="1" r:id="rId13"/>
    <sheet name="China Dereg" sheetId="12" r:id="rId14"/>
    <sheet name="China Reg" sheetId="11" r:id="rId15"/>
    <sheet name="Henan Dereg" sheetId="4" r:id="rId16"/>
    <sheet name="Henan Reg" sheetId="5" r:id="rId17"/>
    <sheet name="Sheet8" sheetId="8" r:id="rId1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5" i="24" l="1"/>
  <c r="L38" i="24" l="1"/>
  <c r="E26" i="24"/>
  <c r="E33" i="24"/>
  <c r="E30" i="24"/>
  <c r="E27" i="24"/>
  <c r="E32" i="24"/>
  <c r="D25" i="24"/>
  <c r="E25" i="24"/>
  <c r="D26" i="24"/>
  <c r="D27" i="24"/>
  <c r="D28" i="24"/>
  <c r="E28" i="24"/>
  <c r="D29" i="24"/>
  <c r="D30" i="24"/>
  <c r="D31" i="24"/>
  <c r="E31" i="24"/>
  <c r="D32" i="24"/>
  <c r="D33" i="24"/>
  <c r="C31" i="24"/>
  <c r="C30" i="24"/>
  <c r="C28" i="24"/>
  <c r="C29" i="24"/>
  <c r="C27" i="24"/>
  <c r="E35" i="24" l="1"/>
  <c r="D35" i="24"/>
  <c r="C26" i="24" l="1"/>
  <c r="C33" i="24"/>
  <c r="C32" i="24"/>
  <c r="C25" i="24"/>
  <c r="C35" i="24" l="1"/>
  <c r="P93" i="33"/>
  <c r="M80" i="33"/>
  <c r="M78" i="33"/>
  <c r="M76" i="33"/>
  <c r="M74" i="33"/>
  <c r="D45" i="33"/>
  <c r="F45" i="33" s="1"/>
  <c r="D43" i="33"/>
  <c r="F43" i="33" s="1"/>
  <c r="D40" i="33"/>
  <c r="F40" i="33" s="1"/>
  <c r="F37" i="33"/>
  <c r="G37" i="33" s="1"/>
  <c r="E37" i="33"/>
  <c r="G35" i="33"/>
  <c r="F35" i="33"/>
  <c r="E35" i="33"/>
  <c r="D35" i="33"/>
  <c r="D31" i="33" s="1"/>
  <c r="G58" i="33" s="1"/>
  <c r="C35" i="33"/>
  <c r="G34" i="33"/>
  <c r="P97" i="33" s="1"/>
  <c r="F34" i="33"/>
  <c r="M85" i="33" s="1"/>
  <c r="E34" i="33"/>
  <c r="J73" i="33" s="1"/>
  <c r="C34" i="33"/>
  <c r="D49" i="33" s="1"/>
  <c r="F49" i="33" s="1"/>
  <c r="A34" i="33"/>
  <c r="G33" i="33"/>
  <c r="P96" i="33" s="1"/>
  <c r="F33" i="33"/>
  <c r="M84" i="33" s="1"/>
  <c r="C33" i="33"/>
  <c r="D48" i="33" s="1"/>
  <c r="F48" i="33" s="1"/>
  <c r="A33" i="33"/>
  <c r="B96" i="33" s="1"/>
  <c r="G32" i="33"/>
  <c r="P95" i="33" s="1"/>
  <c r="F32" i="33"/>
  <c r="M83" i="33" s="1"/>
  <c r="C32" i="33"/>
  <c r="D47" i="33" s="1"/>
  <c r="F47" i="33" s="1"/>
  <c r="A32" i="33"/>
  <c r="G31" i="33"/>
  <c r="P94" i="33" s="1"/>
  <c r="F31" i="33"/>
  <c r="M82" i="33" s="1"/>
  <c r="C31" i="33"/>
  <c r="D46" i="33" s="1"/>
  <c r="A31" i="33"/>
  <c r="B94" i="33" s="1"/>
  <c r="G30" i="33"/>
  <c r="F30" i="33"/>
  <c r="M81" i="33" s="1"/>
  <c r="E30" i="33"/>
  <c r="J69" i="33" s="1"/>
  <c r="C30" i="33"/>
  <c r="A30" i="33"/>
  <c r="G29" i="33"/>
  <c r="P92" i="33" s="1"/>
  <c r="F29" i="33"/>
  <c r="C29" i="33"/>
  <c r="D44" i="33" s="1"/>
  <c r="F44" i="33" s="1"/>
  <c r="A29" i="33"/>
  <c r="B92" i="33" s="1"/>
  <c r="G28" i="33"/>
  <c r="P91" i="33" s="1"/>
  <c r="F28" i="33"/>
  <c r="M79" i="33" s="1"/>
  <c r="C28" i="33"/>
  <c r="A28" i="33"/>
  <c r="G27" i="33"/>
  <c r="P90" i="33" s="1"/>
  <c r="F27" i="33"/>
  <c r="C27" i="33"/>
  <c r="D42" i="33" s="1"/>
  <c r="A27" i="33"/>
  <c r="B90" i="33" s="1"/>
  <c r="G26" i="33"/>
  <c r="P89" i="33" s="1"/>
  <c r="F26" i="33"/>
  <c r="M77" i="33" s="1"/>
  <c r="E26" i="33"/>
  <c r="J65" i="33" s="1"/>
  <c r="C26" i="33"/>
  <c r="D41" i="33" s="1"/>
  <c r="F41" i="33" s="1"/>
  <c r="A26" i="33"/>
  <c r="G25" i="33"/>
  <c r="P88" i="33" s="1"/>
  <c r="F25" i="33"/>
  <c r="C25" i="33"/>
  <c r="A25" i="33"/>
  <c r="B88" i="33" s="1"/>
  <c r="G24" i="33"/>
  <c r="P87" i="33" s="1"/>
  <c r="F24" i="33"/>
  <c r="M75" i="33" s="1"/>
  <c r="C24" i="33"/>
  <c r="D39" i="33" s="1"/>
  <c r="F39" i="33" s="1"/>
  <c r="A24" i="33"/>
  <c r="G23" i="33"/>
  <c r="P86" i="33" s="1"/>
  <c r="F23" i="33"/>
  <c r="C23" i="33"/>
  <c r="D38" i="33" s="1"/>
  <c r="A23" i="33"/>
  <c r="B86" i="33" s="1"/>
  <c r="D15" i="31"/>
  <c r="E15" i="31"/>
  <c r="F15" i="31"/>
  <c r="G15" i="31"/>
  <c r="G32" i="31" s="1"/>
  <c r="P95" i="31" s="1"/>
  <c r="C15" i="31"/>
  <c r="S110" i="31"/>
  <c r="R110" i="31"/>
  <c r="Q110" i="31"/>
  <c r="P110" i="31"/>
  <c r="O110" i="31"/>
  <c r="N110" i="31"/>
  <c r="M110" i="31"/>
  <c r="L110" i="31"/>
  <c r="K110" i="31"/>
  <c r="J110" i="31"/>
  <c r="I110" i="31"/>
  <c r="H110" i="31"/>
  <c r="G110" i="31"/>
  <c r="F110" i="31"/>
  <c r="E110" i="31"/>
  <c r="D110" i="31"/>
  <c r="C110" i="31"/>
  <c r="P93" i="31"/>
  <c r="M82" i="31"/>
  <c r="O82" i="31" s="1"/>
  <c r="M74" i="31"/>
  <c r="O74" i="31" s="1"/>
  <c r="D46" i="31"/>
  <c r="F46" i="31" s="1"/>
  <c r="D45" i="31"/>
  <c r="F45" i="31" s="1"/>
  <c r="F37" i="31"/>
  <c r="G37" i="31" s="1"/>
  <c r="E37" i="31"/>
  <c r="G35" i="31"/>
  <c r="F35" i="31"/>
  <c r="E35" i="31"/>
  <c r="D35" i="31"/>
  <c r="C35" i="31"/>
  <c r="A34" i="31"/>
  <c r="A33" i="31"/>
  <c r="B96" i="31" s="1"/>
  <c r="F32" i="31"/>
  <c r="M83" i="31" s="1"/>
  <c r="E32" i="31"/>
  <c r="J71" i="31" s="1"/>
  <c r="C32" i="31"/>
  <c r="D47" i="31" s="1"/>
  <c r="F47" i="31" s="1"/>
  <c r="A32" i="31"/>
  <c r="G31" i="31"/>
  <c r="P94" i="31" s="1"/>
  <c r="F31" i="31"/>
  <c r="D31" i="31"/>
  <c r="G58" i="31" s="1"/>
  <c r="C31" i="31"/>
  <c r="A31" i="31"/>
  <c r="B94" i="31" s="1"/>
  <c r="G30" i="31"/>
  <c r="F30" i="31"/>
  <c r="M81" i="31" s="1"/>
  <c r="C30" i="31"/>
  <c r="A30" i="31"/>
  <c r="A29" i="31"/>
  <c r="B92" i="31" s="1"/>
  <c r="A28" i="31"/>
  <c r="A27" i="31"/>
  <c r="B90" i="31" s="1"/>
  <c r="A26" i="31"/>
  <c r="A25" i="31"/>
  <c r="B88" i="31" s="1"/>
  <c r="A24" i="31"/>
  <c r="G23" i="31"/>
  <c r="P86" i="31" s="1"/>
  <c r="F23" i="31"/>
  <c r="C23" i="31"/>
  <c r="D38" i="31" s="1"/>
  <c r="A23" i="31"/>
  <c r="B86" i="31" s="1"/>
  <c r="G17" i="31"/>
  <c r="G34" i="31" s="1"/>
  <c r="P97" i="31" s="1"/>
  <c r="F17" i="31"/>
  <c r="F34" i="31" s="1"/>
  <c r="M85" i="31" s="1"/>
  <c r="E17" i="31"/>
  <c r="E34" i="31" s="1"/>
  <c r="J73" i="31" s="1"/>
  <c r="D17" i="31"/>
  <c r="C17" i="31"/>
  <c r="C34" i="31" s="1"/>
  <c r="D49" i="31" s="1"/>
  <c r="G16" i="31"/>
  <c r="G33" i="31" s="1"/>
  <c r="P96" i="31" s="1"/>
  <c r="F16" i="31"/>
  <c r="F33" i="31" s="1"/>
  <c r="M84" i="31" s="1"/>
  <c r="E16" i="31"/>
  <c r="D16" i="31"/>
  <c r="C16" i="31"/>
  <c r="C33" i="31" s="1"/>
  <c r="D48" i="31" s="1"/>
  <c r="G12" i="31"/>
  <c r="G29" i="31" s="1"/>
  <c r="P92" i="31" s="1"/>
  <c r="F12" i="31"/>
  <c r="F29" i="31" s="1"/>
  <c r="M80" i="31" s="1"/>
  <c r="O80" i="31" s="1"/>
  <c r="E12" i="31"/>
  <c r="D12" i="31"/>
  <c r="D29" i="31" s="1"/>
  <c r="G56" i="31" s="1"/>
  <c r="C12" i="31"/>
  <c r="C29" i="31" s="1"/>
  <c r="D44" i="31" s="1"/>
  <c r="G11" i="31"/>
  <c r="G28" i="31" s="1"/>
  <c r="P91" i="31" s="1"/>
  <c r="F11" i="31"/>
  <c r="F28" i="31" s="1"/>
  <c r="M79" i="31" s="1"/>
  <c r="E11" i="31"/>
  <c r="E28" i="31" s="1"/>
  <c r="J67" i="31" s="1"/>
  <c r="D11" i="31"/>
  <c r="D28" i="31" s="1"/>
  <c r="G55" i="31" s="1"/>
  <c r="C11" i="31"/>
  <c r="C28" i="31" s="1"/>
  <c r="D43" i="31" s="1"/>
  <c r="G10" i="31"/>
  <c r="G27" i="31" s="1"/>
  <c r="P90" i="31" s="1"/>
  <c r="F10" i="31"/>
  <c r="F27" i="31" s="1"/>
  <c r="M78" i="31" s="1"/>
  <c r="O78" i="31" s="1"/>
  <c r="E10" i="31"/>
  <c r="E27" i="31" s="1"/>
  <c r="J66" i="31" s="1"/>
  <c r="D10" i="31"/>
  <c r="D27" i="31" s="1"/>
  <c r="G54" i="31" s="1"/>
  <c r="C10" i="31"/>
  <c r="C27" i="31" s="1"/>
  <c r="D42" i="31" s="1"/>
  <c r="F42" i="31" s="1"/>
  <c r="G9" i="31"/>
  <c r="G26" i="31" s="1"/>
  <c r="P89" i="31" s="1"/>
  <c r="F9" i="31"/>
  <c r="F26" i="31" s="1"/>
  <c r="M77" i="31" s="1"/>
  <c r="E9" i="31"/>
  <c r="E26" i="31" s="1"/>
  <c r="J65" i="31" s="1"/>
  <c r="D9" i="31"/>
  <c r="C9" i="31"/>
  <c r="C26" i="31" s="1"/>
  <c r="D41" i="31" s="1"/>
  <c r="G8" i="31"/>
  <c r="G25" i="31" s="1"/>
  <c r="P88" i="31" s="1"/>
  <c r="F8" i="31"/>
  <c r="F25" i="31" s="1"/>
  <c r="M76" i="31" s="1"/>
  <c r="O76" i="31" s="1"/>
  <c r="E8" i="31"/>
  <c r="D8" i="31"/>
  <c r="D25" i="31" s="1"/>
  <c r="G52" i="31" s="1"/>
  <c r="C8" i="31"/>
  <c r="C25" i="31" s="1"/>
  <c r="D40" i="31" s="1"/>
  <c r="G7" i="31"/>
  <c r="G24" i="31" s="1"/>
  <c r="P87" i="31" s="1"/>
  <c r="F7" i="31"/>
  <c r="F24" i="31" s="1"/>
  <c r="M75" i="31" s="1"/>
  <c r="E7" i="31"/>
  <c r="E24" i="31" s="1"/>
  <c r="J63" i="31" s="1"/>
  <c r="D7" i="31"/>
  <c r="D24" i="31" s="1"/>
  <c r="G51" i="31" s="1"/>
  <c r="C7" i="31"/>
  <c r="C24" i="31" s="1"/>
  <c r="D39" i="31" s="1"/>
  <c r="D16" i="30"/>
  <c r="E16" i="30"/>
  <c r="F16" i="30"/>
  <c r="F33" i="30" s="1"/>
  <c r="M84" i="30" s="1"/>
  <c r="G16" i="30"/>
  <c r="C16" i="30"/>
  <c r="C8" i="30"/>
  <c r="D8" i="30"/>
  <c r="E8" i="30"/>
  <c r="F8" i="30"/>
  <c r="F25" i="30" s="1"/>
  <c r="M76" i="30" s="1"/>
  <c r="G8" i="30"/>
  <c r="D7" i="30"/>
  <c r="E7" i="30"/>
  <c r="F7" i="30"/>
  <c r="G7" i="30"/>
  <c r="G24" i="30" s="1"/>
  <c r="P87" i="30" s="1"/>
  <c r="C7" i="30"/>
  <c r="C10" i="30"/>
  <c r="D10" i="30"/>
  <c r="E10" i="30"/>
  <c r="F10" i="30"/>
  <c r="F27" i="30" s="1"/>
  <c r="M78" i="30" s="1"/>
  <c r="G10" i="30"/>
  <c r="C11" i="30"/>
  <c r="D11" i="30"/>
  <c r="E11" i="30"/>
  <c r="F11" i="30"/>
  <c r="G11" i="30"/>
  <c r="D9" i="30"/>
  <c r="E9" i="30"/>
  <c r="F9" i="30"/>
  <c r="G9" i="30"/>
  <c r="G26" i="30" s="1"/>
  <c r="P89" i="30" s="1"/>
  <c r="C9" i="30"/>
  <c r="D12" i="30"/>
  <c r="E12" i="30"/>
  <c r="F12" i="30"/>
  <c r="F29" i="30" s="1"/>
  <c r="M80" i="30" s="1"/>
  <c r="G12" i="30"/>
  <c r="C12" i="30"/>
  <c r="C24" i="30"/>
  <c r="D39" i="30" s="1"/>
  <c r="E28" i="30"/>
  <c r="J67" i="30" s="1"/>
  <c r="E29" i="30"/>
  <c r="J68" i="30" s="1"/>
  <c r="S110" i="30"/>
  <c r="R110" i="30"/>
  <c r="Q110" i="30"/>
  <c r="P110" i="30"/>
  <c r="O110" i="30"/>
  <c r="N110" i="30"/>
  <c r="M110" i="30"/>
  <c r="L110" i="30"/>
  <c r="K110" i="30"/>
  <c r="J110" i="30"/>
  <c r="I110" i="30"/>
  <c r="H110" i="30"/>
  <c r="G110" i="30"/>
  <c r="F110" i="30"/>
  <c r="E110" i="30"/>
  <c r="D110" i="30"/>
  <c r="C110" i="30"/>
  <c r="B95" i="30"/>
  <c r="B73" i="30"/>
  <c r="B59" i="30"/>
  <c r="B43" i="30"/>
  <c r="G35" i="30"/>
  <c r="F35" i="30"/>
  <c r="E35" i="30"/>
  <c r="D35" i="30"/>
  <c r="D33" i="30" s="1"/>
  <c r="G60" i="30" s="1"/>
  <c r="C35" i="30"/>
  <c r="A34" i="30"/>
  <c r="B85" i="30" s="1"/>
  <c r="E33" i="30"/>
  <c r="J72" i="30" s="1"/>
  <c r="A33" i="30"/>
  <c r="B48" i="30" s="1"/>
  <c r="A32" i="30"/>
  <c r="B71" i="30" s="1"/>
  <c r="A31" i="30"/>
  <c r="F30" i="30"/>
  <c r="M81" i="30" s="1"/>
  <c r="E30" i="30"/>
  <c r="J69" i="30" s="1"/>
  <c r="A30" i="30"/>
  <c r="B57" i="30" s="1"/>
  <c r="A29" i="30"/>
  <c r="B68" i="30" s="1"/>
  <c r="A28" i="30"/>
  <c r="B91" i="30" s="1"/>
  <c r="A27" i="30"/>
  <c r="B66" i="30" s="1"/>
  <c r="A26" i="30"/>
  <c r="B41" i="30" s="1"/>
  <c r="E25" i="30"/>
  <c r="J64" i="30" s="1"/>
  <c r="A25" i="30"/>
  <c r="B52" i="30" s="1"/>
  <c r="A24" i="30"/>
  <c r="B75" i="30" s="1"/>
  <c r="F23" i="30"/>
  <c r="M74" i="30" s="1"/>
  <c r="E23" i="30"/>
  <c r="J62" i="30" s="1"/>
  <c r="D23" i="30"/>
  <c r="G50" i="30" s="1"/>
  <c r="A23" i="30"/>
  <c r="G17" i="30"/>
  <c r="G34" i="30" s="1"/>
  <c r="P97" i="30" s="1"/>
  <c r="F17" i="30"/>
  <c r="F34" i="30" s="1"/>
  <c r="M85" i="30" s="1"/>
  <c r="E17" i="30"/>
  <c r="E34" i="30" s="1"/>
  <c r="J73" i="30" s="1"/>
  <c r="D17" i="30"/>
  <c r="C17" i="30"/>
  <c r="C34" i="30" s="1"/>
  <c r="D49" i="30" s="1"/>
  <c r="G32" i="30"/>
  <c r="P95" i="30" s="1"/>
  <c r="F32" i="30"/>
  <c r="M83" i="30" s="1"/>
  <c r="E32" i="30"/>
  <c r="J71" i="30" s="1"/>
  <c r="C32" i="30"/>
  <c r="D47" i="30" s="1"/>
  <c r="G31" i="30"/>
  <c r="P94" i="30" s="1"/>
  <c r="F31" i="30"/>
  <c r="M82" i="30" s="1"/>
  <c r="E31" i="30"/>
  <c r="J70" i="30" s="1"/>
  <c r="C31" i="30"/>
  <c r="D46" i="30" s="1"/>
  <c r="E27" i="30"/>
  <c r="J66" i="30" s="1"/>
  <c r="F26" i="30"/>
  <c r="M77" i="30" s="1"/>
  <c r="C26" i="30"/>
  <c r="D41" i="30" s="1"/>
  <c r="D17" i="27"/>
  <c r="E17" i="27"/>
  <c r="F17" i="27"/>
  <c r="G17" i="27"/>
  <c r="G34" i="27" s="1"/>
  <c r="P97" i="27" s="1"/>
  <c r="R97" i="27" s="1"/>
  <c r="C17" i="27"/>
  <c r="C10" i="27"/>
  <c r="D10" i="27"/>
  <c r="E10" i="27"/>
  <c r="F10" i="27"/>
  <c r="F27" i="27" s="1"/>
  <c r="M78" i="27" s="1"/>
  <c r="O78" i="27" s="1"/>
  <c r="G10" i="27"/>
  <c r="C11" i="27"/>
  <c r="D11" i="27"/>
  <c r="E11" i="27"/>
  <c r="E28" i="27" s="1"/>
  <c r="J67" i="27" s="1"/>
  <c r="F11" i="27"/>
  <c r="G11" i="27"/>
  <c r="D9" i="27"/>
  <c r="E9" i="27"/>
  <c r="F9" i="27"/>
  <c r="G9" i="27"/>
  <c r="G26" i="27" s="1"/>
  <c r="P89" i="27" s="1"/>
  <c r="R89" i="27" s="1"/>
  <c r="C9" i="27"/>
  <c r="D7" i="27"/>
  <c r="E7" i="27"/>
  <c r="F7" i="27"/>
  <c r="G7" i="27"/>
  <c r="G24" i="27" s="1"/>
  <c r="P87" i="27" s="1"/>
  <c r="R87" i="27" s="1"/>
  <c r="C7" i="27"/>
  <c r="D12" i="27"/>
  <c r="E12" i="27"/>
  <c r="F12" i="27"/>
  <c r="G12" i="27"/>
  <c r="G29" i="27" s="1"/>
  <c r="P92" i="27" s="1"/>
  <c r="C12" i="27"/>
  <c r="C15" i="27"/>
  <c r="D15" i="27"/>
  <c r="E15" i="27"/>
  <c r="F15" i="27"/>
  <c r="F32" i="27" s="1"/>
  <c r="M83" i="27" s="1"/>
  <c r="O83" i="27" s="1"/>
  <c r="G15" i="27"/>
  <c r="D14" i="27"/>
  <c r="E14" i="27"/>
  <c r="F14" i="27"/>
  <c r="G14" i="27"/>
  <c r="G31" i="27" s="1"/>
  <c r="P94" i="27" s="1"/>
  <c r="C14" i="27"/>
  <c r="S110" i="27"/>
  <c r="R110" i="27"/>
  <c r="Q110" i="27"/>
  <c r="P110" i="27"/>
  <c r="O110" i="27"/>
  <c r="N110" i="27"/>
  <c r="M110" i="27"/>
  <c r="L110" i="27"/>
  <c r="K110" i="27"/>
  <c r="J110" i="27"/>
  <c r="I110" i="27"/>
  <c r="H110" i="27"/>
  <c r="G110" i="27"/>
  <c r="F110" i="27"/>
  <c r="E110" i="27"/>
  <c r="D110" i="27"/>
  <c r="C110" i="27"/>
  <c r="P93" i="27"/>
  <c r="R93" i="27" s="1"/>
  <c r="M84" i="27"/>
  <c r="O84" i="27" s="1"/>
  <c r="M81" i="27"/>
  <c r="O81" i="27" s="1"/>
  <c r="M80" i="27"/>
  <c r="O80" i="27" s="1"/>
  <c r="M76" i="27"/>
  <c r="O76" i="27" s="1"/>
  <c r="M75" i="27"/>
  <c r="O75" i="27" s="1"/>
  <c r="M74" i="27"/>
  <c r="O74" i="27" s="1"/>
  <c r="J72" i="27"/>
  <c r="L72" i="27" s="1"/>
  <c r="J62" i="27"/>
  <c r="L62" i="27" s="1"/>
  <c r="D45" i="27"/>
  <c r="I37" i="27"/>
  <c r="J37" i="27" s="1"/>
  <c r="E37" i="27"/>
  <c r="G35" i="27"/>
  <c r="F35" i="27"/>
  <c r="E35" i="27"/>
  <c r="D35" i="27"/>
  <c r="C35" i="27"/>
  <c r="F37" i="27" s="1"/>
  <c r="G37" i="27" s="1"/>
  <c r="F34" i="27"/>
  <c r="M85" i="27" s="1"/>
  <c r="O85" i="27" s="1"/>
  <c r="E34" i="27"/>
  <c r="J73" i="27" s="1"/>
  <c r="C34" i="27"/>
  <c r="D49" i="27" s="1"/>
  <c r="F49" i="27" s="1"/>
  <c r="A34" i="27"/>
  <c r="B97" i="27" s="1"/>
  <c r="G33" i="27"/>
  <c r="P96" i="27" s="1"/>
  <c r="F33" i="27"/>
  <c r="E33" i="27"/>
  <c r="C33" i="27"/>
  <c r="D48" i="27" s="1"/>
  <c r="A33" i="27"/>
  <c r="B96" i="27" s="1"/>
  <c r="G32" i="27"/>
  <c r="P95" i="27" s="1"/>
  <c r="R95" i="27" s="1"/>
  <c r="E32" i="27"/>
  <c r="J71" i="27" s="1"/>
  <c r="C32" i="27"/>
  <c r="D47" i="27" s="1"/>
  <c r="A32" i="27"/>
  <c r="B95" i="27" s="1"/>
  <c r="F31" i="27"/>
  <c r="M82" i="27" s="1"/>
  <c r="O82" i="27" s="1"/>
  <c r="E31" i="27"/>
  <c r="J70" i="27" s="1"/>
  <c r="L70" i="27" s="1"/>
  <c r="C31" i="27"/>
  <c r="D46" i="27" s="1"/>
  <c r="A31" i="27"/>
  <c r="B94" i="27" s="1"/>
  <c r="G30" i="27"/>
  <c r="F30" i="27"/>
  <c r="E30" i="27"/>
  <c r="J69" i="27" s="1"/>
  <c r="C30" i="27"/>
  <c r="A30" i="27"/>
  <c r="B93" i="27" s="1"/>
  <c r="F29" i="27"/>
  <c r="E29" i="27"/>
  <c r="J68" i="27" s="1"/>
  <c r="L68" i="27" s="1"/>
  <c r="C29" i="27"/>
  <c r="D44" i="27" s="1"/>
  <c r="A29" i="27"/>
  <c r="B92" i="27" s="1"/>
  <c r="G28" i="27"/>
  <c r="P91" i="27" s="1"/>
  <c r="R91" i="27" s="1"/>
  <c r="F28" i="27"/>
  <c r="M79" i="27" s="1"/>
  <c r="O79" i="27" s="1"/>
  <c r="C28" i="27"/>
  <c r="D43" i="27" s="1"/>
  <c r="A28" i="27"/>
  <c r="B91" i="27" s="1"/>
  <c r="G27" i="27"/>
  <c r="P90" i="27" s="1"/>
  <c r="E27" i="27"/>
  <c r="J66" i="27" s="1"/>
  <c r="L66" i="27" s="1"/>
  <c r="C27" i="27"/>
  <c r="D42" i="27" s="1"/>
  <c r="A27" i="27"/>
  <c r="B90" i="27" s="1"/>
  <c r="F26" i="27"/>
  <c r="M77" i="27" s="1"/>
  <c r="O77" i="27" s="1"/>
  <c r="E26" i="27"/>
  <c r="J65" i="27" s="1"/>
  <c r="C26" i="27"/>
  <c r="D41" i="27" s="1"/>
  <c r="A26" i="27"/>
  <c r="B89" i="27" s="1"/>
  <c r="G25" i="27"/>
  <c r="P88" i="27" s="1"/>
  <c r="F25" i="27"/>
  <c r="E25" i="27"/>
  <c r="J64" i="27" s="1"/>
  <c r="L64" i="27" s="1"/>
  <c r="C25" i="27"/>
  <c r="D40" i="27" s="1"/>
  <c r="A25" i="27"/>
  <c r="B88" i="27" s="1"/>
  <c r="F24" i="27"/>
  <c r="E24" i="27"/>
  <c r="J63" i="27" s="1"/>
  <c r="C24" i="27"/>
  <c r="D39" i="27" s="1"/>
  <c r="A24" i="27"/>
  <c r="B87" i="27" s="1"/>
  <c r="G23" i="27"/>
  <c r="P86" i="27" s="1"/>
  <c r="F23" i="27"/>
  <c r="E23" i="27"/>
  <c r="C23" i="27"/>
  <c r="D38" i="27" s="1"/>
  <c r="A23" i="27"/>
  <c r="B86" i="27" s="1"/>
  <c r="S110" i="26"/>
  <c r="R110" i="26"/>
  <c r="Q110" i="26"/>
  <c r="P110" i="26"/>
  <c r="O110" i="26"/>
  <c r="N110" i="26"/>
  <c r="M110" i="26"/>
  <c r="L110" i="26"/>
  <c r="K110" i="26"/>
  <c r="J110" i="26"/>
  <c r="I110" i="26"/>
  <c r="H110" i="26"/>
  <c r="G110" i="26"/>
  <c r="F110" i="26"/>
  <c r="E110" i="26"/>
  <c r="D110" i="26"/>
  <c r="C110" i="26"/>
  <c r="B93" i="26"/>
  <c r="B91" i="26"/>
  <c r="B81" i="26"/>
  <c r="B79" i="26"/>
  <c r="B69" i="26"/>
  <c r="B67" i="26"/>
  <c r="B63" i="26"/>
  <c r="B57" i="26"/>
  <c r="B45" i="26"/>
  <c r="G35" i="26"/>
  <c r="F35" i="26"/>
  <c r="E35" i="26"/>
  <c r="D35" i="26"/>
  <c r="C35" i="26"/>
  <c r="F34" i="26"/>
  <c r="M85" i="26" s="1"/>
  <c r="E34" i="26"/>
  <c r="J73" i="26" s="1"/>
  <c r="D34" i="26"/>
  <c r="G61" i="26" s="1"/>
  <c r="A34" i="26"/>
  <c r="B85" i="26" s="1"/>
  <c r="F33" i="26"/>
  <c r="M84" i="26" s="1"/>
  <c r="E33" i="26"/>
  <c r="J72" i="26" s="1"/>
  <c r="D33" i="26"/>
  <c r="G60" i="26" s="1"/>
  <c r="A33" i="26"/>
  <c r="F32" i="26"/>
  <c r="M83" i="26" s="1"/>
  <c r="E32" i="26"/>
  <c r="J71" i="26" s="1"/>
  <c r="D32" i="26"/>
  <c r="G59" i="26" s="1"/>
  <c r="A32" i="26"/>
  <c r="B83" i="26" s="1"/>
  <c r="F31" i="26"/>
  <c r="M82" i="26" s="1"/>
  <c r="E31" i="26"/>
  <c r="J70" i="26" s="1"/>
  <c r="D31" i="26"/>
  <c r="G58" i="26" s="1"/>
  <c r="A31" i="26"/>
  <c r="F30" i="26"/>
  <c r="M81" i="26" s="1"/>
  <c r="E30" i="26"/>
  <c r="J69" i="26" s="1"/>
  <c r="D30" i="26"/>
  <c r="G57" i="26" s="1"/>
  <c r="A30" i="26"/>
  <c r="F29" i="26"/>
  <c r="M80" i="26" s="1"/>
  <c r="E29" i="26"/>
  <c r="J68" i="26" s="1"/>
  <c r="D29" i="26"/>
  <c r="G56" i="26" s="1"/>
  <c r="A29" i="26"/>
  <c r="F28" i="26"/>
  <c r="M79" i="26" s="1"/>
  <c r="E28" i="26"/>
  <c r="J67" i="26" s="1"/>
  <c r="D28" i="26"/>
  <c r="G55" i="26" s="1"/>
  <c r="A28" i="26"/>
  <c r="B55" i="26" s="1"/>
  <c r="F27" i="26"/>
  <c r="M78" i="26" s="1"/>
  <c r="E27" i="26"/>
  <c r="J66" i="26" s="1"/>
  <c r="D27" i="26"/>
  <c r="G54" i="26" s="1"/>
  <c r="A27" i="26"/>
  <c r="F26" i="26"/>
  <c r="M77" i="26" s="1"/>
  <c r="E26" i="26"/>
  <c r="J65" i="26" s="1"/>
  <c r="D26" i="26"/>
  <c r="G53" i="26" s="1"/>
  <c r="A26" i="26"/>
  <c r="B89" i="26" s="1"/>
  <c r="F25" i="26"/>
  <c r="M76" i="26" s="1"/>
  <c r="E25" i="26"/>
  <c r="J64" i="26" s="1"/>
  <c r="D25" i="26"/>
  <c r="G52" i="26" s="1"/>
  <c r="A25" i="26"/>
  <c r="B40" i="26" s="1"/>
  <c r="F24" i="26"/>
  <c r="M75" i="26" s="1"/>
  <c r="E24" i="26"/>
  <c r="J63" i="26" s="1"/>
  <c r="D24" i="26"/>
  <c r="G51" i="26" s="1"/>
  <c r="A24" i="26"/>
  <c r="B51" i="26" s="1"/>
  <c r="F23" i="26"/>
  <c r="M74" i="26" s="1"/>
  <c r="E23" i="26"/>
  <c r="J62" i="26" s="1"/>
  <c r="D23" i="26"/>
  <c r="G50" i="26" s="1"/>
  <c r="A23" i="26"/>
  <c r="I18" i="25"/>
  <c r="J18" i="25"/>
  <c r="K18" i="25"/>
  <c r="L18" i="25"/>
  <c r="M18" i="25"/>
  <c r="I19" i="25"/>
  <c r="J19" i="25"/>
  <c r="K19" i="25"/>
  <c r="L19" i="25"/>
  <c r="M19" i="25"/>
  <c r="I20" i="25"/>
  <c r="J20" i="25"/>
  <c r="K20" i="25"/>
  <c r="L20" i="25"/>
  <c r="M20" i="25"/>
  <c r="I21" i="25"/>
  <c r="J21" i="25"/>
  <c r="K21" i="25"/>
  <c r="L21" i="25"/>
  <c r="M21" i="25"/>
  <c r="I22" i="25"/>
  <c r="J22" i="25"/>
  <c r="K22" i="25"/>
  <c r="L22" i="25"/>
  <c r="M22" i="25"/>
  <c r="I23" i="25"/>
  <c r="J23" i="25"/>
  <c r="K23" i="25"/>
  <c r="L23" i="25"/>
  <c r="M23" i="25"/>
  <c r="I24" i="25"/>
  <c r="J24" i="25"/>
  <c r="K24" i="25"/>
  <c r="L24" i="25"/>
  <c r="M24" i="25"/>
  <c r="I25" i="25"/>
  <c r="J25" i="25"/>
  <c r="K25" i="25"/>
  <c r="L25" i="25"/>
  <c r="M25" i="25"/>
  <c r="I26" i="25"/>
  <c r="J26" i="25"/>
  <c r="K26" i="25"/>
  <c r="L26" i="25"/>
  <c r="M26" i="25"/>
  <c r="I27" i="25"/>
  <c r="J27" i="25"/>
  <c r="K27" i="25"/>
  <c r="L27" i="25"/>
  <c r="M27" i="25"/>
  <c r="I28" i="25"/>
  <c r="J28" i="25"/>
  <c r="K28" i="25"/>
  <c r="L28" i="25"/>
  <c r="M28" i="25"/>
  <c r="J17" i="25"/>
  <c r="K17" i="25"/>
  <c r="L17" i="25"/>
  <c r="M17" i="25"/>
  <c r="I17" i="25"/>
  <c r="I3" i="25"/>
  <c r="J3" i="25"/>
  <c r="K3" i="25"/>
  <c r="L3" i="25"/>
  <c r="M3" i="25"/>
  <c r="I4" i="25"/>
  <c r="J4" i="25"/>
  <c r="K4" i="25"/>
  <c r="L4" i="25"/>
  <c r="M4" i="25"/>
  <c r="I5" i="25"/>
  <c r="J5" i="25"/>
  <c r="K5" i="25"/>
  <c r="L5" i="25"/>
  <c r="M5" i="25"/>
  <c r="I6" i="25"/>
  <c r="J6" i="25"/>
  <c r="K6" i="25"/>
  <c r="L6" i="25"/>
  <c r="M6" i="25"/>
  <c r="I7" i="25"/>
  <c r="J7" i="25"/>
  <c r="K7" i="25"/>
  <c r="L7" i="25"/>
  <c r="M7" i="25"/>
  <c r="I8" i="25"/>
  <c r="J8" i="25"/>
  <c r="K8" i="25"/>
  <c r="L8" i="25"/>
  <c r="M8" i="25"/>
  <c r="I9" i="25"/>
  <c r="J9" i="25"/>
  <c r="K9" i="25"/>
  <c r="L9" i="25"/>
  <c r="M9" i="25"/>
  <c r="I10" i="25"/>
  <c r="J10" i="25"/>
  <c r="K10" i="25"/>
  <c r="L10" i="25"/>
  <c r="M10" i="25"/>
  <c r="I11" i="25"/>
  <c r="J11" i="25"/>
  <c r="K11" i="25"/>
  <c r="L11" i="25"/>
  <c r="M11" i="25"/>
  <c r="J2" i="25"/>
  <c r="K2" i="25"/>
  <c r="L2" i="25"/>
  <c r="M2" i="25"/>
  <c r="I2" i="25"/>
  <c r="Q86" i="33" l="1"/>
  <c r="R86" i="33"/>
  <c r="O77" i="33"/>
  <c r="N77" i="33"/>
  <c r="L69" i="33"/>
  <c r="K69" i="33"/>
  <c r="R90" i="33"/>
  <c r="Q90" i="33"/>
  <c r="R92" i="33"/>
  <c r="Q92" i="33"/>
  <c r="O81" i="33"/>
  <c r="N81" i="33"/>
  <c r="L73" i="33"/>
  <c r="K73" i="33"/>
  <c r="F38" i="33"/>
  <c r="E38" i="33"/>
  <c r="R94" i="33"/>
  <c r="Q94" i="33"/>
  <c r="Q96" i="33"/>
  <c r="R96" i="33"/>
  <c r="O85" i="33"/>
  <c r="N85" i="33"/>
  <c r="Q88" i="33"/>
  <c r="R88" i="33"/>
  <c r="F46" i="33"/>
  <c r="E46" i="33"/>
  <c r="I58" i="33"/>
  <c r="H58" i="33"/>
  <c r="L65" i="33"/>
  <c r="K65" i="33"/>
  <c r="F42" i="33"/>
  <c r="E42" i="33"/>
  <c r="B87" i="33"/>
  <c r="B75" i="33"/>
  <c r="B63" i="33"/>
  <c r="B51" i="33"/>
  <c r="B39" i="33"/>
  <c r="B91" i="33"/>
  <c r="B79" i="33"/>
  <c r="B67" i="33"/>
  <c r="B55" i="33"/>
  <c r="B43" i="33"/>
  <c r="O75" i="33"/>
  <c r="N75" i="33"/>
  <c r="R87" i="33"/>
  <c r="Q87" i="33"/>
  <c r="Q95" i="33"/>
  <c r="R95" i="33"/>
  <c r="E33" i="33"/>
  <c r="J72" i="33" s="1"/>
  <c r="E31" i="33"/>
  <c r="J70" i="33" s="1"/>
  <c r="E29" i="33"/>
  <c r="J68" i="33" s="1"/>
  <c r="E27" i="33"/>
  <c r="J66" i="33" s="1"/>
  <c r="E25" i="33"/>
  <c r="J64" i="33" s="1"/>
  <c r="E23" i="33"/>
  <c r="J62" i="33" s="1"/>
  <c r="E40" i="33"/>
  <c r="B95" i="33"/>
  <c r="B83" i="33"/>
  <c r="B71" i="33"/>
  <c r="B59" i="33"/>
  <c r="B47" i="33"/>
  <c r="O79" i="33"/>
  <c r="N79" i="33"/>
  <c r="Q91" i="33"/>
  <c r="R91" i="33"/>
  <c r="D23" i="33"/>
  <c r="G50" i="33" s="1"/>
  <c r="D27" i="33"/>
  <c r="G54" i="33" s="1"/>
  <c r="H37" i="33"/>
  <c r="E44" i="33"/>
  <c r="N80" i="33"/>
  <c r="O80" i="33"/>
  <c r="E24" i="33"/>
  <c r="J63" i="33" s="1"/>
  <c r="B89" i="33"/>
  <c r="B77" i="33"/>
  <c r="B65" i="33"/>
  <c r="B53" i="33"/>
  <c r="B41" i="33"/>
  <c r="E28" i="33"/>
  <c r="J67" i="33" s="1"/>
  <c r="B93" i="33"/>
  <c r="B81" i="33"/>
  <c r="B69" i="33"/>
  <c r="B57" i="33"/>
  <c r="B45" i="33"/>
  <c r="E32" i="33"/>
  <c r="J71" i="33" s="1"/>
  <c r="B97" i="33"/>
  <c r="B85" i="33"/>
  <c r="B73" i="33"/>
  <c r="B61" i="33"/>
  <c r="B49" i="33"/>
  <c r="I37" i="33"/>
  <c r="J37" i="33" s="1"/>
  <c r="Q89" i="33"/>
  <c r="R89" i="33"/>
  <c r="Q93" i="33"/>
  <c r="R93" i="33"/>
  <c r="R97" i="33"/>
  <c r="Q97" i="33"/>
  <c r="D34" i="33"/>
  <c r="G61" i="33" s="1"/>
  <c r="D32" i="33"/>
  <c r="G59" i="33" s="1"/>
  <c r="D30" i="33"/>
  <c r="G57" i="33" s="1"/>
  <c r="D28" i="33"/>
  <c r="G55" i="33" s="1"/>
  <c r="D26" i="33"/>
  <c r="G53" i="33" s="1"/>
  <c r="D24" i="33"/>
  <c r="G51" i="33" s="1"/>
  <c r="O83" i="33"/>
  <c r="N83" i="33"/>
  <c r="E48" i="33"/>
  <c r="N76" i="33"/>
  <c r="O76" i="33"/>
  <c r="N84" i="33"/>
  <c r="O84" i="33"/>
  <c r="D25" i="33"/>
  <c r="G52" i="33" s="1"/>
  <c r="D29" i="33"/>
  <c r="G56" i="33" s="1"/>
  <c r="D33" i="33"/>
  <c r="G60" i="33" s="1"/>
  <c r="E39" i="33"/>
  <c r="E41" i="33"/>
  <c r="E43" i="33"/>
  <c r="E45" i="33"/>
  <c r="E47" i="33"/>
  <c r="E49" i="33"/>
  <c r="N74" i="33"/>
  <c r="O74" i="33"/>
  <c r="N78" i="33"/>
  <c r="O78" i="33"/>
  <c r="N82" i="33"/>
  <c r="O82" i="33"/>
  <c r="B38" i="33"/>
  <c r="B40" i="33"/>
  <c r="B42" i="33"/>
  <c r="B44" i="33"/>
  <c r="B46" i="33"/>
  <c r="B48" i="33"/>
  <c r="B50" i="33"/>
  <c r="B52" i="33"/>
  <c r="B54" i="33"/>
  <c r="B56" i="33"/>
  <c r="B58" i="33"/>
  <c r="B60" i="33"/>
  <c r="B62" i="33"/>
  <c r="B64" i="33"/>
  <c r="B66" i="33"/>
  <c r="B68" i="33"/>
  <c r="B70" i="33"/>
  <c r="B72" i="33"/>
  <c r="B74" i="33"/>
  <c r="B76" i="33"/>
  <c r="B78" i="33"/>
  <c r="B80" i="33"/>
  <c r="B82" i="33"/>
  <c r="B84" i="33"/>
  <c r="I51" i="31"/>
  <c r="H51" i="31"/>
  <c r="R88" i="31"/>
  <c r="Q88" i="31"/>
  <c r="L66" i="31"/>
  <c r="K66" i="31"/>
  <c r="I55" i="31"/>
  <c r="H55" i="31"/>
  <c r="Q92" i="31"/>
  <c r="R92" i="31"/>
  <c r="O84" i="31"/>
  <c r="N84" i="31"/>
  <c r="F38" i="31"/>
  <c r="E38" i="31"/>
  <c r="I52" i="31"/>
  <c r="H52" i="31"/>
  <c r="R89" i="31"/>
  <c r="Q89" i="31"/>
  <c r="I56" i="31"/>
  <c r="H56" i="31"/>
  <c r="Q96" i="31"/>
  <c r="R96" i="31"/>
  <c r="O79" i="31"/>
  <c r="N79" i="31"/>
  <c r="I58" i="31"/>
  <c r="H58" i="31"/>
  <c r="F49" i="31"/>
  <c r="E49" i="31"/>
  <c r="R97" i="31"/>
  <c r="Q97" i="31"/>
  <c r="R86" i="31"/>
  <c r="Q86" i="31"/>
  <c r="I54" i="31"/>
  <c r="H54" i="31"/>
  <c r="L71" i="31"/>
  <c r="K71" i="31"/>
  <c r="F40" i="31"/>
  <c r="E40" i="31"/>
  <c r="O77" i="31"/>
  <c r="N77" i="31"/>
  <c r="F44" i="31"/>
  <c r="E44" i="31"/>
  <c r="L73" i="31"/>
  <c r="K73" i="31"/>
  <c r="O75" i="31"/>
  <c r="N75" i="31"/>
  <c r="L63" i="31"/>
  <c r="K63" i="31"/>
  <c r="F41" i="31"/>
  <c r="E41" i="31"/>
  <c r="L67" i="31"/>
  <c r="K67" i="31"/>
  <c r="F48" i="31"/>
  <c r="E48" i="31"/>
  <c r="N85" i="31"/>
  <c r="O85" i="31"/>
  <c r="O81" i="31"/>
  <c r="N81" i="31"/>
  <c r="F39" i="31"/>
  <c r="E39" i="31"/>
  <c r="F43" i="31"/>
  <c r="E43" i="31"/>
  <c r="L65" i="31"/>
  <c r="K65" i="31"/>
  <c r="Q90" i="31"/>
  <c r="R90" i="31"/>
  <c r="Q94" i="31"/>
  <c r="R94" i="31"/>
  <c r="O83" i="31"/>
  <c r="N83" i="31"/>
  <c r="D32" i="31"/>
  <c r="G59" i="31" s="1"/>
  <c r="D30" i="31"/>
  <c r="G57" i="31" s="1"/>
  <c r="Q87" i="31"/>
  <c r="R87" i="31"/>
  <c r="R91" i="31"/>
  <c r="Q91" i="31"/>
  <c r="D23" i="31"/>
  <c r="G50" i="31" s="1"/>
  <c r="B93" i="31"/>
  <c r="B81" i="31"/>
  <c r="B69" i="31"/>
  <c r="B57" i="31"/>
  <c r="B45" i="31"/>
  <c r="H37" i="31"/>
  <c r="E42" i="31"/>
  <c r="E46" i="31"/>
  <c r="N74" i="31"/>
  <c r="N78" i="31"/>
  <c r="N82" i="31"/>
  <c r="E25" i="31"/>
  <c r="J64" i="31" s="1"/>
  <c r="D26" i="31"/>
  <c r="G53" i="31" s="1"/>
  <c r="E29" i="31"/>
  <c r="J68" i="31" s="1"/>
  <c r="B91" i="31"/>
  <c r="B79" i="31"/>
  <c r="B67" i="31"/>
  <c r="B55" i="31"/>
  <c r="B43" i="31"/>
  <c r="D33" i="31"/>
  <c r="G60" i="31" s="1"/>
  <c r="I37" i="31"/>
  <c r="J37" i="31" s="1"/>
  <c r="R93" i="31"/>
  <c r="Q93" i="31"/>
  <c r="B87" i="31"/>
  <c r="B75" i="31"/>
  <c r="B63" i="31"/>
  <c r="B51" i="31"/>
  <c r="B39" i="31"/>
  <c r="B97" i="31"/>
  <c r="B85" i="31"/>
  <c r="B73" i="31"/>
  <c r="B61" i="31"/>
  <c r="B49" i="31"/>
  <c r="R95" i="31"/>
  <c r="Q95" i="31"/>
  <c r="E31" i="31"/>
  <c r="J70" i="31" s="1"/>
  <c r="E23" i="31"/>
  <c r="J62" i="31" s="1"/>
  <c r="N76" i="31"/>
  <c r="N80" i="31"/>
  <c r="E33" i="31"/>
  <c r="J72" i="31" s="1"/>
  <c r="D34" i="31"/>
  <c r="G61" i="31" s="1"/>
  <c r="B89" i="31"/>
  <c r="B77" i="31"/>
  <c r="B65" i="31"/>
  <c r="B53" i="31"/>
  <c r="B41" i="31"/>
  <c r="E30" i="31"/>
  <c r="J69" i="31" s="1"/>
  <c r="B95" i="31"/>
  <c r="B83" i="31"/>
  <c r="B71" i="31"/>
  <c r="B59" i="31"/>
  <c r="B47" i="31"/>
  <c r="E45" i="31"/>
  <c r="E47" i="31"/>
  <c r="B38" i="31"/>
  <c r="B40" i="31"/>
  <c r="B42" i="31"/>
  <c r="B44" i="31"/>
  <c r="B46" i="31"/>
  <c r="B48" i="31"/>
  <c r="B50" i="31"/>
  <c r="B52" i="31"/>
  <c r="B54" i="31"/>
  <c r="B56" i="31"/>
  <c r="B58" i="31"/>
  <c r="B60" i="31"/>
  <c r="B62" i="31"/>
  <c r="B64" i="31"/>
  <c r="B66" i="31"/>
  <c r="B68" i="31"/>
  <c r="B70" i="31"/>
  <c r="B72" i="31"/>
  <c r="B74" i="31"/>
  <c r="B76" i="31"/>
  <c r="B78" i="31"/>
  <c r="B80" i="31"/>
  <c r="B82" i="31"/>
  <c r="B84" i="31"/>
  <c r="D31" i="30"/>
  <c r="G58" i="30" s="1"/>
  <c r="D25" i="30"/>
  <c r="G52" i="30" s="1"/>
  <c r="B47" i="30"/>
  <c r="B60" i="30"/>
  <c r="B77" i="30"/>
  <c r="B97" i="30"/>
  <c r="D29" i="30"/>
  <c r="G56" i="30" s="1"/>
  <c r="F24" i="30"/>
  <c r="M75" i="30" s="1"/>
  <c r="O75" i="30" s="1"/>
  <c r="D32" i="30"/>
  <c r="G59" i="30" s="1"/>
  <c r="I59" i="30" s="1"/>
  <c r="D30" i="30"/>
  <c r="G57" i="30" s="1"/>
  <c r="B61" i="30"/>
  <c r="B83" i="30"/>
  <c r="G28" i="30"/>
  <c r="P91" i="30" s="1"/>
  <c r="C28" i="30"/>
  <c r="D43" i="30" s="1"/>
  <c r="F43" i="30" s="1"/>
  <c r="D27" i="30"/>
  <c r="G54" i="30" s="1"/>
  <c r="E26" i="30"/>
  <c r="J65" i="30" s="1"/>
  <c r="K65" i="30" s="1"/>
  <c r="E24" i="30"/>
  <c r="J63" i="30" s="1"/>
  <c r="L63" i="30" s="1"/>
  <c r="C29" i="30"/>
  <c r="D44" i="30" s="1"/>
  <c r="D28" i="30"/>
  <c r="G55" i="30" s="1"/>
  <c r="D34" i="30"/>
  <c r="G61" i="30" s="1"/>
  <c r="I61" i="30" s="1"/>
  <c r="B49" i="30"/>
  <c r="F28" i="30"/>
  <c r="M79" i="30" s="1"/>
  <c r="G27" i="30"/>
  <c r="P90" i="30" s="1"/>
  <c r="C27" i="30"/>
  <c r="D42" i="30" s="1"/>
  <c r="F42" i="30" s="1"/>
  <c r="D26" i="30"/>
  <c r="G53" i="30" s="1"/>
  <c r="D24" i="30"/>
  <c r="G51" i="30" s="1"/>
  <c r="G29" i="30"/>
  <c r="P92" i="30" s="1"/>
  <c r="B44" i="30"/>
  <c r="B53" i="30"/>
  <c r="B64" i="30"/>
  <c r="B39" i="30"/>
  <c r="B87" i="30"/>
  <c r="B69" i="30"/>
  <c r="B93" i="30"/>
  <c r="B55" i="30"/>
  <c r="B40" i="30"/>
  <c r="B45" i="30"/>
  <c r="B51" i="30"/>
  <c r="B56" i="30"/>
  <c r="B67" i="30"/>
  <c r="B81" i="30"/>
  <c r="B89" i="30"/>
  <c r="B65" i="30"/>
  <c r="B79" i="30"/>
  <c r="B63" i="30"/>
  <c r="I55" i="30"/>
  <c r="H55" i="30"/>
  <c r="O82" i="30"/>
  <c r="N82" i="30"/>
  <c r="R90" i="30"/>
  <c r="Q90" i="30"/>
  <c r="L68" i="30"/>
  <c r="K68" i="30"/>
  <c r="F47" i="30"/>
  <c r="E47" i="30"/>
  <c r="R95" i="30"/>
  <c r="Q95" i="30"/>
  <c r="L62" i="30"/>
  <c r="K62" i="30"/>
  <c r="O76" i="30"/>
  <c r="N76" i="30"/>
  <c r="O80" i="30"/>
  <c r="N80" i="30"/>
  <c r="O81" i="30"/>
  <c r="N81" i="30"/>
  <c r="L65" i="30"/>
  <c r="E43" i="30"/>
  <c r="L70" i="30"/>
  <c r="K70" i="30"/>
  <c r="R97" i="30"/>
  <c r="Q97" i="30"/>
  <c r="O74" i="30"/>
  <c r="N74" i="30"/>
  <c r="B88" i="30"/>
  <c r="B76" i="30"/>
  <c r="B82" i="30"/>
  <c r="B70" i="30"/>
  <c r="B94" i="30"/>
  <c r="B96" i="30"/>
  <c r="B84" i="30"/>
  <c r="B72" i="30"/>
  <c r="F39" i="30"/>
  <c r="E39" i="30"/>
  <c r="R87" i="30"/>
  <c r="Q87" i="30"/>
  <c r="O77" i="30"/>
  <c r="N77" i="30"/>
  <c r="L66" i="30"/>
  <c r="K66" i="30"/>
  <c r="F44" i="30"/>
  <c r="E44" i="30"/>
  <c r="R92" i="30"/>
  <c r="Q92" i="30"/>
  <c r="L71" i="30"/>
  <c r="K71" i="30"/>
  <c r="B86" i="30"/>
  <c r="B74" i="30"/>
  <c r="I52" i="30"/>
  <c r="H52" i="30"/>
  <c r="I53" i="30"/>
  <c r="H53" i="30"/>
  <c r="I57" i="30"/>
  <c r="H57" i="30"/>
  <c r="L72" i="30"/>
  <c r="K72" i="30"/>
  <c r="C30" i="30"/>
  <c r="D45" i="30" s="1"/>
  <c r="F37" i="30"/>
  <c r="G37" i="30" s="1"/>
  <c r="E37" i="30"/>
  <c r="C33" i="30"/>
  <c r="D48" i="30" s="1"/>
  <c r="C25" i="30"/>
  <c r="D40" i="30" s="1"/>
  <c r="C23" i="30"/>
  <c r="D38" i="30" s="1"/>
  <c r="G30" i="30"/>
  <c r="P93" i="30" s="1"/>
  <c r="G33" i="30"/>
  <c r="P96" i="30" s="1"/>
  <c r="G25" i="30"/>
  <c r="P88" i="30" s="1"/>
  <c r="G23" i="30"/>
  <c r="P86" i="30" s="1"/>
  <c r="B38" i="30"/>
  <c r="B42" i="30"/>
  <c r="B46" i="30"/>
  <c r="B50" i="30"/>
  <c r="B54" i="30"/>
  <c r="B58" i="30"/>
  <c r="B62" i="30"/>
  <c r="O79" i="30"/>
  <c r="N79" i="30"/>
  <c r="I58" i="30"/>
  <c r="H58" i="30"/>
  <c r="O85" i="30"/>
  <c r="N85" i="30"/>
  <c r="O78" i="30"/>
  <c r="N78" i="30"/>
  <c r="I54" i="30"/>
  <c r="H54" i="30"/>
  <c r="R91" i="30"/>
  <c r="Q91" i="30"/>
  <c r="F49" i="30"/>
  <c r="E49" i="30"/>
  <c r="F41" i="30"/>
  <c r="E41" i="30"/>
  <c r="R89" i="30"/>
  <c r="Q89" i="30"/>
  <c r="L67" i="30"/>
  <c r="K67" i="30"/>
  <c r="I56" i="30"/>
  <c r="H56" i="30"/>
  <c r="F46" i="30"/>
  <c r="E46" i="30"/>
  <c r="R94" i="30"/>
  <c r="Q94" i="30"/>
  <c r="O83" i="30"/>
  <c r="N83" i="30"/>
  <c r="L73" i="30"/>
  <c r="K73" i="30"/>
  <c r="I50" i="30"/>
  <c r="H50" i="30"/>
  <c r="I51" i="30"/>
  <c r="H51" i="30"/>
  <c r="L64" i="30"/>
  <c r="K64" i="30"/>
  <c r="B90" i="30"/>
  <c r="B78" i="30"/>
  <c r="B92" i="30"/>
  <c r="B80" i="30"/>
  <c r="L69" i="30"/>
  <c r="K69" i="30"/>
  <c r="O84" i="30"/>
  <c r="N84" i="30"/>
  <c r="I60" i="30"/>
  <c r="H60" i="30"/>
  <c r="F40" i="27"/>
  <c r="E40" i="27"/>
  <c r="F44" i="27"/>
  <c r="E44" i="27"/>
  <c r="F48" i="27"/>
  <c r="E48" i="27"/>
  <c r="F38" i="27"/>
  <c r="E38" i="27"/>
  <c r="F42" i="27"/>
  <c r="E42" i="27"/>
  <c r="F46" i="27"/>
  <c r="E46" i="27"/>
  <c r="R88" i="27"/>
  <c r="Q88" i="27"/>
  <c r="R92" i="27"/>
  <c r="Q92" i="27"/>
  <c r="R96" i="27"/>
  <c r="Q96" i="27"/>
  <c r="F39" i="27"/>
  <c r="E39" i="27"/>
  <c r="F47" i="27"/>
  <c r="E47" i="27"/>
  <c r="L63" i="27"/>
  <c r="K63" i="27"/>
  <c r="L67" i="27"/>
  <c r="K67" i="27"/>
  <c r="L71" i="27"/>
  <c r="K71" i="27"/>
  <c r="L37" i="27"/>
  <c r="M37" i="27" s="1"/>
  <c r="K37" i="27"/>
  <c r="F43" i="27"/>
  <c r="E43" i="27"/>
  <c r="R86" i="27"/>
  <c r="Q86" i="27"/>
  <c r="R90" i="27"/>
  <c r="Q90" i="27"/>
  <c r="R94" i="27"/>
  <c r="Q94" i="27"/>
  <c r="H37" i="27"/>
  <c r="F41" i="27"/>
  <c r="E41" i="27"/>
  <c r="F45" i="27"/>
  <c r="E45" i="27"/>
  <c r="L65" i="27"/>
  <c r="K65" i="27"/>
  <c r="L69" i="27"/>
  <c r="K69" i="27"/>
  <c r="L73" i="27"/>
  <c r="K73" i="27"/>
  <c r="D34" i="27"/>
  <c r="G61" i="27" s="1"/>
  <c r="D32" i="27"/>
  <c r="G59" i="27" s="1"/>
  <c r="D30" i="27"/>
  <c r="G57" i="27" s="1"/>
  <c r="D28" i="27"/>
  <c r="G55" i="27" s="1"/>
  <c r="D26" i="27"/>
  <c r="G53" i="27" s="1"/>
  <c r="D24" i="27"/>
  <c r="G51" i="27" s="1"/>
  <c r="D33" i="27"/>
  <c r="G60" i="27" s="1"/>
  <c r="D31" i="27"/>
  <c r="G58" i="27" s="1"/>
  <c r="D29" i="27"/>
  <c r="G56" i="27" s="1"/>
  <c r="D27" i="27"/>
  <c r="G54" i="27" s="1"/>
  <c r="D25" i="27"/>
  <c r="G52" i="27" s="1"/>
  <c r="D23" i="27"/>
  <c r="G50" i="27" s="1"/>
  <c r="E49" i="27"/>
  <c r="K62" i="27"/>
  <c r="K64" i="27"/>
  <c r="K66" i="27"/>
  <c r="K68" i="27"/>
  <c r="K70" i="27"/>
  <c r="K72" i="27"/>
  <c r="N74" i="27"/>
  <c r="N75" i="27"/>
  <c r="N76" i="27"/>
  <c r="N77" i="27"/>
  <c r="N78" i="27"/>
  <c r="N79" i="27"/>
  <c r="N80" i="27"/>
  <c r="N81" i="27"/>
  <c r="N82" i="27"/>
  <c r="N83" i="27"/>
  <c r="N84" i="27"/>
  <c r="N85" i="27"/>
  <c r="Q87" i="27"/>
  <c r="Q89" i="27"/>
  <c r="Q91" i="27"/>
  <c r="Q93" i="27"/>
  <c r="Q95" i="27"/>
  <c r="Q97" i="27"/>
  <c r="B38" i="27"/>
  <c r="B39" i="27"/>
  <c r="B40" i="27"/>
  <c r="B41" i="27"/>
  <c r="B42" i="27"/>
  <c r="B43" i="27"/>
  <c r="B44" i="27"/>
  <c r="B45" i="27"/>
  <c r="B46" i="27"/>
  <c r="B47" i="27"/>
  <c r="B48" i="27"/>
  <c r="B49" i="27"/>
  <c r="B50" i="27"/>
  <c r="B51" i="27"/>
  <c r="B52" i="27"/>
  <c r="B53" i="27"/>
  <c r="B54" i="27"/>
  <c r="B55" i="27"/>
  <c r="B56" i="27"/>
  <c r="B57" i="27"/>
  <c r="B58" i="27"/>
  <c r="B59" i="27"/>
  <c r="B60" i="27"/>
  <c r="B61" i="27"/>
  <c r="B62" i="27"/>
  <c r="B63" i="27"/>
  <c r="B64" i="27"/>
  <c r="B65" i="27"/>
  <c r="B66" i="27"/>
  <c r="B67" i="27"/>
  <c r="B68" i="27"/>
  <c r="B69" i="27"/>
  <c r="B70" i="27"/>
  <c r="B71" i="27"/>
  <c r="B72" i="27"/>
  <c r="B73" i="27"/>
  <c r="B74" i="27"/>
  <c r="B75" i="27"/>
  <c r="B76" i="27"/>
  <c r="B77" i="27"/>
  <c r="B78" i="27"/>
  <c r="B79" i="27"/>
  <c r="B80" i="27"/>
  <c r="B81" i="27"/>
  <c r="B82" i="27"/>
  <c r="B83" i="27"/>
  <c r="B84" i="27"/>
  <c r="B85" i="27"/>
  <c r="B61" i="26"/>
  <c r="B73" i="26"/>
  <c r="B49" i="26"/>
  <c r="B97" i="26"/>
  <c r="B41" i="26"/>
  <c r="B53" i="26"/>
  <c r="B43" i="26"/>
  <c r="B65" i="26"/>
  <c r="B77" i="26"/>
  <c r="B75" i="26"/>
  <c r="B39" i="26"/>
  <c r="B87" i="26"/>
  <c r="B47" i="26"/>
  <c r="B71" i="26"/>
  <c r="B95" i="26"/>
  <c r="B59" i="26"/>
  <c r="I53" i="26"/>
  <c r="H53" i="26"/>
  <c r="I55" i="26"/>
  <c r="H55" i="26"/>
  <c r="I57" i="26"/>
  <c r="H57" i="26"/>
  <c r="I58" i="26"/>
  <c r="H58" i="26"/>
  <c r="I59" i="26"/>
  <c r="H59" i="26"/>
  <c r="I60" i="26"/>
  <c r="H60" i="26"/>
  <c r="I61" i="26"/>
  <c r="H61" i="26"/>
  <c r="L62" i="26"/>
  <c r="K62" i="26"/>
  <c r="L63" i="26"/>
  <c r="K63" i="26"/>
  <c r="L64" i="26"/>
  <c r="K64" i="26"/>
  <c r="L65" i="26"/>
  <c r="K65" i="26"/>
  <c r="L66" i="26"/>
  <c r="K66" i="26"/>
  <c r="L67" i="26"/>
  <c r="K67" i="26"/>
  <c r="L68" i="26"/>
  <c r="K68" i="26"/>
  <c r="L69" i="26"/>
  <c r="K69" i="26"/>
  <c r="L70" i="26"/>
  <c r="K70" i="26"/>
  <c r="L71" i="26"/>
  <c r="K71" i="26"/>
  <c r="L72" i="26"/>
  <c r="K72" i="26"/>
  <c r="L73" i="26"/>
  <c r="K73" i="26"/>
  <c r="I51" i="26"/>
  <c r="H51" i="26"/>
  <c r="I54" i="26"/>
  <c r="H54" i="26"/>
  <c r="O74" i="26"/>
  <c r="N74" i="26"/>
  <c r="O75" i="26"/>
  <c r="N75" i="26"/>
  <c r="O76" i="26"/>
  <c r="N76" i="26"/>
  <c r="O77" i="26"/>
  <c r="N77" i="26"/>
  <c r="O78" i="26"/>
  <c r="N78" i="26"/>
  <c r="O79" i="26"/>
  <c r="N79" i="26"/>
  <c r="O80" i="26"/>
  <c r="N80" i="26"/>
  <c r="O81" i="26"/>
  <c r="N81" i="26"/>
  <c r="O82" i="26"/>
  <c r="N82" i="26"/>
  <c r="O83" i="26"/>
  <c r="N83" i="26"/>
  <c r="O84" i="26"/>
  <c r="N84" i="26"/>
  <c r="O85" i="26"/>
  <c r="N85" i="26"/>
  <c r="I50" i="26"/>
  <c r="H50" i="26"/>
  <c r="I52" i="26"/>
  <c r="H52" i="26"/>
  <c r="I56" i="26"/>
  <c r="H56" i="26"/>
  <c r="B50" i="26"/>
  <c r="B86" i="26"/>
  <c r="B74" i="26"/>
  <c r="B62" i="26"/>
  <c r="B76" i="26"/>
  <c r="B88" i="26"/>
  <c r="B64" i="26"/>
  <c r="B52" i="26"/>
  <c r="B78" i="26"/>
  <c r="B66" i="26"/>
  <c r="B54" i="26"/>
  <c r="B90" i="26"/>
  <c r="B42" i="26"/>
  <c r="B80" i="26"/>
  <c r="B68" i="26"/>
  <c r="B56" i="26"/>
  <c r="B92" i="26"/>
  <c r="B44" i="26"/>
  <c r="B94" i="26"/>
  <c r="B82" i="26"/>
  <c r="B70" i="26"/>
  <c r="B58" i="26"/>
  <c r="B46" i="26"/>
  <c r="B96" i="26"/>
  <c r="B60" i="26"/>
  <c r="B84" i="26"/>
  <c r="B48" i="26"/>
  <c r="B72" i="26"/>
  <c r="C34" i="26"/>
  <c r="D49" i="26" s="1"/>
  <c r="C32" i="26"/>
  <c r="D47" i="26" s="1"/>
  <c r="C30" i="26"/>
  <c r="D45" i="26" s="1"/>
  <c r="C28" i="26"/>
  <c r="D43" i="26" s="1"/>
  <c r="C26" i="26"/>
  <c r="D41" i="26" s="1"/>
  <c r="C24" i="26"/>
  <c r="D39" i="26" s="1"/>
  <c r="F37" i="26"/>
  <c r="G37" i="26" s="1"/>
  <c r="E37" i="26"/>
  <c r="C33" i="26"/>
  <c r="D48" i="26" s="1"/>
  <c r="C31" i="26"/>
  <c r="D46" i="26" s="1"/>
  <c r="C29" i="26"/>
  <c r="D44" i="26" s="1"/>
  <c r="C27" i="26"/>
  <c r="D42" i="26" s="1"/>
  <c r="C25" i="26"/>
  <c r="D40" i="26" s="1"/>
  <c r="C23" i="26"/>
  <c r="D38" i="26" s="1"/>
  <c r="G34" i="26"/>
  <c r="P97" i="26" s="1"/>
  <c r="G32" i="26"/>
  <c r="P95" i="26" s="1"/>
  <c r="G30" i="26"/>
  <c r="P93" i="26" s="1"/>
  <c r="G28" i="26"/>
  <c r="P91" i="26" s="1"/>
  <c r="G26" i="26"/>
  <c r="P89" i="26" s="1"/>
  <c r="G24" i="26"/>
  <c r="P87" i="26" s="1"/>
  <c r="G33" i="26"/>
  <c r="P96" i="26" s="1"/>
  <c r="G31" i="26"/>
  <c r="P94" i="26" s="1"/>
  <c r="G29" i="26"/>
  <c r="P92" i="26" s="1"/>
  <c r="G27" i="26"/>
  <c r="P90" i="26" s="1"/>
  <c r="G25" i="26"/>
  <c r="P88" i="26" s="1"/>
  <c r="G23" i="26"/>
  <c r="P86" i="26" s="1"/>
  <c r="B38" i="26"/>
  <c r="I55" i="33" l="1"/>
  <c r="H55" i="33"/>
  <c r="L63" i="33"/>
  <c r="K63" i="33"/>
  <c r="L68" i="33"/>
  <c r="K68" i="33"/>
  <c r="I61" i="33"/>
  <c r="H61" i="33"/>
  <c r="I56" i="33"/>
  <c r="H56" i="33"/>
  <c r="I57" i="33"/>
  <c r="H57" i="33"/>
  <c r="I54" i="33"/>
  <c r="H54" i="33"/>
  <c r="L62" i="33"/>
  <c r="K62" i="33"/>
  <c r="K70" i="33"/>
  <c r="L70" i="33"/>
  <c r="I53" i="33"/>
  <c r="H53" i="33"/>
  <c r="L66" i="33"/>
  <c r="K66" i="33"/>
  <c r="I60" i="33"/>
  <c r="H60" i="33"/>
  <c r="K71" i="33"/>
  <c r="L71" i="33"/>
  <c r="I52" i="33"/>
  <c r="H52" i="33"/>
  <c r="I51" i="33"/>
  <c r="H51" i="33"/>
  <c r="I59" i="33"/>
  <c r="H59" i="33"/>
  <c r="L37" i="33"/>
  <c r="M37" i="33" s="1"/>
  <c r="K37" i="33"/>
  <c r="L67" i="33"/>
  <c r="K67" i="33"/>
  <c r="I50" i="33"/>
  <c r="H50" i="33"/>
  <c r="L64" i="33"/>
  <c r="K64" i="33"/>
  <c r="K72" i="33"/>
  <c r="L72" i="33"/>
  <c r="L69" i="31"/>
  <c r="K69" i="31"/>
  <c r="I57" i="31"/>
  <c r="H57" i="31"/>
  <c r="L68" i="31"/>
  <c r="K68" i="31"/>
  <c r="I59" i="31"/>
  <c r="H59" i="31"/>
  <c r="I61" i="31"/>
  <c r="H61" i="31"/>
  <c r="L62" i="31"/>
  <c r="K62" i="31"/>
  <c r="L37" i="31"/>
  <c r="M37" i="31" s="1"/>
  <c r="K37" i="31"/>
  <c r="I53" i="31"/>
  <c r="H53" i="31"/>
  <c r="L72" i="31"/>
  <c r="K72" i="31"/>
  <c r="L70" i="31"/>
  <c r="K70" i="31"/>
  <c r="I60" i="31"/>
  <c r="H60" i="31"/>
  <c r="L64" i="31"/>
  <c r="K64" i="31"/>
  <c r="I50" i="31"/>
  <c r="H50" i="31"/>
  <c r="H59" i="30"/>
  <c r="K63" i="30"/>
  <c r="H61" i="30"/>
  <c r="N75" i="30"/>
  <c r="E42" i="30"/>
  <c r="R86" i="30"/>
  <c r="Q86" i="30"/>
  <c r="I37" i="30"/>
  <c r="J37" i="30" s="1"/>
  <c r="H37" i="30"/>
  <c r="R88" i="30"/>
  <c r="Q88" i="30"/>
  <c r="F40" i="30"/>
  <c r="E40" i="30"/>
  <c r="F45" i="30"/>
  <c r="E45" i="30"/>
  <c r="R96" i="30"/>
  <c r="Q96" i="30"/>
  <c r="F48" i="30"/>
  <c r="E48" i="30"/>
  <c r="F38" i="30"/>
  <c r="E38" i="30"/>
  <c r="R93" i="30"/>
  <c r="Q93" i="30"/>
  <c r="I52" i="27"/>
  <c r="H52" i="27"/>
  <c r="I57" i="27"/>
  <c r="H57" i="27"/>
  <c r="I54" i="27"/>
  <c r="H54" i="27"/>
  <c r="I51" i="27"/>
  <c r="H51" i="27"/>
  <c r="I59" i="27"/>
  <c r="H59" i="27"/>
  <c r="I60" i="27"/>
  <c r="H60" i="27"/>
  <c r="I56" i="27"/>
  <c r="H56" i="27"/>
  <c r="I53" i="27"/>
  <c r="H53" i="27"/>
  <c r="I61" i="27"/>
  <c r="H61" i="27"/>
  <c r="I50" i="27"/>
  <c r="H50" i="27"/>
  <c r="I58" i="27"/>
  <c r="H58" i="27"/>
  <c r="I55" i="27"/>
  <c r="H55" i="27"/>
  <c r="O37" i="27"/>
  <c r="P37" i="27" s="1"/>
  <c r="N37" i="27"/>
  <c r="R95" i="26"/>
  <c r="Q95" i="26"/>
  <c r="F43" i="26"/>
  <c r="E43" i="26"/>
  <c r="R92" i="26"/>
  <c r="Q92" i="26"/>
  <c r="R89" i="26"/>
  <c r="Q89" i="26"/>
  <c r="R97" i="26"/>
  <c r="Q97" i="26"/>
  <c r="F44" i="26"/>
  <c r="E44" i="26"/>
  <c r="I37" i="26"/>
  <c r="J37" i="26" s="1"/>
  <c r="H37" i="26"/>
  <c r="F45" i="26"/>
  <c r="E45" i="26"/>
  <c r="R90" i="26"/>
  <c r="Q90" i="26"/>
  <c r="F42" i="26"/>
  <c r="E42" i="26"/>
  <c r="R86" i="26"/>
  <c r="Q86" i="26"/>
  <c r="R91" i="26"/>
  <c r="Q91" i="26"/>
  <c r="F38" i="26"/>
  <c r="E38" i="26"/>
  <c r="F46" i="26"/>
  <c r="E46" i="26"/>
  <c r="F39" i="26"/>
  <c r="E39" i="26"/>
  <c r="F47" i="26"/>
  <c r="E47" i="26"/>
  <c r="R87" i="26"/>
  <c r="Q87" i="26"/>
  <c r="R94" i="26"/>
  <c r="Q94" i="26"/>
  <c r="R88" i="26"/>
  <c r="Q88" i="26"/>
  <c r="R96" i="26"/>
  <c r="Q96" i="26"/>
  <c r="R93" i="26"/>
  <c r="Q93" i="26"/>
  <c r="F40" i="26"/>
  <c r="E40" i="26"/>
  <c r="F48" i="26"/>
  <c r="E48" i="26"/>
  <c r="F41" i="26"/>
  <c r="E41" i="26"/>
  <c r="F49" i="26"/>
  <c r="E49" i="26"/>
  <c r="O37" i="33" l="1"/>
  <c r="P37" i="33" s="1"/>
  <c r="N37" i="33"/>
  <c r="O37" i="31"/>
  <c r="P37" i="31" s="1"/>
  <c r="N37" i="31"/>
  <c r="K37" i="30"/>
  <c r="L37" i="30"/>
  <c r="M37" i="30" s="1"/>
  <c r="R37" i="27"/>
  <c r="S37" i="27" s="1"/>
  <c r="Q37" i="27"/>
  <c r="K37" i="26"/>
  <c r="L37" i="26"/>
  <c r="M37" i="26" s="1"/>
  <c r="R37" i="33" l="1"/>
  <c r="S37" i="33" s="1"/>
  <c r="Q37" i="33"/>
  <c r="R37" i="31"/>
  <c r="S37" i="31" s="1"/>
  <c r="Q37" i="31"/>
  <c r="O37" i="30"/>
  <c r="P37" i="30" s="1"/>
  <c r="N37" i="30"/>
  <c r="O37" i="26"/>
  <c r="P37" i="26" s="1"/>
  <c r="N37" i="26"/>
  <c r="R37" i="30" l="1"/>
  <c r="S37" i="30" s="1"/>
  <c r="Q37" i="30"/>
  <c r="R37" i="26"/>
  <c r="S37" i="26" s="1"/>
  <c r="Q37" i="26"/>
  <c r="J2" i="24"/>
  <c r="E3" i="24"/>
  <c r="D3" i="24"/>
  <c r="X15" i="1"/>
  <c r="R15" i="1"/>
  <c r="S110" i="23"/>
  <c r="R110" i="23"/>
  <c r="Q110" i="23"/>
  <c r="P110" i="23"/>
  <c r="O110" i="23"/>
  <c r="N110" i="23"/>
  <c r="M110" i="23"/>
  <c r="L110" i="23"/>
  <c r="K110" i="23"/>
  <c r="J110" i="23"/>
  <c r="I110" i="23"/>
  <c r="H110" i="23"/>
  <c r="G110" i="23"/>
  <c r="F110" i="23"/>
  <c r="E110" i="23"/>
  <c r="D110" i="23"/>
  <c r="C110" i="23"/>
  <c r="M77" i="23"/>
  <c r="O77" i="23" s="1"/>
  <c r="J72" i="23"/>
  <c r="L72" i="23" s="1"/>
  <c r="D45" i="23"/>
  <c r="F45" i="23" s="1"/>
  <c r="E37" i="23"/>
  <c r="G35" i="23"/>
  <c r="F35" i="23"/>
  <c r="E35" i="23"/>
  <c r="D35" i="23"/>
  <c r="D34" i="23" s="1"/>
  <c r="G61" i="23" s="1"/>
  <c r="C35" i="23"/>
  <c r="F37" i="23" s="1"/>
  <c r="G37" i="23" s="1"/>
  <c r="G34" i="23"/>
  <c r="P97" i="23" s="1"/>
  <c r="R97" i="23" s="1"/>
  <c r="F34" i="23"/>
  <c r="M85" i="23" s="1"/>
  <c r="O85" i="23" s="1"/>
  <c r="E34" i="23"/>
  <c r="J73" i="23" s="1"/>
  <c r="C34" i="23"/>
  <c r="D49" i="23" s="1"/>
  <c r="F49" i="23" s="1"/>
  <c r="A34" i="23"/>
  <c r="B97" i="23" s="1"/>
  <c r="G33" i="23"/>
  <c r="P96" i="23" s="1"/>
  <c r="F33" i="23"/>
  <c r="M84" i="23" s="1"/>
  <c r="O84" i="23" s="1"/>
  <c r="E33" i="23"/>
  <c r="C33" i="23"/>
  <c r="D48" i="23" s="1"/>
  <c r="A33" i="23"/>
  <c r="B96" i="23" s="1"/>
  <c r="G32" i="23"/>
  <c r="P95" i="23" s="1"/>
  <c r="R95" i="23" s="1"/>
  <c r="F32" i="23"/>
  <c r="M83" i="23" s="1"/>
  <c r="O83" i="23" s="1"/>
  <c r="E32" i="23"/>
  <c r="J71" i="23" s="1"/>
  <c r="C32" i="23"/>
  <c r="D47" i="23" s="1"/>
  <c r="F47" i="23" s="1"/>
  <c r="A32" i="23"/>
  <c r="B95" i="23" s="1"/>
  <c r="G31" i="23"/>
  <c r="P94" i="23" s="1"/>
  <c r="F31" i="23"/>
  <c r="M82" i="23" s="1"/>
  <c r="O82" i="23" s="1"/>
  <c r="E31" i="23"/>
  <c r="J70" i="23" s="1"/>
  <c r="L70" i="23" s="1"/>
  <c r="C31" i="23"/>
  <c r="D46" i="23" s="1"/>
  <c r="A31" i="23"/>
  <c r="B94" i="23" s="1"/>
  <c r="G30" i="23"/>
  <c r="P93" i="23" s="1"/>
  <c r="R93" i="23" s="1"/>
  <c r="F30" i="23"/>
  <c r="M81" i="23" s="1"/>
  <c r="O81" i="23" s="1"/>
  <c r="E30" i="23"/>
  <c r="J69" i="23" s="1"/>
  <c r="C30" i="23"/>
  <c r="A30" i="23"/>
  <c r="B93" i="23" s="1"/>
  <c r="G29" i="23"/>
  <c r="P92" i="23" s="1"/>
  <c r="F29" i="23"/>
  <c r="M80" i="23" s="1"/>
  <c r="O80" i="23" s="1"/>
  <c r="E29" i="23"/>
  <c r="J68" i="23" s="1"/>
  <c r="L68" i="23" s="1"/>
  <c r="C29" i="23"/>
  <c r="D44" i="23" s="1"/>
  <c r="A29" i="23"/>
  <c r="B92" i="23" s="1"/>
  <c r="G28" i="23"/>
  <c r="P91" i="23" s="1"/>
  <c r="R91" i="23" s="1"/>
  <c r="F28" i="23"/>
  <c r="M79" i="23" s="1"/>
  <c r="O79" i="23" s="1"/>
  <c r="E28" i="23"/>
  <c r="J67" i="23" s="1"/>
  <c r="C28" i="23"/>
  <c r="D43" i="23" s="1"/>
  <c r="F43" i="23" s="1"/>
  <c r="A28" i="23"/>
  <c r="B91" i="23" s="1"/>
  <c r="G27" i="23"/>
  <c r="P90" i="23" s="1"/>
  <c r="F27" i="23"/>
  <c r="M78" i="23" s="1"/>
  <c r="O78" i="23" s="1"/>
  <c r="E27" i="23"/>
  <c r="J66" i="23" s="1"/>
  <c r="L66" i="23" s="1"/>
  <c r="C27" i="23"/>
  <c r="D42" i="23" s="1"/>
  <c r="A27" i="23"/>
  <c r="B90" i="23" s="1"/>
  <c r="G26" i="23"/>
  <c r="P89" i="23" s="1"/>
  <c r="R89" i="23" s="1"/>
  <c r="F26" i="23"/>
  <c r="E26" i="23"/>
  <c r="J65" i="23" s="1"/>
  <c r="C26" i="23"/>
  <c r="D41" i="23" s="1"/>
  <c r="F41" i="23" s="1"/>
  <c r="A26" i="23"/>
  <c r="B89" i="23" s="1"/>
  <c r="G25" i="23"/>
  <c r="P88" i="23" s="1"/>
  <c r="F25" i="23"/>
  <c r="M76" i="23" s="1"/>
  <c r="O76" i="23" s="1"/>
  <c r="E25" i="23"/>
  <c r="J64" i="23" s="1"/>
  <c r="L64" i="23" s="1"/>
  <c r="C25" i="23"/>
  <c r="D40" i="23" s="1"/>
  <c r="A25" i="23"/>
  <c r="B88" i="23" s="1"/>
  <c r="G24" i="23"/>
  <c r="P87" i="23" s="1"/>
  <c r="R87" i="23" s="1"/>
  <c r="F24" i="23"/>
  <c r="M75" i="23" s="1"/>
  <c r="O75" i="23" s="1"/>
  <c r="E24" i="23"/>
  <c r="J63" i="23" s="1"/>
  <c r="C24" i="23"/>
  <c r="D39" i="23" s="1"/>
  <c r="F39" i="23" s="1"/>
  <c r="A24" i="23"/>
  <c r="B87" i="23" s="1"/>
  <c r="G23" i="23"/>
  <c r="P86" i="23" s="1"/>
  <c r="F23" i="23"/>
  <c r="M74" i="23" s="1"/>
  <c r="O74" i="23" s="1"/>
  <c r="E23" i="23"/>
  <c r="J62" i="23" s="1"/>
  <c r="L62" i="23" s="1"/>
  <c r="C23" i="23"/>
  <c r="D38" i="23" s="1"/>
  <c r="A23" i="23"/>
  <c r="B86" i="23" s="1"/>
  <c r="S110" i="22"/>
  <c r="R110" i="22"/>
  <c r="Q110" i="22"/>
  <c r="P110" i="22"/>
  <c r="O110" i="22"/>
  <c r="N110" i="22"/>
  <c r="M110" i="22"/>
  <c r="L110" i="22"/>
  <c r="K110" i="22"/>
  <c r="J110" i="22"/>
  <c r="I110" i="22"/>
  <c r="H110" i="22"/>
  <c r="G110" i="22"/>
  <c r="F110" i="22"/>
  <c r="E110" i="22"/>
  <c r="D110" i="22"/>
  <c r="C110" i="22"/>
  <c r="G35" i="22"/>
  <c r="G34" i="22" s="1"/>
  <c r="P97" i="22" s="1"/>
  <c r="Q97" i="22" s="1"/>
  <c r="F35" i="22"/>
  <c r="E35" i="22"/>
  <c r="E33" i="22" s="1"/>
  <c r="J72" i="22" s="1"/>
  <c r="K72" i="22" s="1"/>
  <c r="D35" i="22"/>
  <c r="C35" i="22"/>
  <c r="E34" i="22"/>
  <c r="J73" i="22" s="1"/>
  <c r="K73" i="22" s="1"/>
  <c r="D34" i="22"/>
  <c r="G61" i="22" s="1"/>
  <c r="H61" i="22" s="1"/>
  <c r="C34" i="22"/>
  <c r="D49" i="22" s="1"/>
  <c r="E49" i="22" s="1"/>
  <c r="A34" i="22"/>
  <c r="B97" i="22" s="1"/>
  <c r="F33" i="22"/>
  <c r="M84" i="22" s="1"/>
  <c r="N84" i="22" s="1"/>
  <c r="D33" i="22"/>
  <c r="G60" i="22" s="1"/>
  <c r="H60" i="22" s="1"/>
  <c r="A33" i="22"/>
  <c r="G32" i="22"/>
  <c r="P95" i="22" s="1"/>
  <c r="Q95" i="22" s="1"/>
  <c r="D32" i="22"/>
  <c r="G59" i="22" s="1"/>
  <c r="H59" i="22" s="1"/>
  <c r="C32" i="22"/>
  <c r="D47" i="22" s="1"/>
  <c r="E47" i="22" s="1"/>
  <c r="A32" i="22"/>
  <c r="B71" i="22" s="1"/>
  <c r="D31" i="22"/>
  <c r="G58" i="22" s="1"/>
  <c r="H58" i="22" s="1"/>
  <c r="A31" i="22"/>
  <c r="G30" i="22"/>
  <c r="P93" i="22" s="1"/>
  <c r="Q93" i="22" s="1"/>
  <c r="D30" i="22"/>
  <c r="G57" i="22" s="1"/>
  <c r="H57" i="22" s="1"/>
  <c r="C30" i="22"/>
  <c r="D45" i="22" s="1"/>
  <c r="E45" i="22" s="1"/>
  <c r="A30" i="22"/>
  <c r="B93" i="22" s="1"/>
  <c r="D29" i="22"/>
  <c r="G56" i="22" s="1"/>
  <c r="H56" i="22" s="1"/>
  <c r="A29" i="22"/>
  <c r="B56" i="22" s="1"/>
  <c r="G28" i="22"/>
  <c r="P91" i="22" s="1"/>
  <c r="Q91" i="22" s="1"/>
  <c r="D28" i="22"/>
  <c r="G55" i="22" s="1"/>
  <c r="H55" i="22" s="1"/>
  <c r="C28" i="22"/>
  <c r="D43" i="22" s="1"/>
  <c r="E43" i="22" s="1"/>
  <c r="A28" i="22"/>
  <c r="B79" i="22" s="1"/>
  <c r="F27" i="22"/>
  <c r="M78" i="22" s="1"/>
  <c r="N78" i="22" s="1"/>
  <c r="D27" i="22"/>
  <c r="G54" i="22" s="1"/>
  <c r="H54" i="22" s="1"/>
  <c r="A27" i="22"/>
  <c r="G26" i="22"/>
  <c r="P89" i="22" s="1"/>
  <c r="Q89" i="22" s="1"/>
  <c r="D26" i="22"/>
  <c r="G53" i="22" s="1"/>
  <c r="H53" i="22" s="1"/>
  <c r="C26" i="22"/>
  <c r="D41" i="22" s="1"/>
  <c r="E41" i="22" s="1"/>
  <c r="A26" i="22"/>
  <c r="B77" i="22" s="1"/>
  <c r="F25" i="22"/>
  <c r="M76" i="22" s="1"/>
  <c r="N76" i="22" s="1"/>
  <c r="D25" i="22"/>
  <c r="G52" i="22" s="1"/>
  <c r="H52" i="22" s="1"/>
  <c r="A25" i="22"/>
  <c r="G24" i="22"/>
  <c r="P87" i="22" s="1"/>
  <c r="Q87" i="22" s="1"/>
  <c r="D24" i="22"/>
  <c r="G51" i="22" s="1"/>
  <c r="H51" i="22" s="1"/>
  <c r="C24" i="22"/>
  <c r="D39" i="22" s="1"/>
  <c r="E39" i="22" s="1"/>
  <c r="A24" i="22"/>
  <c r="B87" i="22" s="1"/>
  <c r="D23" i="22"/>
  <c r="G50" i="22" s="1"/>
  <c r="H50" i="22" s="1"/>
  <c r="A23" i="22"/>
  <c r="B50" i="22" s="1"/>
  <c r="D110" i="21"/>
  <c r="T110" i="21"/>
  <c r="C39" i="21"/>
  <c r="C40" i="21"/>
  <c r="C41" i="21"/>
  <c r="C42" i="21"/>
  <c r="C43" i="21"/>
  <c r="C44" i="21"/>
  <c r="C45" i="21"/>
  <c r="C46" i="21"/>
  <c r="C47" i="21"/>
  <c r="C48" i="21"/>
  <c r="C49" i="21"/>
  <c r="C38" i="21"/>
  <c r="R110" i="21"/>
  <c r="S110" i="21"/>
  <c r="Q110" i="21"/>
  <c r="O110" i="21"/>
  <c r="P110" i="21"/>
  <c r="N110" i="21"/>
  <c r="L110" i="21"/>
  <c r="M110" i="21"/>
  <c r="K110" i="21"/>
  <c r="I110" i="21"/>
  <c r="J110" i="21"/>
  <c r="H110" i="21"/>
  <c r="F110" i="21"/>
  <c r="G110" i="21"/>
  <c r="E110" i="21"/>
  <c r="C97" i="21"/>
  <c r="C95" i="21"/>
  <c r="C93" i="21"/>
  <c r="C91" i="21"/>
  <c r="C89" i="21"/>
  <c r="C87" i="21"/>
  <c r="C85" i="21"/>
  <c r="C83" i="21"/>
  <c r="C81" i="21"/>
  <c r="C79" i="21"/>
  <c r="C77" i="21"/>
  <c r="C75" i="21"/>
  <c r="C73" i="21"/>
  <c r="C71" i="21"/>
  <c r="C69" i="21"/>
  <c r="C67" i="21"/>
  <c r="C65" i="21"/>
  <c r="C63" i="21"/>
  <c r="C61" i="21"/>
  <c r="C60" i="21"/>
  <c r="C59" i="21"/>
  <c r="C57" i="21"/>
  <c r="C56" i="21"/>
  <c r="C55" i="21"/>
  <c r="C53" i="21"/>
  <c r="C52" i="21"/>
  <c r="C51" i="21"/>
  <c r="H35" i="21"/>
  <c r="G35" i="21"/>
  <c r="F35" i="21"/>
  <c r="E35" i="21"/>
  <c r="D35" i="21"/>
  <c r="G34" i="21"/>
  <c r="N85" i="21" s="1"/>
  <c r="F34" i="21"/>
  <c r="K73" i="21" s="1"/>
  <c r="E34" i="21"/>
  <c r="H61" i="21" s="1"/>
  <c r="A34" i="21"/>
  <c r="G33" i="21"/>
  <c r="N84" i="21" s="1"/>
  <c r="F33" i="21"/>
  <c r="K72" i="21" s="1"/>
  <c r="E33" i="21"/>
  <c r="H60" i="21" s="1"/>
  <c r="A33" i="21"/>
  <c r="G32" i="21"/>
  <c r="N83" i="21" s="1"/>
  <c r="F32" i="21"/>
  <c r="K71" i="21" s="1"/>
  <c r="E32" i="21"/>
  <c r="H59" i="21" s="1"/>
  <c r="A32" i="21"/>
  <c r="G31" i="21"/>
  <c r="N82" i="21" s="1"/>
  <c r="F31" i="21"/>
  <c r="K70" i="21" s="1"/>
  <c r="E31" i="21"/>
  <c r="H58" i="21" s="1"/>
  <c r="A31" i="21"/>
  <c r="G30" i="21"/>
  <c r="N81" i="21" s="1"/>
  <c r="F30" i="21"/>
  <c r="K69" i="21" s="1"/>
  <c r="E30" i="21"/>
  <c r="H57" i="21" s="1"/>
  <c r="A30" i="21"/>
  <c r="G29" i="21"/>
  <c r="N80" i="21" s="1"/>
  <c r="F29" i="21"/>
  <c r="K68" i="21" s="1"/>
  <c r="E29" i="21"/>
  <c r="H56" i="21" s="1"/>
  <c r="A29" i="21"/>
  <c r="G28" i="21"/>
  <c r="N79" i="21" s="1"/>
  <c r="F28" i="21"/>
  <c r="K67" i="21" s="1"/>
  <c r="E28" i="21"/>
  <c r="H55" i="21" s="1"/>
  <c r="A28" i="21"/>
  <c r="G27" i="21"/>
  <c r="N78" i="21" s="1"/>
  <c r="F27" i="21"/>
  <c r="K66" i="21" s="1"/>
  <c r="E27" i="21"/>
  <c r="H54" i="21" s="1"/>
  <c r="A27" i="21"/>
  <c r="G26" i="21"/>
  <c r="N77" i="21" s="1"/>
  <c r="F26" i="21"/>
  <c r="K65" i="21" s="1"/>
  <c r="E26" i="21"/>
  <c r="H53" i="21" s="1"/>
  <c r="A26" i="21"/>
  <c r="G25" i="21"/>
  <c r="N76" i="21" s="1"/>
  <c r="F25" i="21"/>
  <c r="K64" i="21" s="1"/>
  <c r="E25" i="21"/>
  <c r="H52" i="21" s="1"/>
  <c r="A25" i="21"/>
  <c r="G24" i="21"/>
  <c r="N75" i="21" s="1"/>
  <c r="F24" i="21"/>
  <c r="K63" i="21" s="1"/>
  <c r="E24" i="21"/>
  <c r="H51" i="21" s="1"/>
  <c r="A24" i="21"/>
  <c r="G23" i="21"/>
  <c r="N74" i="21" s="1"/>
  <c r="F23" i="21"/>
  <c r="K62" i="21" s="1"/>
  <c r="E23" i="21"/>
  <c r="H50" i="21" s="1"/>
  <c r="A23" i="21"/>
  <c r="H57" i="20"/>
  <c r="F37" i="20"/>
  <c r="G37" i="20" s="1"/>
  <c r="G35" i="20"/>
  <c r="G34" i="20" s="1"/>
  <c r="P97" i="20" s="1"/>
  <c r="F35" i="20"/>
  <c r="E35" i="20"/>
  <c r="D35" i="20"/>
  <c r="C35" i="20"/>
  <c r="C34" i="20" s="1"/>
  <c r="D49" i="20" s="1"/>
  <c r="F49" i="20" s="1"/>
  <c r="F34" i="20"/>
  <c r="M85" i="20" s="1"/>
  <c r="D34" i="20"/>
  <c r="G61" i="20" s="1"/>
  <c r="A34" i="20"/>
  <c r="F33" i="20"/>
  <c r="M84" i="20" s="1"/>
  <c r="D33" i="20"/>
  <c r="G60" i="20" s="1"/>
  <c r="I60" i="20" s="1"/>
  <c r="A33" i="20"/>
  <c r="B96" i="20" s="1"/>
  <c r="G32" i="20"/>
  <c r="P95" i="20" s="1"/>
  <c r="F32" i="20"/>
  <c r="M83" i="20" s="1"/>
  <c r="D32" i="20"/>
  <c r="G59" i="20" s="1"/>
  <c r="I59" i="20" s="1"/>
  <c r="C32" i="20"/>
  <c r="D47" i="20" s="1"/>
  <c r="F47" i="20" s="1"/>
  <c r="A32" i="20"/>
  <c r="G31" i="20"/>
  <c r="P94" i="20" s="1"/>
  <c r="F31" i="20"/>
  <c r="M82" i="20" s="1"/>
  <c r="D31" i="20"/>
  <c r="G58" i="20" s="1"/>
  <c r="I58" i="20" s="1"/>
  <c r="C31" i="20"/>
  <c r="D46" i="20" s="1"/>
  <c r="F46" i="20" s="1"/>
  <c r="A31" i="20"/>
  <c r="B94" i="20" s="1"/>
  <c r="G30" i="20"/>
  <c r="P93" i="20" s="1"/>
  <c r="F30" i="20"/>
  <c r="M81" i="20" s="1"/>
  <c r="D30" i="20"/>
  <c r="G57" i="20" s="1"/>
  <c r="I57" i="20" s="1"/>
  <c r="C30" i="20"/>
  <c r="D45" i="20" s="1"/>
  <c r="F45" i="20" s="1"/>
  <c r="A30" i="20"/>
  <c r="G29" i="20"/>
  <c r="P92" i="20" s="1"/>
  <c r="F29" i="20"/>
  <c r="M80" i="20" s="1"/>
  <c r="D29" i="20"/>
  <c r="G56" i="20" s="1"/>
  <c r="I56" i="20" s="1"/>
  <c r="C29" i="20"/>
  <c r="D44" i="20" s="1"/>
  <c r="F44" i="20" s="1"/>
  <c r="A29" i="20"/>
  <c r="B92" i="20" s="1"/>
  <c r="G28" i="20"/>
  <c r="P91" i="20" s="1"/>
  <c r="F28" i="20"/>
  <c r="M79" i="20" s="1"/>
  <c r="D28" i="20"/>
  <c r="G55" i="20" s="1"/>
  <c r="I55" i="20" s="1"/>
  <c r="C28" i="20"/>
  <c r="D43" i="20" s="1"/>
  <c r="F43" i="20" s="1"/>
  <c r="A28" i="20"/>
  <c r="G27" i="20"/>
  <c r="P90" i="20" s="1"/>
  <c r="F27" i="20"/>
  <c r="M78" i="20" s="1"/>
  <c r="D27" i="20"/>
  <c r="G54" i="20" s="1"/>
  <c r="I54" i="20" s="1"/>
  <c r="C27" i="20"/>
  <c r="D42" i="20" s="1"/>
  <c r="F42" i="20" s="1"/>
  <c r="A27" i="20"/>
  <c r="B90" i="20" s="1"/>
  <c r="G26" i="20"/>
  <c r="P89" i="20" s="1"/>
  <c r="F26" i="20"/>
  <c r="M77" i="20" s="1"/>
  <c r="D26" i="20"/>
  <c r="G53" i="20" s="1"/>
  <c r="I53" i="20" s="1"/>
  <c r="C26" i="20"/>
  <c r="D41" i="20" s="1"/>
  <c r="F41" i="20" s="1"/>
  <c r="A26" i="20"/>
  <c r="G25" i="20"/>
  <c r="P88" i="20" s="1"/>
  <c r="F25" i="20"/>
  <c r="M76" i="20" s="1"/>
  <c r="D25" i="20"/>
  <c r="G52" i="20" s="1"/>
  <c r="I52" i="20" s="1"/>
  <c r="C25" i="20"/>
  <c r="D40" i="20" s="1"/>
  <c r="F40" i="20" s="1"/>
  <c r="A25" i="20"/>
  <c r="B88" i="20" s="1"/>
  <c r="G24" i="20"/>
  <c r="P87" i="20" s="1"/>
  <c r="F24" i="20"/>
  <c r="M75" i="20" s="1"/>
  <c r="D24" i="20"/>
  <c r="G51" i="20" s="1"/>
  <c r="I51" i="20" s="1"/>
  <c r="C24" i="20"/>
  <c r="D39" i="20" s="1"/>
  <c r="F39" i="20" s="1"/>
  <c r="A24" i="20"/>
  <c r="G23" i="20"/>
  <c r="P86" i="20" s="1"/>
  <c r="F23" i="20"/>
  <c r="M74" i="20" s="1"/>
  <c r="D23" i="20"/>
  <c r="G50" i="20" s="1"/>
  <c r="I50" i="20" s="1"/>
  <c r="C23" i="20"/>
  <c r="D38" i="20" s="1"/>
  <c r="F38" i="20" s="1"/>
  <c r="A23" i="20"/>
  <c r="B86" i="20" s="1"/>
  <c r="L2" i="1"/>
  <c r="L15" i="1"/>
  <c r="G34" i="12"/>
  <c r="F34" i="12"/>
  <c r="E34" i="12"/>
  <c r="D34" i="12"/>
  <c r="C34" i="12"/>
  <c r="F36" i="12" s="1"/>
  <c r="G36" i="12" s="1"/>
  <c r="G32" i="12"/>
  <c r="P91" i="12" s="1"/>
  <c r="E32" i="12"/>
  <c r="J69" i="12" s="1"/>
  <c r="D32" i="12"/>
  <c r="G58" i="12" s="1"/>
  <c r="C32" i="12"/>
  <c r="D47" i="12" s="1"/>
  <c r="A32" i="12"/>
  <c r="B91" i="12" s="1"/>
  <c r="G31" i="12"/>
  <c r="P90" i="12" s="1"/>
  <c r="E31" i="12"/>
  <c r="J68" i="12" s="1"/>
  <c r="D31" i="12"/>
  <c r="G57" i="12" s="1"/>
  <c r="C31" i="12"/>
  <c r="D46" i="12" s="1"/>
  <c r="A31" i="12"/>
  <c r="B90" i="12" s="1"/>
  <c r="G30" i="12"/>
  <c r="P89" i="12" s="1"/>
  <c r="E30" i="12"/>
  <c r="J67" i="12" s="1"/>
  <c r="D30" i="12"/>
  <c r="G56" i="12" s="1"/>
  <c r="C30" i="12"/>
  <c r="D45" i="12" s="1"/>
  <c r="A30" i="12"/>
  <c r="B89" i="12" s="1"/>
  <c r="G29" i="12"/>
  <c r="P88" i="12" s="1"/>
  <c r="E29" i="12"/>
  <c r="J66" i="12" s="1"/>
  <c r="D29" i="12"/>
  <c r="G55" i="12" s="1"/>
  <c r="C29" i="12"/>
  <c r="D44" i="12" s="1"/>
  <c r="A29" i="12"/>
  <c r="B88" i="12" s="1"/>
  <c r="G28" i="12"/>
  <c r="P87" i="12" s="1"/>
  <c r="E28" i="12"/>
  <c r="J65" i="12" s="1"/>
  <c r="D28" i="12"/>
  <c r="G54" i="12" s="1"/>
  <c r="C28" i="12"/>
  <c r="D43" i="12" s="1"/>
  <c r="A28" i="12"/>
  <c r="B87" i="12" s="1"/>
  <c r="G27" i="12"/>
  <c r="P86" i="12" s="1"/>
  <c r="E27" i="12"/>
  <c r="J64" i="12" s="1"/>
  <c r="D27" i="12"/>
  <c r="G53" i="12" s="1"/>
  <c r="C27" i="12"/>
  <c r="D42" i="12" s="1"/>
  <c r="A27" i="12"/>
  <c r="B86" i="12" s="1"/>
  <c r="G26" i="12"/>
  <c r="P85" i="12" s="1"/>
  <c r="E26" i="12"/>
  <c r="J63" i="12" s="1"/>
  <c r="D26" i="12"/>
  <c r="G52" i="12" s="1"/>
  <c r="C26" i="12"/>
  <c r="D41" i="12" s="1"/>
  <c r="A26" i="12"/>
  <c r="B85" i="12" s="1"/>
  <c r="G25" i="12"/>
  <c r="P84" i="12" s="1"/>
  <c r="E25" i="12"/>
  <c r="J62" i="12" s="1"/>
  <c r="D25" i="12"/>
  <c r="G51" i="12" s="1"/>
  <c r="C25" i="12"/>
  <c r="D40" i="12" s="1"/>
  <c r="A25" i="12"/>
  <c r="B84" i="12" s="1"/>
  <c r="G24" i="12"/>
  <c r="P83" i="12" s="1"/>
  <c r="E24" i="12"/>
  <c r="J61" i="12" s="1"/>
  <c r="D24" i="12"/>
  <c r="G50" i="12" s="1"/>
  <c r="C24" i="12"/>
  <c r="D39" i="12" s="1"/>
  <c r="E39" i="12" s="1"/>
  <c r="A24" i="12"/>
  <c r="B83" i="12" s="1"/>
  <c r="G23" i="12"/>
  <c r="P82" i="12" s="1"/>
  <c r="E23" i="12"/>
  <c r="J60" i="12" s="1"/>
  <c r="D23" i="12"/>
  <c r="G49" i="12" s="1"/>
  <c r="C23" i="12"/>
  <c r="D38" i="12" s="1"/>
  <c r="E38" i="12" s="1"/>
  <c r="A23" i="12"/>
  <c r="B82" i="12" s="1"/>
  <c r="G22" i="12"/>
  <c r="P81" i="12" s="1"/>
  <c r="E22" i="12"/>
  <c r="J59" i="12" s="1"/>
  <c r="D22" i="12"/>
  <c r="G48" i="12" s="1"/>
  <c r="C22" i="12"/>
  <c r="D37" i="12" s="1"/>
  <c r="E37" i="12" s="1"/>
  <c r="A22" i="12"/>
  <c r="B81" i="12" s="1"/>
  <c r="B91" i="11"/>
  <c r="B85" i="11"/>
  <c r="B80" i="11"/>
  <c r="B78" i="11"/>
  <c r="B70" i="11"/>
  <c r="B69" i="11"/>
  <c r="B63" i="11"/>
  <c r="B58" i="11"/>
  <c r="B56" i="11"/>
  <c r="B48" i="11"/>
  <c r="B47" i="11"/>
  <c r="B41" i="11"/>
  <c r="G34" i="11"/>
  <c r="G32" i="11" s="1"/>
  <c r="P91" i="11" s="1"/>
  <c r="F34" i="11"/>
  <c r="E34" i="11"/>
  <c r="D34" i="11"/>
  <c r="C34" i="11"/>
  <c r="C32" i="11" s="1"/>
  <c r="D47" i="11" s="1"/>
  <c r="F32" i="11"/>
  <c r="M80" i="11" s="1"/>
  <c r="E32" i="11"/>
  <c r="J69" i="11" s="1"/>
  <c r="D32" i="11"/>
  <c r="G58" i="11" s="1"/>
  <c r="A32" i="11"/>
  <c r="F31" i="11"/>
  <c r="M79" i="11" s="1"/>
  <c r="E31" i="11"/>
  <c r="J68" i="11" s="1"/>
  <c r="D31" i="11"/>
  <c r="G57" i="11" s="1"/>
  <c r="A31" i="11"/>
  <c r="B90" i="11" s="1"/>
  <c r="F30" i="11"/>
  <c r="M78" i="11" s="1"/>
  <c r="E30" i="11"/>
  <c r="J67" i="11" s="1"/>
  <c r="D30" i="11"/>
  <c r="G56" i="11" s="1"/>
  <c r="A30" i="11"/>
  <c r="B89" i="11" s="1"/>
  <c r="F29" i="11"/>
  <c r="M77" i="11" s="1"/>
  <c r="E29" i="11"/>
  <c r="J66" i="11" s="1"/>
  <c r="D29" i="11"/>
  <c r="G55" i="11" s="1"/>
  <c r="A29" i="11"/>
  <c r="B88" i="11" s="1"/>
  <c r="F28" i="11"/>
  <c r="M76" i="11" s="1"/>
  <c r="E28" i="11"/>
  <c r="J65" i="11" s="1"/>
  <c r="D28" i="11"/>
  <c r="G54" i="11" s="1"/>
  <c r="A28" i="11"/>
  <c r="B76" i="11" s="1"/>
  <c r="F27" i="11"/>
  <c r="M75" i="11" s="1"/>
  <c r="E27" i="11"/>
  <c r="J64" i="11" s="1"/>
  <c r="D27" i="11"/>
  <c r="G53" i="11" s="1"/>
  <c r="A27" i="11"/>
  <c r="B86" i="11" s="1"/>
  <c r="F26" i="11"/>
  <c r="M74" i="11" s="1"/>
  <c r="E26" i="11"/>
  <c r="J63" i="11" s="1"/>
  <c r="D26" i="11"/>
  <c r="G52" i="11" s="1"/>
  <c r="A26" i="11"/>
  <c r="B74" i="11" s="1"/>
  <c r="F25" i="11"/>
  <c r="M73" i="11" s="1"/>
  <c r="E25" i="11"/>
  <c r="J62" i="11" s="1"/>
  <c r="D25" i="11"/>
  <c r="G51" i="11" s="1"/>
  <c r="A25" i="11"/>
  <c r="B62" i="11" s="1"/>
  <c r="F24" i="11"/>
  <c r="M72" i="11" s="1"/>
  <c r="E24" i="11"/>
  <c r="J61" i="11" s="1"/>
  <c r="D24" i="11"/>
  <c r="G50" i="11" s="1"/>
  <c r="A24" i="11"/>
  <c r="B83" i="11" s="1"/>
  <c r="F23" i="11"/>
  <c r="M71" i="11" s="1"/>
  <c r="E23" i="11"/>
  <c r="J60" i="11" s="1"/>
  <c r="D23" i="11"/>
  <c r="G49" i="11" s="1"/>
  <c r="A23" i="11"/>
  <c r="B71" i="11" s="1"/>
  <c r="F22" i="11"/>
  <c r="M70" i="11" s="1"/>
  <c r="E22" i="11"/>
  <c r="J59" i="11" s="1"/>
  <c r="D22" i="11"/>
  <c r="G48" i="11" s="1"/>
  <c r="A22" i="11"/>
  <c r="B81" i="11" s="1"/>
  <c r="K2" i="24" l="1"/>
  <c r="F42" i="23"/>
  <c r="E42" i="23"/>
  <c r="I61" i="23"/>
  <c r="H61" i="23"/>
  <c r="R88" i="23"/>
  <c r="Q88" i="23"/>
  <c r="R92" i="23"/>
  <c r="Q92" i="23"/>
  <c r="R96" i="23"/>
  <c r="Q96" i="23"/>
  <c r="L69" i="23"/>
  <c r="K69" i="23"/>
  <c r="F46" i="23"/>
  <c r="E46" i="23"/>
  <c r="L63" i="23"/>
  <c r="K63" i="23"/>
  <c r="F40" i="23"/>
  <c r="E40" i="23"/>
  <c r="L67" i="23"/>
  <c r="K67" i="23"/>
  <c r="F44" i="23"/>
  <c r="E44" i="23"/>
  <c r="L71" i="23"/>
  <c r="K71" i="23"/>
  <c r="F48" i="23"/>
  <c r="E48" i="23"/>
  <c r="F38" i="23"/>
  <c r="E38" i="23"/>
  <c r="L65" i="23"/>
  <c r="K65" i="23"/>
  <c r="L73" i="23"/>
  <c r="K73" i="23"/>
  <c r="R86" i="23"/>
  <c r="Q86" i="23"/>
  <c r="R90" i="23"/>
  <c r="Q90" i="23"/>
  <c r="R94" i="23"/>
  <c r="Q94" i="23"/>
  <c r="H37" i="23"/>
  <c r="I37" i="23"/>
  <c r="J37" i="23" s="1"/>
  <c r="D23" i="23"/>
  <c r="G50" i="23" s="1"/>
  <c r="D25" i="23"/>
  <c r="G52" i="23" s="1"/>
  <c r="D27" i="23"/>
  <c r="G54" i="23" s="1"/>
  <c r="D29" i="23"/>
  <c r="G56" i="23" s="1"/>
  <c r="D31" i="23"/>
  <c r="G58" i="23" s="1"/>
  <c r="D33" i="23"/>
  <c r="G60" i="23" s="1"/>
  <c r="E39" i="23"/>
  <c r="E41" i="23"/>
  <c r="E43" i="23"/>
  <c r="E45" i="23"/>
  <c r="E47" i="23"/>
  <c r="E49" i="23"/>
  <c r="K62" i="23"/>
  <c r="K64" i="23"/>
  <c r="K66" i="23"/>
  <c r="K68" i="23"/>
  <c r="K70" i="23"/>
  <c r="K72" i="23"/>
  <c r="N74" i="23"/>
  <c r="N75" i="23"/>
  <c r="N76" i="23"/>
  <c r="N77" i="23"/>
  <c r="N78" i="23"/>
  <c r="N79" i="23"/>
  <c r="N80" i="23"/>
  <c r="N81" i="23"/>
  <c r="N82" i="23"/>
  <c r="N83" i="23"/>
  <c r="N84" i="23"/>
  <c r="N85" i="23"/>
  <c r="Q87" i="23"/>
  <c r="Q89" i="23"/>
  <c r="Q91" i="23"/>
  <c r="Q93" i="23"/>
  <c r="Q95" i="23"/>
  <c r="Q97" i="23"/>
  <c r="D24" i="23"/>
  <c r="G51" i="23" s="1"/>
  <c r="D26" i="23"/>
  <c r="G53" i="23" s="1"/>
  <c r="D28" i="23"/>
  <c r="G55" i="23" s="1"/>
  <c r="D30" i="23"/>
  <c r="G57" i="23" s="1"/>
  <c r="D32" i="23"/>
  <c r="G59" i="23" s="1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58" i="23"/>
  <c r="B59" i="23"/>
  <c r="B60" i="23"/>
  <c r="B61" i="23"/>
  <c r="B62" i="23"/>
  <c r="B63" i="23"/>
  <c r="B64" i="23"/>
  <c r="B65" i="23"/>
  <c r="B66" i="23"/>
  <c r="B67" i="23"/>
  <c r="B68" i="23"/>
  <c r="B69" i="23"/>
  <c r="B70" i="23"/>
  <c r="B71" i="23"/>
  <c r="B72" i="23"/>
  <c r="B73" i="23"/>
  <c r="B74" i="23"/>
  <c r="B75" i="23"/>
  <c r="B76" i="23"/>
  <c r="B77" i="23"/>
  <c r="B78" i="23"/>
  <c r="B79" i="23"/>
  <c r="B80" i="23"/>
  <c r="B81" i="23"/>
  <c r="B82" i="23"/>
  <c r="B83" i="23"/>
  <c r="B84" i="23"/>
  <c r="B85" i="23"/>
  <c r="B89" i="22"/>
  <c r="E23" i="22"/>
  <c r="J62" i="22" s="1"/>
  <c r="K62" i="22" s="1"/>
  <c r="E24" i="22"/>
  <c r="J63" i="22" s="1"/>
  <c r="K63" i="22" s="1"/>
  <c r="E25" i="22"/>
  <c r="J64" i="22" s="1"/>
  <c r="R91" i="22"/>
  <c r="E26" i="22"/>
  <c r="J65" i="22" s="1"/>
  <c r="K65" i="22" s="1"/>
  <c r="E27" i="22"/>
  <c r="J66" i="22" s="1"/>
  <c r="K66" i="22" s="1"/>
  <c r="R93" i="22"/>
  <c r="E28" i="22"/>
  <c r="J67" i="22" s="1"/>
  <c r="K67" i="22" s="1"/>
  <c r="E29" i="22"/>
  <c r="J68" i="22" s="1"/>
  <c r="K68" i="22" s="1"/>
  <c r="E30" i="22"/>
  <c r="J69" i="22" s="1"/>
  <c r="E31" i="22"/>
  <c r="J70" i="22" s="1"/>
  <c r="E32" i="22"/>
  <c r="J71" i="22" s="1"/>
  <c r="K71" i="22" s="1"/>
  <c r="B61" i="22"/>
  <c r="B73" i="22"/>
  <c r="B41" i="22"/>
  <c r="I61" i="22"/>
  <c r="F49" i="22"/>
  <c r="B51" i="22"/>
  <c r="B65" i="22"/>
  <c r="B75" i="22"/>
  <c r="B55" i="22"/>
  <c r="F41" i="22"/>
  <c r="B47" i="22"/>
  <c r="I51" i="22"/>
  <c r="B57" i="22"/>
  <c r="B83" i="22"/>
  <c r="B91" i="22"/>
  <c r="B95" i="22"/>
  <c r="B43" i="22"/>
  <c r="B49" i="22"/>
  <c r="B53" i="22"/>
  <c r="B59" i="22"/>
  <c r="L62" i="22"/>
  <c r="B67" i="22"/>
  <c r="B85" i="22"/>
  <c r="B45" i="22"/>
  <c r="B81" i="22"/>
  <c r="B39" i="22"/>
  <c r="F43" i="22"/>
  <c r="I53" i="22"/>
  <c r="I59" i="22"/>
  <c r="B63" i="22"/>
  <c r="B69" i="22"/>
  <c r="L72" i="22"/>
  <c r="B94" i="22"/>
  <c r="B82" i="22"/>
  <c r="B70" i="22"/>
  <c r="B76" i="22"/>
  <c r="B64" i="22"/>
  <c r="B88" i="22"/>
  <c r="B96" i="22"/>
  <c r="B84" i="22"/>
  <c r="B72" i="22"/>
  <c r="B60" i="22"/>
  <c r="F34" i="22"/>
  <c r="M85" i="22" s="1"/>
  <c r="F32" i="22"/>
  <c r="M83" i="22" s="1"/>
  <c r="F30" i="22"/>
  <c r="M81" i="22" s="1"/>
  <c r="F28" i="22"/>
  <c r="M79" i="22" s="1"/>
  <c r="F26" i="22"/>
  <c r="M77" i="22" s="1"/>
  <c r="F24" i="22"/>
  <c r="M75" i="22" s="1"/>
  <c r="F39" i="22"/>
  <c r="F45" i="22"/>
  <c r="F47" i="22"/>
  <c r="I55" i="22"/>
  <c r="O78" i="22"/>
  <c r="B78" i="22"/>
  <c r="B90" i="22"/>
  <c r="B66" i="22"/>
  <c r="F29" i="22"/>
  <c r="M80" i="22" s="1"/>
  <c r="F37" i="22"/>
  <c r="G37" i="22" s="1"/>
  <c r="E37" i="22"/>
  <c r="C33" i="22"/>
  <c r="D48" i="22" s="1"/>
  <c r="C31" i="22"/>
  <c r="D46" i="22" s="1"/>
  <c r="C29" i="22"/>
  <c r="D44" i="22" s="1"/>
  <c r="C27" i="22"/>
  <c r="D42" i="22" s="1"/>
  <c r="C25" i="22"/>
  <c r="D40" i="22" s="1"/>
  <c r="C23" i="22"/>
  <c r="D38" i="22" s="1"/>
  <c r="G33" i="22"/>
  <c r="P96" i="22" s="1"/>
  <c r="G31" i="22"/>
  <c r="P94" i="22" s="1"/>
  <c r="G29" i="22"/>
  <c r="P92" i="22" s="1"/>
  <c r="G27" i="22"/>
  <c r="P90" i="22" s="1"/>
  <c r="G25" i="22"/>
  <c r="P88" i="22" s="1"/>
  <c r="G23" i="22"/>
  <c r="P86" i="22" s="1"/>
  <c r="B38" i="22"/>
  <c r="B40" i="22"/>
  <c r="B42" i="22"/>
  <c r="B44" i="22"/>
  <c r="B46" i="22"/>
  <c r="B48" i="22"/>
  <c r="B52" i="22"/>
  <c r="B54" i="22"/>
  <c r="B58" i="22"/>
  <c r="I60" i="22"/>
  <c r="L65" i="22"/>
  <c r="L68" i="22"/>
  <c r="L73" i="22"/>
  <c r="O76" i="22"/>
  <c r="O84" i="22"/>
  <c r="R89" i="22"/>
  <c r="R97" i="22"/>
  <c r="B86" i="22"/>
  <c r="B74" i="22"/>
  <c r="B62" i="22"/>
  <c r="I57" i="22"/>
  <c r="F23" i="22"/>
  <c r="M74" i="22" s="1"/>
  <c r="B92" i="22"/>
  <c r="B68" i="22"/>
  <c r="B80" i="22"/>
  <c r="F31" i="22"/>
  <c r="M82" i="22" s="1"/>
  <c r="I50" i="22"/>
  <c r="I52" i="22"/>
  <c r="I54" i="22"/>
  <c r="I56" i="22"/>
  <c r="I58" i="22"/>
  <c r="L63" i="22"/>
  <c r="R87" i="22"/>
  <c r="R95" i="22"/>
  <c r="H53" i="20"/>
  <c r="M63" i="21"/>
  <c r="L63" i="21"/>
  <c r="M66" i="21"/>
  <c r="L66" i="21"/>
  <c r="M69" i="21"/>
  <c r="L69" i="21"/>
  <c r="P74" i="21"/>
  <c r="O74" i="21"/>
  <c r="P75" i="21"/>
  <c r="O75" i="21"/>
  <c r="P76" i="21"/>
  <c r="O76" i="21"/>
  <c r="P77" i="21"/>
  <c r="O77" i="21"/>
  <c r="P78" i="21"/>
  <c r="O78" i="21"/>
  <c r="P79" i="21"/>
  <c r="O79" i="21"/>
  <c r="P80" i="21"/>
  <c r="O80" i="21"/>
  <c r="P81" i="21"/>
  <c r="O81" i="21"/>
  <c r="P82" i="21"/>
  <c r="O82" i="21"/>
  <c r="P83" i="21"/>
  <c r="O83" i="21"/>
  <c r="P84" i="21"/>
  <c r="O84" i="21"/>
  <c r="P85" i="21"/>
  <c r="O85" i="21"/>
  <c r="M62" i="21"/>
  <c r="L62" i="21"/>
  <c r="M65" i="21"/>
  <c r="L65" i="21"/>
  <c r="M68" i="21"/>
  <c r="L68" i="21"/>
  <c r="M71" i="21"/>
  <c r="L71" i="21"/>
  <c r="C62" i="21"/>
  <c r="C86" i="21"/>
  <c r="C74" i="21"/>
  <c r="C88" i="21"/>
  <c r="C76" i="21"/>
  <c r="C64" i="21"/>
  <c r="C90" i="21"/>
  <c r="C78" i="21"/>
  <c r="C66" i="21"/>
  <c r="C92" i="21"/>
  <c r="C80" i="21"/>
  <c r="C68" i="21"/>
  <c r="C94" i="21"/>
  <c r="C82" i="21"/>
  <c r="C70" i="21"/>
  <c r="C96" i="21"/>
  <c r="C84" i="21"/>
  <c r="C72" i="21"/>
  <c r="D34" i="21"/>
  <c r="E49" i="21" s="1"/>
  <c r="D32" i="21"/>
  <c r="E47" i="21" s="1"/>
  <c r="D30" i="21"/>
  <c r="E45" i="21" s="1"/>
  <c r="D28" i="21"/>
  <c r="E43" i="21" s="1"/>
  <c r="D26" i="21"/>
  <c r="E41" i="21" s="1"/>
  <c r="D24" i="21"/>
  <c r="E39" i="21" s="1"/>
  <c r="G37" i="21"/>
  <c r="H37" i="21" s="1"/>
  <c r="F37" i="21"/>
  <c r="D33" i="21"/>
  <c r="E48" i="21" s="1"/>
  <c r="D31" i="21"/>
  <c r="E46" i="21" s="1"/>
  <c r="D29" i="21"/>
  <c r="E44" i="21" s="1"/>
  <c r="D27" i="21"/>
  <c r="E42" i="21" s="1"/>
  <c r="D25" i="21"/>
  <c r="E40" i="21" s="1"/>
  <c r="D23" i="21"/>
  <c r="E38" i="21" s="1"/>
  <c r="H34" i="21"/>
  <c r="Q97" i="21" s="1"/>
  <c r="H32" i="21"/>
  <c r="Q95" i="21" s="1"/>
  <c r="H30" i="21"/>
  <c r="Q93" i="21" s="1"/>
  <c r="H28" i="21"/>
  <c r="Q91" i="21" s="1"/>
  <c r="H26" i="21"/>
  <c r="Q89" i="21" s="1"/>
  <c r="H24" i="21"/>
  <c r="Q87" i="21" s="1"/>
  <c r="H33" i="21"/>
  <c r="Q96" i="21" s="1"/>
  <c r="H31" i="21"/>
  <c r="Q94" i="21" s="1"/>
  <c r="H29" i="21"/>
  <c r="Q92" i="21" s="1"/>
  <c r="H27" i="21"/>
  <c r="Q90" i="21" s="1"/>
  <c r="H25" i="21"/>
  <c r="Q88" i="21" s="1"/>
  <c r="H23" i="21"/>
  <c r="Q86" i="21" s="1"/>
  <c r="C50" i="21"/>
  <c r="C54" i="21"/>
  <c r="C58" i="21"/>
  <c r="M64" i="21"/>
  <c r="L64" i="21"/>
  <c r="M67" i="21"/>
  <c r="L67" i="21"/>
  <c r="M70" i="21"/>
  <c r="L70" i="21"/>
  <c r="M72" i="21"/>
  <c r="L72" i="21"/>
  <c r="M73" i="21"/>
  <c r="L73" i="21"/>
  <c r="J50" i="21"/>
  <c r="I50" i="21"/>
  <c r="J51" i="21"/>
  <c r="I51" i="21"/>
  <c r="J52" i="21"/>
  <c r="I52" i="21"/>
  <c r="J53" i="21"/>
  <c r="I53" i="21"/>
  <c r="J54" i="21"/>
  <c r="I54" i="21"/>
  <c r="J55" i="21"/>
  <c r="I55" i="21"/>
  <c r="J56" i="21"/>
  <c r="I56" i="21"/>
  <c r="J57" i="21"/>
  <c r="I57" i="21"/>
  <c r="J58" i="21"/>
  <c r="I58" i="21"/>
  <c r="J59" i="21"/>
  <c r="I59" i="21"/>
  <c r="J60" i="21"/>
  <c r="I60" i="21"/>
  <c r="J61" i="21"/>
  <c r="I61" i="21"/>
  <c r="R86" i="20"/>
  <c r="Q86" i="20"/>
  <c r="O75" i="20"/>
  <c r="N75" i="20"/>
  <c r="R90" i="20"/>
  <c r="Q90" i="20"/>
  <c r="O79" i="20"/>
  <c r="N79" i="20"/>
  <c r="R94" i="20"/>
  <c r="Q94" i="20"/>
  <c r="O83" i="20"/>
  <c r="N83" i="20"/>
  <c r="O84" i="20"/>
  <c r="N84" i="20"/>
  <c r="R97" i="20"/>
  <c r="Q97" i="20"/>
  <c r="E41" i="20"/>
  <c r="E45" i="20"/>
  <c r="E49" i="20"/>
  <c r="B87" i="20"/>
  <c r="B75" i="20"/>
  <c r="B63" i="20"/>
  <c r="B51" i="20"/>
  <c r="B39" i="20"/>
  <c r="R87" i="20"/>
  <c r="Q87" i="20"/>
  <c r="O76" i="20"/>
  <c r="N76" i="20"/>
  <c r="B91" i="20"/>
  <c r="B79" i="20"/>
  <c r="B67" i="20"/>
  <c r="B55" i="20"/>
  <c r="B43" i="20"/>
  <c r="R91" i="20"/>
  <c r="Q91" i="20"/>
  <c r="O80" i="20"/>
  <c r="N80" i="20"/>
  <c r="B95" i="20"/>
  <c r="B83" i="20"/>
  <c r="B71" i="20"/>
  <c r="B59" i="20"/>
  <c r="B47" i="20"/>
  <c r="R95" i="20"/>
  <c r="Q95" i="20"/>
  <c r="B97" i="20"/>
  <c r="B85" i="20"/>
  <c r="B73" i="20"/>
  <c r="B61" i="20"/>
  <c r="B49" i="20"/>
  <c r="I37" i="20"/>
  <c r="J37" i="20" s="1"/>
  <c r="H37" i="20"/>
  <c r="E38" i="20"/>
  <c r="E42" i="20"/>
  <c r="E46" i="20"/>
  <c r="H50" i="20"/>
  <c r="H54" i="20"/>
  <c r="H58" i="20"/>
  <c r="R88" i="20"/>
  <c r="Q88" i="20"/>
  <c r="I61" i="20"/>
  <c r="H61" i="20"/>
  <c r="E33" i="20"/>
  <c r="J72" i="20" s="1"/>
  <c r="E31" i="20"/>
  <c r="J70" i="20" s="1"/>
  <c r="E29" i="20"/>
  <c r="J68" i="20" s="1"/>
  <c r="E27" i="20"/>
  <c r="J66" i="20" s="1"/>
  <c r="E25" i="20"/>
  <c r="J64" i="20" s="1"/>
  <c r="E23" i="20"/>
  <c r="J62" i="20" s="1"/>
  <c r="E34" i="20"/>
  <c r="J73" i="20" s="1"/>
  <c r="E32" i="20"/>
  <c r="J71" i="20" s="1"/>
  <c r="E30" i="20"/>
  <c r="J69" i="20" s="1"/>
  <c r="E28" i="20"/>
  <c r="J67" i="20" s="1"/>
  <c r="E26" i="20"/>
  <c r="J65" i="20" s="1"/>
  <c r="E24" i="20"/>
  <c r="J63" i="20" s="1"/>
  <c r="E39" i="20"/>
  <c r="E43" i="20"/>
  <c r="E47" i="20"/>
  <c r="H51" i="20"/>
  <c r="H55" i="20"/>
  <c r="H59" i="20"/>
  <c r="O77" i="20"/>
  <c r="N77" i="20"/>
  <c r="R92" i="20"/>
  <c r="Q92" i="20"/>
  <c r="O81" i="20"/>
  <c r="N81" i="20"/>
  <c r="O74" i="20"/>
  <c r="N74" i="20"/>
  <c r="B89" i="20"/>
  <c r="B77" i="20"/>
  <c r="B65" i="20"/>
  <c r="B53" i="20"/>
  <c r="B41" i="20"/>
  <c r="R89" i="20"/>
  <c r="Q89" i="20"/>
  <c r="O78" i="20"/>
  <c r="N78" i="20"/>
  <c r="B93" i="20"/>
  <c r="B81" i="20"/>
  <c r="B69" i="20"/>
  <c r="B57" i="20"/>
  <c r="B45" i="20"/>
  <c r="R93" i="20"/>
  <c r="Q93" i="20"/>
  <c r="O82" i="20"/>
  <c r="N82" i="20"/>
  <c r="O85" i="20"/>
  <c r="N85" i="20"/>
  <c r="E40" i="20"/>
  <c r="E44" i="20"/>
  <c r="H52" i="20"/>
  <c r="H56" i="20"/>
  <c r="H60" i="20"/>
  <c r="B38" i="20"/>
  <c r="B40" i="20"/>
  <c r="B42" i="20"/>
  <c r="B44" i="20"/>
  <c r="B46" i="20"/>
  <c r="B48" i="20"/>
  <c r="B50" i="20"/>
  <c r="B52" i="20"/>
  <c r="B54" i="20"/>
  <c r="B56" i="20"/>
  <c r="B58" i="20"/>
  <c r="B60" i="20"/>
  <c r="B62" i="20"/>
  <c r="B64" i="20"/>
  <c r="B66" i="20"/>
  <c r="B68" i="20"/>
  <c r="B70" i="20"/>
  <c r="B72" i="20"/>
  <c r="B74" i="20"/>
  <c r="B76" i="20"/>
  <c r="B78" i="20"/>
  <c r="B80" i="20"/>
  <c r="B82" i="20"/>
  <c r="B84" i="20"/>
  <c r="C33" i="20"/>
  <c r="D48" i="20" s="1"/>
  <c r="G33" i="20"/>
  <c r="P96" i="20" s="1"/>
  <c r="E37" i="20"/>
  <c r="I36" i="12"/>
  <c r="J36" i="12" s="1"/>
  <c r="H36" i="12"/>
  <c r="Q84" i="12"/>
  <c r="R84" i="12"/>
  <c r="K63" i="12"/>
  <c r="L63" i="12"/>
  <c r="Q88" i="12"/>
  <c r="R88" i="12"/>
  <c r="K67" i="12"/>
  <c r="L67" i="12"/>
  <c r="H57" i="12"/>
  <c r="I57" i="12"/>
  <c r="E47" i="12"/>
  <c r="F47" i="12"/>
  <c r="Q81" i="12"/>
  <c r="R81" i="12"/>
  <c r="K60" i="12"/>
  <c r="L60" i="12"/>
  <c r="H50" i="12"/>
  <c r="I50" i="12"/>
  <c r="E40" i="12"/>
  <c r="F40" i="12"/>
  <c r="Q85" i="12"/>
  <c r="R85" i="12"/>
  <c r="K64" i="12"/>
  <c r="L64" i="12"/>
  <c r="H54" i="12"/>
  <c r="I54" i="12"/>
  <c r="E44" i="12"/>
  <c r="F44" i="12"/>
  <c r="Q89" i="12"/>
  <c r="R89" i="12"/>
  <c r="K68" i="12"/>
  <c r="L68" i="12"/>
  <c r="H58" i="12"/>
  <c r="I58" i="12"/>
  <c r="F37" i="12"/>
  <c r="K59" i="12"/>
  <c r="L59" i="12"/>
  <c r="H49" i="12"/>
  <c r="I49" i="12"/>
  <c r="H53" i="12"/>
  <c r="I53" i="12"/>
  <c r="Q82" i="12"/>
  <c r="R82" i="12"/>
  <c r="K61" i="12"/>
  <c r="L61" i="12"/>
  <c r="H51" i="12"/>
  <c r="I51" i="12"/>
  <c r="E41" i="12"/>
  <c r="F41" i="12"/>
  <c r="Q86" i="12"/>
  <c r="R86" i="12"/>
  <c r="K65" i="12"/>
  <c r="L65" i="12"/>
  <c r="H55" i="12"/>
  <c r="I55" i="12"/>
  <c r="E45" i="12"/>
  <c r="F45" i="12"/>
  <c r="Q90" i="12"/>
  <c r="R90" i="12"/>
  <c r="K69" i="12"/>
  <c r="L69" i="12"/>
  <c r="F38" i="12"/>
  <c r="E43" i="12"/>
  <c r="F43" i="12"/>
  <c r="H48" i="12"/>
  <c r="I48" i="12"/>
  <c r="Q83" i="12"/>
  <c r="R83" i="12"/>
  <c r="K62" i="12"/>
  <c r="L62" i="12"/>
  <c r="H52" i="12"/>
  <c r="I52" i="12"/>
  <c r="E42" i="12"/>
  <c r="F42" i="12"/>
  <c r="Q87" i="12"/>
  <c r="R87" i="12"/>
  <c r="K66" i="12"/>
  <c r="L66" i="12"/>
  <c r="H56" i="12"/>
  <c r="I56" i="12"/>
  <c r="E46" i="12"/>
  <c r="F46" i="12"/>
  <c r="Q91" i="12"/>
  <c r="R91" i="12"/>
  <c r="F32" i="12"/>
  <c r="M80" i="12" s="1"/>
  <c r="F30" i="12"/>
  <c r="M78" i="12" s="1"/>
  <c r="F28" i="12"/>
  <c r="M76" i="12" s="1"/>
  <c r="F26" i="12"/>
  <c r="M74" i="12" s="1"/>
  <c r="F24" i="12"/>
  <c r="M72" i="12" s="1"/>
  <c r="F22" i="12"/>
  <c r="M70" i="12" s="1"/>
  <c r="F31" i="12"/>
  <c r="M79" i="12" s="1"/>
  <c r="F29" i="12"/>
  <c r="M77" i="12" s="1"/>
  <c r="F27" i="12"/>
  <c r="M75" i="12" s="1"/>
  <c r="F25" i="12"/>
  <c r="M73" i="12" s="1"/>
  <c r="F23" i="12"/>
  <c r="M71" i="12" s="1"/>
  <c r="F39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E36" i="12"/>
  <c r="B43" i="11"/>
  <c r="B50" i="11"/>
  <c r="B65" i="11"/>
  <c r="B72" i="11"/>
  <c r="B87" i="11"/>
  <c r="B37" i="11"/>
  <c r="B45" i="11"/>
  <c r="B52" i="11"/>
  <c r="B59" i="11"/>
  <c r="B67" i="11"/>
  <c r="B39" i="11"/>
  <c r="B54" i="11"/>
  <c r="B61" i="11"/>
  <c r="O72" i="11"/>
  <c r="N72" i="11"/>
  <c r="O74" i="11"/>
  <c r="N74" i="11"/>
  <c r="O78" i="11"/>
  <c r="N78" i="11"/>
  <c r="O80" i="11"/>
  <c r="N80" i="11"/>
  <c r="F47" i="11"/>
  <c r="E47" i="11"/>
  <c r="R91" i="11"/>
  <c r="Q91" i="11"/>
  <c r="O71" i="11"/>
  <c r="N71" i="11"/>
  <c r="O76" i="11"/>
  <c r="N76" i="11"/>
  <c r="I49" i="11"/>
  <c r="H49" i="11"/>
  <c r="I52" i="11"/>
  <c r="H52" i="11"/>
  <c r="I54" i="11"/>
  <c r="H54" i="11"/>
  <c r="I55" i="11"/>
  <c r="H55" i="11"/>
  <c r="I56" i="11"/>
  <c r="H56" i="11"/>
  <c r="I57" i="11"/>
  <c r="H57" i="11"/>
  <c r="I58" i="11"/>
  <c r="H58" i="11"/>
  <c r="O70" i="11"/>
  <c r="N70" i="11"/>
  <c r="O73" i="11"/>
  <c r="N73" i="11"/>
  <c r="O75" i="11"/>
  <c r="N75" i="11"/>
  <c r="O77" i="11"/>
  <c r="N77" i="11"/>
  <c r="O79" i="11"/>
  <c r="N79" i="11"/>
  <c r="I48" i="11"/>
  <c r="H48" i="11"/>
  <c r="I50" i="11"/>
  <c r="H50" i="11"/>
  <c r="I51" i="11"/>
  <c r="H51" i="11"/>
  <c r="I53" i="11"/>
  <c r="H53" i="11"/>
  <c r="L59" i="11"/>
  <c r="K59" i="11"/>
  <c r="L60" i="11"/>
  <c r="K60" i="11"/>
  <c r="L61" i="11"/>
  <c r="K61" i="11"/>
  <c r="L62" i="11"/>
  <c r="K62" i="11"/>
  <c r="L63" i="11"/>
  <c r="K63" i="11"/>
  <c r="L64" i="11"/>
  <c r="K64" i="11"/>
  <c r="L65" i="11"/>
  <c r="K65" i="11"/>
  <c r="L66" i="11"/>
  <c r="K66" i="11"/>
  <c r="L67" i="11"/>
  <c r="K67" i="11"/>
  <c r="L68" i="11"/>
  <c r="K68" i="11"/>
  <c r="L69" i="11"/>
  <c r="K69" i="11"/>
  <c r="B38" i="11"/>
  <c r="B46" i="11"/>
  <c r="B51" i="11"/>
  <c r="B53" i="11"/>
  <c r="B55" i="11"/>
  <c r="B60" i="11"/>
  <c r="B64" i="11"/>
  <c r="B66" i="11"/>
  <c r="B75" i="11"/>
  <c r="B84" i="11"/>
  <c r="C23" i="11"/>
  <c r="D38" i="11" s="1"/>
  <c r="G23" i="11"/>
  <c r="P82" i="11" s="1"/>
  <c r="C25" i="11"/>
  <c r="D40" i="11" s="1"/>
  <c r="G25" i="11"/>
  <c r="P84" i="11" s="1"/>
  <c r="C27" i="11"/>
  <c r="D42" i="11" s="1"/>
  <c r="G27" i="11"/>
  <c r="P86" i="11" s="1"/>
  <c r="C29" i="11"/>
  <c r="D44" i="11" s="1"/>
  <c r="G29" i="11"/>
  <c r="P88" i="11" s="1"/>
  <c r="C31" i="11"/>
  <c r="D46" i="11" s="1"/>
  <c r="G31" i="11"/>
  <c r="P90" i="11" s="1"/>
  <c r="E36" i="11"/>
  <c r="B40" i="11"/>
  <c r="B42" i="11"/>
  <c r="B44" i="11"/>
  <c r="B49" i="11"/>
  <c r="B57" i="11"/>
  <c r="B68" i="11"/>
  <c r="B73" i="11"/>
  <c r="B77" i="11"/>
  <c r="B79" i="11"/>
  <c r="B82" i="11"/>
  <c r="F36" i="11"/>
  <c r="G36" i="11" s="1"/>
  <c r="C22" i="11"/>
  <c r="D37" i="11" s="1"/>
  <c r="G22" i="11"/>
  <c r="P81" i="11" s="1"/>
  <c r="C24" i="11"/>
  <c r="D39" i="11" s="1"/>
  <c r="G24" i="11"/>
  <c r="P83" i="11" s="1"/>
  <c r="C26" i="11"/>
  <c r="D41" i="11" s="1"/>
  <c r="G26" i="11"/>
  <c r="P85" i="11" s="1"/>
  <c r="C28" i="11"/>
  <c r="D43" i="11" s="1"/>
  <c r="G28" i="11"/>
  <c r="P87" i="11" s="1"/>
  <c r="C30" i="11"/>
  <c r="D45" i="11" s="1"/>
  <c r="G30" i="11"/>
  <c r="P89" i="11" s="1"/>
  <c r="I57" i="23" l="1"/>
  <c r="H57" i="23"/>
  <c r="I56" i="23"/>
  <c r="H56" i="23"/>
  <c r="I55" i="23"/>
  <c r="H55" i="23"/>
  <c r="I54" i="23"/>
  <c r="H54" i="23"/>
  <c r="L37" i="23"/>
  <c r="M37" i="23" s="1"/>
  <c r="K37" i="23"/>
  <c r="I53" i="23"/>
  <c r="H53" i="23"/>
  <c r="I60" i="23"/>
  <c r="H60" i="23"/>
  <c r="I52" i="23"/>
  <c r="H52" i="23"/>
  <c r="I59" i="23"/>
  <c r="H59" i="23"/>
  <c r="I51" i="23"/>
  <c r="H51" i="23"/>
  <c r="I58" i="23"/>
  <c r="H58" i="23"/>
  <c r="I50" i="23"/>
  <c r="H50" i="23"/>
  <c r="L66" i="22"/>
  <c r="K70" i="22"/>
  <c r="L70" i="22"/>
  <c r="K64" i="22"/>
  <c r="L64" i="22"/>
  <c r="L71" i="22"/>
  <c r="K69" i="22"/>
  <c r="L69" i="22"/>
  <c r="L67" i="22"/>
  <c r="E42" i="22"/>
  <c r="F42" i="22"/>
  <c r="N83" i="22"/>
  <c r="O83" i="22"/>
  <c r="Q96" i="22"/>
  <c r="R96" i="22"/>
  <c r="I37" i="22"/>
  <c r="J37" i="22" s="1"/>
  <c r="H37" i="22"/>
  <c r="N77" i="22"/>
  <c r="O77" i="22"/>
  <c r="N85" i="22"/>
  <c r="O85" i="22"/>
  <c r="N82" i="22"/>
  <c r="O82" i="22"/>
  <c r="N74" i="22"/>
  <c r="O74" i="22"/>
  <c r="Q90" i="22"/>
  <c r="R90" i="22"/>
  <c r="E38" i="22"/>
  <c r="F38" i="22"/>
  <c r="E46" i="22"/>
  <c r="F46" i="22"/>
  <c r="N80" i="22"/>
  <c r="O80" i="22"/>
  <c r="N79" i="22"/>
  <c r="O79" i="22"/>
  <c r="Q86" i="22"/>
  <c r="R86" i="22"/>
  <c r="Q94" i="22"/>
  <c r="R94" i="22"/>
  <c r="N75" i="22"/>
  <c r="O75" i="22"/>
  <c r="Q88" i="22"/>
  <c r="R88" i="22"/>
  <c r="E44" i="22"/>
  <c r="F44" i="22"/>
  <c r="Q92" i="22"/>
  <c r="R92" i="22"/>
  <c r="E40" i="22"/>
  <c r="F40" i="22"/>
  <c r="E48" i="22"/>
  <c r="F48" i="22"/>
  <c r="N81" i="22"/>
  <c r="O81" i="22"/>
  <c r="S90" i="21"/>
  <c r="R90" i="21"/>
  <c r="G42" i="21"/>
  <c r="F42" i="21"/>
  <c r="G43" i="21"/>
  <c r="F43" i="21"/>
  <c r="S92" i="21"/>
  <c r="R92" i="21"/>
  <c r="S89" i="21"/>
  <c r="R89" i="21"/>
  <c r="S97" i="21"/>
  <c r="R97" i="21"/>
  <c r="G44" i="21"/>
  <c r="F44" i="21"/>
  <c r="J37" i="21"/>
  <c r="K37" i="21" s="1"/>
  <c r="I37" i="21"/>
  <c r="G45" i="21"/>
  <c r="F45" i="21"/>
  <c r="S87" i="21"/>
  <c r="R87" i="21"/>
  <c r="S86" i="21"/>
  <c r="R86" i="21"/>
  <c r="S94" i="21"/>
  <c r="R94" i="21"/>
  <c r="S91" i="21"/>
  <c r="R91" i="21"/>
  <c r="G38" i="21"/>
  <c r="F38" i="21"/>
  <c r="G46" i="21"/>
  <c r="F46" i="21"/>
  <c r="G39" i="21"/>
  <c r="F39" i="21"/>
  <c r="G47" i="21"/>
  <c r="F47" i="21"/>
  <c r="S95" i="21"/>
  <c r="R95" i="21"/>
  <c r="S88" i="21"/>
  <c r="R88" i="21"/>
  <c r="S96" i="21"/>
  <c r="R96" i="21"/>
  <c r="S93" i="21"/>
  <c r="R93" i="21"/>
  <c r="G40" i="21"/>
  <c r="F40" i="21"/>
  <c r="G48" i="21"/>
  <c r="F48" i="21"/>
  <c r="G41" i="21"/>
  <c r="F41" i="21"/>
  <c r="G49" i="21"/>
  <c r="F49" i="21"/>
  <c r="L65" i="20"/>
  <c r="K65" i="20"/>
  <c r="L68" i="20"/>
  <c r="K68" i="20"/>
  <c r="L67" i="20"/>
  <c r="K67" i="20"/>
  <c r="L62" i="20"/>
  <c r="K62" i="20"/>
  <c r="L70" i="20"/>
  <c r="K70" i="20"/>
  <c r="R96" i="20"/>
  <c r="Q96" i="20"/>
  <c r="L69" i="20"/>
  <c r="K69" i="20"/>
  <c r="L64" i="20"/>
  <c r="K64" i="20"/>
  <c r="L72" i="20"/>
  <c r="K72" i="20"/>
  <c r="K37" i="20"/>
  <c r="L37" i="20"/>
  <c r="M37" i="20" s="1"/>
  <c r="L73" i="20"/>
  <c r="K73" i="20"/>
  <c r="F48" i="20"/>
  <c r="E48" i="20"/>
  <c r="L63" i="20"/>
  <c r="K63" i="20"/>
  <c r="L71" i="20"/>
  <c r="K71" i="20"/>
  <c r="L66" i="20"/>
  <c r="K66" i="20"/>
  <c r="N78" i="12"/>
  <c r="O78" i="12"/>
  <c r="N75" i="12"/>
  <c r="O75" i="12"/>
  <c r="N72" i="12"/>
  <c r="O72" i="12"/>
  <c r="N80" i="12"/>
  <c r="O80" i="12"/>
  <c r="N70" i="12"/>
  <c r="O70" i="12"/>
  <c r="N77" i="12"/>
  <c r="O77" i="12"/>
  <c r="N74" i="12"/>
  <c r="O74" i="12"/>
  <c r="N73" i="12"/>
  <c r="O73" i="12"/>
  <c r="N71" i="12"/>
  <c r="O71" i="12"/>
  <c r="N79" i="12"/>
  <c r="O79" i="12"/>
  <c r="N76" i="12"/>
  <c r="O76" i="12"/>
  <c r="L36" i="12"/>
  <c r="M36" i="12" s="1"/>
  <c r="K36" i="12"/>
  <c r="R85" i="11"/>
  <c r="Q85" i="11"/>
  <c r="R84" i="11"/>
  <c r="Q84" i="11"/>
  <c r="F45" i="11"/>
  <c r="E45" i="11"/>
  <c r="F41" i="11"/>
  <c r="E41" i="11"/>
  <c r="F37" i="11"/>
  <c r="E37" i="11"/>
  <c r="F44" i="11"/>
  <c r="E44" i="11"/>
  <c r="F40" i="11"/>
  <c r="E40" i="11"/>
  <c r="R89" i="11"/>
  <c r="Q89" i="11"/>
  <c r="R81" i="11"/>
  <c r="Q81" i="11"/>
  <c r="R88" i="11"/>
  <c r="Q88" i="11"/>
  <c r="R87" i="11"/>
  <c r="Q87" i="11"/>
  <c r="R83" i="11"/>
  <c r="Q83" i="11"/>
  <c r="H36" i="11"/>
  <c r="I36" i="11"/>
  <c r="J36" i="11" s="1"/>
  <c r="R90" i="11"/>
  <c r="Q90" i="11"/>
  <c r="R86" i="11"/>
  <c r="Q86" i="11"/>
  <c r="R82" i="11"/>
  <c r="Q82" i="11"/>
  <c r="F43" i="11"/>
  <c r="E43" i="11"/>
  <c r="F39" i="11"/>
  <c r="E39" i="11"/>
  <c r="F46" i="11"/>
  <c r="E46" i="11"/>
  <c r="F42" i="11"/>
  <c r="E42" i="11"/>
  <c r="F38" i="11"/>
  <c r="E38" i="11"/>
  <c r="O37" i="23" l="1"/>
  <c r="P37" i="23" s="1"/>
  <c r="N37" i="23"/>
  <c r="L37" i="22"/>
  <c r="M37" i="22" s="1"/>
  <c r="K37" i="22"/>
  <c r="L37" i="21"/>
  <c r="M37" i="21"/>
  <c r="N37" i="21" s="1"/>
  <c r="O37" i="20"/>
  <c r="P37" i="20" s="1"/>
  <c r="N37" i="20"/>
  <c r="N36" i="12"/>
  <c r="O36" i="12"/>
  <c r="P36" i="12" s="1"/>
  <c r="K36" i="11"/>
  <c r="L36" i="11"/>
  <c r="M36" i="11" s="1"/>
  <c r="R37" i="23" l="1"/>
  <c r="S37" i="23" s="1"/>
  <c r="Q37" i="23"/>
  <c r="N37" i="22"/>
  <c r="O37" i="22"/>
  <c r="P37" i="22" s="1"/>
  <c r="P37" i="21"/>
  <c r="Q37" i="21" s="1"/>
  <c r="O37" i="21"/>
  <c r="Q37" i="20"/>
  <c r="R37" i="20"/>
  <c r="S37" i="20" s="1"/>
  <c r="R36" i="12"/>
  <c r="S36" i="12" s="1"/>
  <c r="Q36" i="12"/>
  <c r="O36" i="11"/>
  <c r="P36" i="11" s="1"/>
  <c r="N36" i="11"/>
  <c r="R37" i="22" l="1"/>
  <c r="S37" i="22" s="1"/>
  <c r="Q37" i="22"/>
  <c r="S37" i="21"/>
  <c r="T37" i="21" s="1"/>
  <c r="R37" i="21"/>
  <c r="R36" i="11"/>
  <c r="S36" i="11" s="1"/>
  <c r="Q36" i="11"/>
  <c r="J10" i="8" l="1"/>
  <c r="J11" i="8"/>
  <c r="J13" i="8"/>
  <c r="J14" i="8"/>
  <c r="J15" i="8"/>
  <c r="O53" i="5"/>
  <c r="J47" i="5"/>
  <c r="E27" i="5"/>
  <c r="G25" i="5"/>
  <c r="F25" i="5"/>
  <c r="E25" i="5"/>
  <c r="D25" i="5"/>
  <c r="D23" i="5" s="1"/>
  <c r="C25" i="5"/>
  <c r="F27" i="5" s="1"/>
  <c r="G27" i="5" s="1"/>
  <c r="G23" i="5"/>
  <c r="R62" i="5" s="1"/>
  <c r="F23" i="5"/>
  <c r="O55" i="5" s="1"/>
  <c r="E23" i="5"/>
  <c r="J48" i="5" s="1"/>
  <c r="C23" i="5"/>
  <c r="F34" i="5" s="1"/>
  <c r="A23" i="5"/>
  <c r="G22" i="5"/>
  <c r="Q61" i="5" s="1"/>
  <c r="F22" i="5"/>
  <c r="O54" i="5" s="1"/>
  <c r="E22" i="5"/>
  <c r="L47" i="5" s="1"/>
  <c r="C22" i="5"/>
  <c r="E33" i="5" s="1"/>
  <c r="A22" i="5"/>
  <c r="G21" i="5"/>
  <c r="P60" i="5" s="1"/>
  <c r="F21" i="5"/>
  <c r="N53" i="5" s="1"/>
  <c r="E21" i="5"/>
  <c r="L46" i="5" s="1"/>
  <c r="C21" i="5"/>
  <c r="D32" i="5" s="1"/>
  <c r="A21" i="5"/>
  <c r="G20" i="5"/>
  <c r="P59" i="5" s="1"/>
  <c r="F20" i="5"/>
  <c r="M52" i="5" s="1"/>
  <c r="E20" i="5"/>
  <c r="K45" i="5" s="1"/>
  <c r="C20" i="5"/>
  <c r="F31" i="5" s="1"/>
  <c r="A20" i="5"/>
  <c r="G19" i="5"/>
  <c r="R58" i="5" s="1"/>
  <c r="F19" i="5"/>
  <c r="O51" i="5" s="1"/>
  <c r="E19" i="5"/>
  <c r="J44" i="5" s="1"/>
  <c r="C19" i="5"/>
  <c r="F30" i="5" s="1"/>
  <c r="A19" i="5"/>
  <c r="G18" i="5"/>
  <c r="Q57" i="5" s="1"/>
  <c r="F18" i="5"/>
  <c r="O50" i="5" s="1"/>
  <c r="E18" i="5"/>
  <c r="L43" i="5" s="1"/>
  <c r="C18" i="5"/>
  <c r="E29" i="5" s="1"/>
  <c r="A18" i="5"/>
  <c r="G17" i="5"/>
  <c r="P56" i="5" s="1"/>
  <c r="F17" i="5"/>
  <c r="N49" i="5" s="1"/>
  <c r="E17" i="5"/>
  <c r="L42" i="5" s="1"/>
  <c r="C17" i="5"/>
  <c r="D28" i="5" s="1"/>
  <c r="A17" i="5"/>
  <c r="N52" i="4"/>
  <c r="M51" i="4"/>
  <c r="L45" i="4"/>
  <c r="E27" i="4"/>
  <c r="G25" i="4"/>
  <c r="F25" i="4"/>
  <c r="E25" i="4"/>
  <c r="D25" i="4"/>
  <c r="D23" i="4" s="1"/>
  <c r="C25" i="4"/>
  <c r="F27" i="4" s="1"/>
  <c r="G27" i="4" s="1"/>
  <c r="G23" i="4"/>
  <c r="R62" i="4" s="1"/>
  <c r="F23" i="4"/>
  <c r="O55" i="4" s="1"/>
  <c r="E23" i="4"/>
  <c r="J48" i="4" s="1"/>
  <c r="C23" i="4"/>
  <c r="F34" i="4" s="1"/>
  <c r="A23" i="4"/>
  <c r="G22" i="4"/>
  <c r="Q61" i="4" s="1"/>
  <c r="F22" i="4"/>
  <c r="O54" i="4" s="1"/>
  <c r="E22" i="4"/>
  <c r="L47" i="4" s="1"/>
  <c r="C22" i="4"/>
  <c r="E33" i="4" s="1"/>
  <c r="A22" i="4"/>
  <c r="G21" i="4"/>
  <c r="P60" i="4" s="1"/>
  <c r="F21" i="4"/>
  <c r="N53" i="4" s="1"/>
  <c r="E21" i="4"/>
  <c r="L46" i="4" s="1"/>
  <c r="C21" i="4"/>
  <c r="D32" i="4" s="1"/>
  <c r="A21" i="4"/>
  <c r="G20" i="4"/>
  <c r="P59" i="4" s="1"/>
  <c r="F20" i="4"/>
  <c r="M52" i="4" s="1"/>
  <c r="E20" i="4"/>
  <c r="K45" i="4" s="1"/>
  <c r="C20" i="4"/>
  <c r="F31" i="4" s="1"/>
  <c r="A20" i="4"/>
  <c r="G19" i="4"/>
  <c r="R58" i="4" s="1"/>
  <c r="F19" i="4"/>
  <c r="O51" i="4" s="1"/>
  <c r="E19" i="4"/>
  <c r="J44" i="4" s="1"/>
  <c r="C19" i="4"/>
  <c r="F30" i="4" s="1"/>
  <c r="A19" i="4"/>
  <c r="G18" i="4"/>
  <c r="Q57" i="4" s="1"/>
  <c r="F18" i="4"/>
  <c r="O50" i="4" s="1"/>
  <c r="E18" i="4"/>
  <c r="L43" i="4" s="1"/>
  <c r="C18" i="4"/>
  <c r="E29" i="4" s="1"/>
  <c r="A18" i="4"/>
  <c r="G17" i="4"/>
  <c r="P56" i="4" s="1"/>
  <c r="F17" i="4"/>
  <c r="N49" i="4" s="1"/>
  <c r="E17" i="4"/>
  <c r="L42" i="4" s="1"/>
  <c r="C17" i="4"/>
  <c r="D28" i="4" s="1"/>
  <c r="A17" i="4"/>
  <c r="E32" i="5" l="1"/>
  <c r="O49" i="5"/>
  <c r="M55" i="5"/>
  <c r="J43" i="5"/>
  <c r="M51" i="5"/>
  <c r="Q56" i="5"/>
  <c r="E28" i="5"/>
  <c r="L45" i="5"/>
  <c r="N52" i="5"/>
  <c r="Q60" i="5"/>
  <c r="H27" i="5"/>
  <c r="I27" i="5"/>
  <c r="J27" i="5" s="1"/>
  <c r="H41" i="5"/>
  <c r="I41" i="5"/>
  <c r="G41" i="5"/>
  <c r="D31" i="5"/>
  <c r="F33" i="5"/>
  <c r="K44" i="5"/>
  <c r="K48" i="5"/>
  <c r="D18" i="5"/>
  <c r="D20" i="5"/>
  <c r="D22" i="5"/>
  <c r="F28" i="5"/>
  <c r="D30" i="5"/>
  <c r="E31" i="5"/>
  <c r="F32" i="5"/>
  <c r="D34" i="5"/>
  <c r="J42" i="5"/>
  <c r="K43" i="5"/>
  <c r="L44" i="5"/>
  <c r="J46" i="5"/>
  <c r="K47" i="5"/>
  <c r="L48" i="5"/>
  <c r="M50" i="5"/>
  <c r="N51" i="5"/>
  <c r="O52" i="5"/>
  <c r="M54" i="5"/>
  <c r="N55" i="5"/>
  <c r="R56" i="5"/>
  <c r="P58" i="5"/>
  <c r="Q59" i="5"/>
  <c r="R60" i="5"/>
  <c r="P62" i="5"/>
  <c r="R61" i="5"/>
  <c r="D29" i="5"/>
  <c r="E30" i="5"/>
  <c r="D33" i="5"/>
  <c r="E34" i="5"/>
  <c r="K42" i="5"/>
  <c r="J45" i="5"/>
  <c r="K46" i="5"/>
  <c r="M49" i="5"/>
  <c r="N50" i="5"/>
  <c r="M53" i="5"/>
  <c r="N54" i="5"/>
  <c r="P57" i="5"/>
  <c r="Q58" i="5"/>
  <c r="R59" i="5"/>
  <c r="P61" i="5"/>
  <c r="Q62" i="5"/>
  <c r="F29" i="5"/>
  <c r="R57" i="5"/>
  <c r="D17" i="5"/>
  <c r="D19" i="5"/>
  <c r="D21" i="5"/>
  <c r="E28" i="4"/>
  <c r="J47" i="4"/>
  <c r="O53" i="4"/>
  <c r="E32" i="4"/>
  <c r="O49" i="4"/>
  <c r="M55" i="4"/>
  <c r="J43" i="4"/>
  <c r="Q56" i="4"/>
  <c r="Q60" i="4"/>
  <c r="H27" i="4"/>
  <c r="I27" i="4"/>
  <c r="J27" i="4" s="1"/>
  <c r="H41" i="4"/>
  <c r="G41" i="4"/>
  <c r="I41" i="4"/>
  <c r="D31" i="4"/>
  <c r="K48" i="4"/>
  <c r="R61" i="4"/>
  <c r="D18" i="4"/>
  <c r="D20" i="4"/>
  <c r="D22" i="4"/>
  <c r="F28" i="4"/>
  <c r="D30" i="4"/>
  <c r="E31" i="4"/>
  <c r="F32" i="4"/>
  <c r="D34" i="4"/>
  <c r="J42" i="4"/>
  <c r="K43" i="4"/>
  <c r="L44" i="4"/>
  <c r="J46" i="4"/>
  <c r="K47" i="4"/>
  <c r="L48" i="4"/>
  <c r="M50" i="4"/>
  <c r="N51" i="4"/>
  <c r="O52" i="4"/>
  <c r="M54" i="4"/>
  <c r="N55" i="4"/>
  <c r="R56" i="4"/>
  <c r="P58" i="4"/>
  <c r="Q59" i="4"/>
  <c r="R60" i="4"/>
  <c r="P62" i="4"/>
  <c r="R57" i="4"/>
  <c r="D29" i="4"/>
  <c r="E30" i="4"/>
  <c r="D33" i="4"/>
  <c r="E34" i="4"/>
  <c r="K42" i="4"/>
  <c r="J45" i="4"/>
  <c r="K46" i="4"/>
  <c r="M49" i="4"/>
  <c r="N50" i="4"/>
  <c r="M53" i="4"/>
  <c r="N54" i="4"/>
  <c r="P57" i="4"/>
  <c r="Q58" i="4"/>
  <c r="R59" i="4"/>
  <c r="P61" i="4"/>
  <c r="Q62" i="4"/>
  <c r="F29" i="4"/>
  <c r="F33" i="4"/>
  <c r="K44" i="4"/>
  <c r="D17" i="4"/>
  <c r="D19" i="4"/>
  <c r="D21" i="4"/>
  <c r="G40" i="5" l="1"/>
  <c r="I40" i="5"/>
  <c r="H40" i="5"/>
  <c r="I39" i="5"/>
  <c r="G39" i="5"/>
  <c r="H39" i="5"/>
  <c r="I38" i="5"/>
  <c r="H38" i="5"/>
  <c r="G38" i="5"/>
  <c r="H37" i="5"/>
  <c r="G37" i="5"/>
  <c r="I37" i="5"/>
  <c r="G36" i="5"/>
  <c r="H36" i="5"/>
  <c r="I36" i="5"/>
  <c r="L27" i="5"/>
  <c r="M27" i="5" s="1"/>
  <c r="K27" i="5"/>
  <c r="I35" i="5"/>
  <c r="G35" i="5"/>
  <c r="H35" i="5"/>
  <c r="I39" i="4"/>
  <c r="H39" i="4"/>
  <c r="G39" i="4"/>
  <c r="G40" i="4"/>
  <c r="H40" i="4"/>
  <c r="I40" i="4"/>
  <c r="H37" i="4"/>
  <c r="I37" i="4"/>
  <c r="G37" i="4"/>
  <c r="I38" i="4"/>
  <c r="H38" i="4"/>
  <c r="G38" i="4"/>
  <c r="L27" i="4"/>
  <c r="M27" i="4" s="1"/>
  <c r="K27" i="4"/>
  <c r="I35" i="4"/>
  <c r="H35" i="4"/>
  <c r="G35" i="4"/>
  <c r="G36" i="4"/>
  <c r="H36" i="4"/>
  <c r="I36" i="4"/>
  <c r="O27" i="5" l="1"/>
  <c r="P27" i="5" s="1"/>
  <c r="N27" i="5"/>
  <c r="O27" i="4"/>
  <c r="P27" i="4" s="1"/>
  <c r="N27" i="4"/>
  <c r="Q27" i="5" l="1"/>
  <c r="R27" i="5"/>
  <c r="S27" i="5" s="1"/>
  <c r="R27" i="4"/>
  <c r="S27" i="4" s="1"/>
  <c r="Q27" i="4"/>
</calcChain>
</file>

<file path=xl/sharedStrings.xml><?xml version="1.0" encoding="utf-8"?>
<sst xmlns="http://schemas.openxmlformats.org/spreadsheetml/2006/main" count="1773" uniqueCount="72">
  <si>
    <t>LS1</t>
  </si>
  <si>
    <t>LS2</t>
  </si>
  <si>
    <t>LS3</t>
  </si>
  <si>
    <t>LS4</t>
  </si>
  <si>
    <t>LS5</t>
  </si>
  <si>
    <t>CC</t>
  </si>
  <si>
    <t>t12</t>
  </si>
  <si>
    <t>Nuclear</t>
  </si>
  <si>
    <t>Hydrolg</t>
  </si>
  <si>
    <t>HydroROR</t>
  </si>
  <si>
    <t>Windon</t>
  </si>
  <si>
    <t>Subcr</t>
  </si>
  <si>
    <t>Superc</t>
  </si>
  <si>
    <t>Ultrsc</t>
  </si>
  <si>
    <t>Trade</t>
  </si>
  <si>
    <t>dummy</t>
  </si>
  <si>
    <t>ST</t>
  </si>
  <si>
    <t>GT</t>
  </si>
  <si>
    <t>CCcon</t>
  </si>
  <si>
    <t>Reg</t>
  </si>
  <si>
    <t>Dereg</t>
  </si>
  <si>
    <t>North</t>
  </si>
  <si>
    <t>EL</t>
  </si>
  <si>
    <t>HFO</t>
  </si>
  <si>
    <t>diesel</t>
  </si>
  <si>
    <t>u-235</t>
  </si>
  <si>
    <t>methane</t>
  </si>
  <si>
    <t>lightcrude</t>
  </si>
  <si>
    <t>coal_sce</t>
  </si>
  <si>
    <t>cost</t>
  </si>
  <si>
    <t>Electricity value</t>
  </si>
  <si>
    <t>old</t>
  </si>
  <si>
    <t>new</t>
  </si>
  <si>
    <t>East</t>
  </si>
  <si>
    <t>Dereg short run</t>
  </si>
  <si>
    <t>Regulated long run</t>
  </si>
  <si>
    <t>Dereg long run</t>
  </si>
  <si>
    <t>Sichuan</t>
  </si>
  <si>
    <t>South</t>
  </si>
  <si>
    <t>West</t>
  </si>
  <si>
    <t>Henan</t>
  </si>
  <si>
    <t>Northeast</t>
  </si>
  <si>
    <t>CoalC</t>
  </si>
  <si>
    <t>Shandong</t>
  </si>
  <si>
    <t>Xinjiang</t>
  </si>
  <si>
    <t>China</t>
  </si>
  <si>
    <t>Southwest</t>
  </si>
  <si>
    <t>Total Cost (RMB)</t>
  </si>
  <si>
    <t>Cost savings (RMB)</t>
  </si>
  <si>
    <t>HFO (mil. tons)</t>
  </si>
  <si>
    <t>diesel (mil. tons)</t>
  </si>
  <si>
    <t>u-235 (kton)</t>
  </si>
  <si>
    <t>methane (tril. btu)</t>
  </si>
  <si>
    <t>lightcrude (mil. BBL)</t>
  </si>
  <si>
    <t>coal (mton SCE)</t>
  </si>
  <si>
    <t>Wind</t>
  </si>
  <si>
    <t>Central</t>
  </si>
  <si>
    <t>Hydro</t>
  </si>
  <si>
    <t>Thermal</t>
  </si>
  <si>
    <t>Other</t>
  </si>
  <si>
    <t>-</t>
  </si>
  <si>
    <t>Coal Subcr</t>
  </si>
  <si>
    <t>Coal Superc</t>
  </si>
  <si>
    <t>Coal Ultrsc</t>
  </si>
  <si>
    <t>Combined Cycle Gas Turbine</t>
  </si>
  <si>
    <t>Single Cycel Turbine</t>
  </si>
  <si>
    <t>Reference</t>
  </si>
  <si>
    <t>1st Counterfactual</t>
  </si>
  <si>
    <t>2nd Counterfactual</t>
  </si>
  <si>
    <t>Actual 2012</t>
  </si>
  <si>
    <t>CC Gas Turbine</t>
  </si>
  <si>
    <t>Single Cycel Turbines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</si>
</sst>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2" borderId="0" xfId="0" applyFill="1"/>
    <xf numFmtId="164" fontId="0" fillId="2" borderId="0" xfId="0" applyNumberFormat="1" applyFill="1"/>
    <xf numFmtId="1" fontId="0" fillId="2" borderId="0" xfId="0" applyNumberForma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'China results'!$B$37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'China results'!$C$24:$F$24</c:f>
              <c:strCache>
                <c:ptCount val="4"/>
                <c:pt idx="0">
                  <c:v>Reference</c:v>
                </c:pt>
                <c:pt idx="1">
                  <c:v>1st Counterfactual</c:v>
                </c:pt>
                <c:pt idx="2">
                  <c:v>2nd Counterfactual</c:v>
                </c:pt>
                <c:pt idx="3">
                  <c:v>Actual 2012</c:v>
                </c:pt>
              </c:strCache>
            </c:strRef>
          </c:cat>
          <c:val>
            <c:numRef>
              <c:f>'China results'!$C$37:$F$37</c:f>
              <c:numCache>
                <c:formatCode>General</c:formatCode>
                <c:ptCount val="4"/>
                <c:pt idx="0">
                  <c:v>873.53994944699991</c:v>
                </c:pt>
                <c:pt idx="1">
                  <c:v>873.53994944705391</c:v>
                </c:pt>
                <c:pt idx="2">
                  <c:v>873.53994944700025</c:v>
                </c:pt>
                <c:pt idx="3">
                  <c:v>864</c:v>
                </c:pt>
              </c:numCache>
            </c:numRef>
          </c:val>
        </c:ser>
        <c:ser>
          <c:idx val="1"/>
          <c:order val="1"/>
          <c:tx>
            <c:strRef>
              <c:f>'China results'!$B$38</c:f>
              <c:strCache>
                <c:ptCount val="1"/>
                <c:pt idx="0">
                  <c:v>Thermal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'China results'!$C$24:$F$24</c:f>
              <c:strCache>
                <c:ptCount val="4"/>
                <c:pt idx="0">
                  <c:v>Reference</c:v>
                </c:pt>
                <c:pt idx="1">
                  <c:v>1st Counterfactual</c:v>
                </c:pt>
                <c:pt idx="2">
                  <c:v>2nd Counterfactual</c:v>
                </c:pt>
                <c:pt idx="3">
                  <c:v>Actual 2012</c:v>
                </c:pt>
              </c:strCache>
            </c:strRef>
          </c:cat>
          <c:val>
            <c:numRef>
              <c:f>'China results'!$C$38:$F$38</c:f>
              <c:numCache>
                <c:formatCode>General</c:formatCode>
                <c:ptCount val="4"/>
                <c:pt idx="3">
                  <c:v>3911</c:v>
                </c:pt>
              </c:numCache>
            </c:numRef>
          </c:val>
        </c:ser>
        <c:ser>
          <c:idx val="2"/>
          <c:order val="2"/>
          <c:tx>
            <c:strRef>
              <c:f>'China results'!$B$39</c:f>
              <c:strCache>
                <c:ptCount val="1"/>
                <c:pt idx="0">
                  <c:v>Coal Subcr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'China results'!$C$24:$F$24</c:f>
              <c:strCache>
                <c:ptCount val="4"/>
                <c:pt idx="0">
                  <c:v>Reference</c:v>
                </c:pt>
                <c:pt idx="1">
                  <c:v>1st Counterfactual</c:v>
                </c:pt>
                <c:pt idx="2">
                  <c:v>2nd Counterfactual</c:v>
                </c:pt>
                <c:pt idx="3">
                  <c:v>Actual 2012</c:v>
                </c:pt>
              </c:strCache>
            </c:strRef>
          </c:cat>
          <c:val>
            <c:numRef>
              <c:f>'China results'!$C$39:$F$39</c:f>
              <c:numCache>
                <c:formatCode>General</c:formatCode>
                <c:ptCount val="4"/>
                <c:pt idx="0">
                  <c:v>1828.22977346025</c:v>
                </c:pt>
                <c:pt idx="1">
                  <c:v>1640.3635453742299</c:v>
                </c:pt>
                <c:pt idx="2">
                  <c:v>90.387737728207696</c:v>
                </c:pt>
              </c:numCache>
            </c:numRef>
          </c:val>
        </c:ser>
        <c:ser>
          <c:idx val="3"/>
          <c:order val="3"/>
          <c:tx>
            <c:strRef>
              <c:f>'China results'!$B$40</c:f>
              <c:strCache>
                <c:ptCount val="1"/>
                <c:pt idx="0">
                  <c:v>Coal Superc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'China results'!$C$24:$F$24</c:f>
              <c:strCache>
                <c:ptCount val="4"/>
                <c:pt idx="0">
                  <c:v>Reference</c:v>
                </c:pt>
                <c:pt idx="1">
                  <c:v>1st Counterfactual</c:v>
                </c:pt>
                <c:pt idx="2">
                  <c:v>2nd Counterfactual</c:v>
                </c:pt>
                <c:pt idx="3">
                  <c:v>Actual 2012</c:v>
                </c:pt>
              </c:strCache>
            </c:strRef>
          </c:cat>
          <c:val>
            <c:numRef>
              <c:f>'China results'!$C$40:$F$40</c:f>
              <c:numCache>
                <c:formatCode>General</c:formatCode>
                <c:ptCount val="4"/>
                <c:pt idx="0">
                  <c:v>1185.0329677152899</c:v>
                </c:pt>
                <c:pt idx="1">
                  <c:v>1309.8941425312801</c:v>
                </c:pt>
                <c:pt idx="2">
                  <c:v>3682.4574417219801</c:v>
                </c:pt>
              </c:numCache>
            </c:numRef>
          </c:val>
        </c:ser>
        <c:ser>
          <c:idx val="4"/>
          <c:order val="4"/>
          <c:tx>
            <c:strRef>
              <c:f>'China results'!$B$41</c:f>
              <c:strCache>
                <c:ptCount val="1"/>
                <c:pt idx="0">
                  <c:v>Coal Ultrsc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'China results'!$C$24:$F$24</c:f>
              <c:strCache>
                <c:ptCount val="4"/>
                <c:pt idx="0">
                  <c:v>Reference</c:v>
                </c:pt>
                <c:pt idx="1">
                  <c:v>1st Counterfactual</c:v>
                </c:pt>
                <c:pt idx="2">
                  <c:v>2nd Counterfactual</c:v>
                </c:pt>
                <c:pt idx="3">
                  <c:v>Actual 2012</c:v>
                </c:pt>
              </c:strCache>
            </c:strRef>
          </c:cat>
          <c:val>
            <c:numRef>
              <c:f>'China results'!$C$41:$F$41</c:f>
              <c:numCache>
                <c:formatCode>General</c:formatCode>
                <c:ptCount val="4"/>
                <c:pt idx="0">
                  <c:v>745.46106970667699</c:v>
                </c:pt>
                <c:pt idx="1">
                  <c:v>773.87216775292995</c:v>
                </c:pt>
              </c:numCache>
            </c:numRef>
          </c:val>
        </c:ser>
        <c:ser>
          <c:idx val="5"/>
          <c:order val="5"/>
          <c:tx>
            <c:strRef>
              <c:f>'China results'!$B$42</c:f>
              <c:strCache>
                <c:ptCount val="1"/>
                <c:pt idx="0">
                  <c:v>Single Cycel Turbines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'China results'!$C$24:$F$24</c:f>
              <c:strCache>
                <c:ptCount val="4"/>
                <c:pt idx="0">
                  <c:v>Reference</c:v>
                </c:pt>
                <c:pt idx="1">
                  <c:v>1st Counterfactual</c:v>
                </c:pt>
                <c:pt idx="2">
                  <c:v>2nd Counterfactual</c:v>
                </c:pt>
                <c:pt idx="3">
                  <c:v>Actual 2012</c:v>
                </c:pt>
              </c:strCache>
            </c:strRef>
          </c:cat>
          <c:val>
            <c:numRef>
              <c:f>'China results'!$C$42:$F$42</c:f>
              <c:numCache>
                <c:formatCode>General</c:formatCode>
                <c:ptCount val="4"/>
                <c:pt idx="0">
                  <c:v>19.237957375287159</c:v>
                </c:pt>
                <c:pt idx="1">
                  <c:v>47.951482426584178</c:v>
                </c:pt>
                <c:pt idx="2">
                  <c:v>3.6626468179859373</c:v>
                </c:pt>
              </c:numCache>
            </c:numRef>
          </c:val>
        </c:ser>
        <c:ser>
          <c:idx val="6"/>
          <c:order val="6"/>
          <c:tx>
            <c:strRef>
              <c:f>'China results'!$B$43</c:f>
              <c:strCache>
                <c:ptCount val="1"/>
                <c:pt idx="0">
                  <c:v>CC Gas Turbine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'China results'!$C$24:$F$24</c:f>
              <c:strCache>
                <c:ptCount val="4"/>
                <c:pt idx="0">
                  <c:v>Reference</c:v>
                </c:pt>
                <c:pt idx="1">
                  <c:v>1st Counterfactual</c:v>
                </c:pt>
                <c:pt idx="2">
                  <c:v>2nd Counterfactual</c:v>
                </c:pt>
                <c:pt idx="3">
                  <c:v>Actual 2012</c:v>
                </c:pt>
              </c:strCache>
            </c:strRef>
          </c:cat>
          <c:val>
            <c:numRef>
              <c:f>'China results'!$C$43:$F$43</c:f>
              <c:numCache>
                <c:formatCode>General</c:formatCode>
                <c:ptCount val="4"/>
                <c:pt idx="0">
                  <c:v>129.23998601181401</c:v>
                </c:pt>
                <c:pt idx="1">
                  <c:v>135.065539689773</c:v>
                </c:pt>
                <c:pt idx="2">
                  <c:v>130.64979132936301</c:v>
                </c:pt>
              </c:numCache>
            </c:numRef>
          </c:val>
        </c:ser>
        <c:ser>
          <c:idx val="7"/>
          <c:order val="7"/>
          <c:tx>
            <c:strRef>
              <c:f>'China results'!$B$44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'China results'!$C$24:$F$24</c:f>
              <c:strCache>
                <c:ptCount val="4"/>
                <c:pt idx="0">
                  <c:v>Reference</c:v>
                </c:pt>
                <c:pt idx="1">
                  <c:v>1st Counterfactual</c:v>
                </c:pt>
                <c:pt idx="2">
                  <c:v>2nd Counterfactual</c:v>
                </c:pt>
                <c:pt idx="3">
                  <c:v>Actual 2012</c:v>
                </c:pt>
              </c:strCache>
            </c:strRef>
          </c:cat>
          <c:val>
            <c:numRef>
              <c:f>'China results'!$C$44:$F$44</c:f>
              <c:numCache>
                <c:formatCode>General</c:formatCode>
                <c:ptCount val="4"/>
                <c:pt idx="0">
                  <c:v>94.041957254400003</c:v>
                </c:pt>
                <c:pt idx="1">
                  <c:v>94.041957254400003</c:v>
                </c:pt>
                <c:pt idx="2">
                  <c:v>94.041957254400003</c:v>
                </c:pt>
                <c:pt idx="3">
                  <c:v>98</c:v>
                </c:pt>
              </c:numCache>
            </c:numRef>
          </c:val>
        </c:ser>
        <c:ser>
          <c:idx val="8"/>
          <c:order val="8"/>
          <c:tx>
            <c:strRef>
              <c:f>'China results'!$B$45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'China results'!$C$24:$F$24</c:f>
              <c:strCache>
                <c:ptCount val="4"/>
                <c:pt idx="0">
                  <c:v>Reference</c:v>
                </c:pt>
                <c:pt idx="1">
                  <c:v>1st Counterfactual</c:v>
                </c:pt>
                <c:pt idx="2">
                  <c:v>2nd Counterfactual</c:v>
                </c:pt>
                <c:pt idx="3">
                  <c:v>Actual 2012</c:v>
                </c:pt>
              </c:strCache>
            </c:strRef>
          </c:cat>
          <c:val>
            <c:numRef>
              <c:f>'China results'!$C$45:$F$45</c:f>
              <c:numCache>
                <c:formatCode>General</c:formatCode>
                <c:ptCount val="4"/>
                <c:pt idx="0">
                  <c:v>102.225886577976</c:v>
                </c:pt>
                <c:pt idx="1">
                  <c:v>102.228588087868</c:v>
                </c:pt>
                <c:pt idx="2">
                  <c:v>102.22858808766399</c:v>
                </c:pt>
                <c:pt idx="3">
                  <c:v>100</c:v>
                </c:pt>
              </c:numCache>
            </c:numRef>
          </c:val>
        </c:ser>
        <c:ser>
          <c:idx val="9"/>
          <c:order val="9"/>
          <c:tx>
            <c:strRef>
              <c:f>'China results'!$B$46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'China results'!$C$24:$F$24</c:f>
              <c:strCache>
                <c:ptCount val="4"/>
                <c:pt idx="0">
                  <c:v>Reference</c:v>
                </c:pt>
                <c:pt idx="1">
                  <c:v>1st Counterfactual</c:v>
                </c:pt>
                <c:pt idx="2">
                  <c:v>2nd Counterfactual</c:v>
                </c:pt>
                <c:pt idx="3">
                  <c:v>Actual 2012</c:v>
                </c:pt>
              </c:strCache>
            </c:strRef>
          </c:cat>
          <c:val>
            <c:numRef>
              <c:f>'China results'!$C$46:$F$46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-1723527648"/>
        <c:axId val="-1723528736"/>
      </c:barChart>
      <c:catAx>
        <c:axId val="-1723527648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23528736"/>
        <c:crosses val="autoZero"/>
        <c:auto val="1"/>
        <c:lblAlgn val="ctr"/>
        <c:lblOffset val="100"/>
        <c:noMultiLvlLbl val="0"/>
      </c:catAx>
      <c:valAx>
        <c:axId val="-17235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TWh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2352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44231440223291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087262983451188E-2"/>
          <c:y val="7.8497354497354496E-2"/>
          <c:w val="0.89966798824073779"/>
          <c:h val="0.73314856751085533"/>
        </c:manualLayout>
      </c:layout>
      <c:areaChart>
        <c:grouping val="stacked"/>
        <c:varyColors val="0"/>
        <c:ser>
          <c:idx val="0"/>
          <c:order val="0"/>
          <c:tx>
            <c:strRef>
              <c:f>'North Reg'!$C$38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Reg'!$D$38:$T$38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'North Reg'!$C$39</c:f>
              <c:strCache>
                <c:ptCount val="1"/>
                <c:pt idx="0">
                  <c:v>Hydrolg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Reg'!$D$39:$T$39</c:f>
              <c:numCache>
                <c:formatCode>General</c:formatCode>
                <c:ptCount val="17"/>
                <c:pt idx="0">
                  <c:v>0</c:v>
                </c:pt>
                <c:pt idx="1">
                  <c:v>0.56430000000000002</c:v>
                </c:pt>
                <c:pt idx="2">
                  <c:v>0.56430000000000002</c:v>
                </c:pt>
                <c:pt idx="3">
                  <c:v>0.56430000000000002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'North Reg'!$C$40</c:f>
              <c:strCache>
                <c:ptCount val="1"/>
                <c:pt idx="0">
                  <c:v>HydroROR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Reg'!$D$40:$T$40</c:f>
              <c:numCache>
                <c:formatCode>General</c:formatCode>
                <c:ptCount val="17"/>
                <c:pt idx="0">
                  <c:v>0</c:v>
                </c:pt>
                <c:pt idx="1">
                  <c:v>3.0096000000000001E-2</c:v>
                </c:pt>
                <c:pt idx="2">
                  <c:v>3.0096000000000001E-2</c:v>
                </c:pt>
                <c:pt idx="3">
                  <c:v>3.0096000000000001E-2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'North Reg'!$C$41</c:f>
              <c:strCache>
                <c:ptCount val="1"/>
                <c:pt idx="0">
                  <c:v>Subcr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Reg'!$D$41:$T$41</c:f>
              <c:numCache>
                <c:formatCode>General</c:formatCode>
                <c:ptCount val="17"/>
                <c:pt idx="0">
                  <c:v>0</c:v>
                </c:pt>
                <c:pt idx="1">
                  <c:v>39.511245599326664</c:v>
                </c:pt>
                <c:pt idx="2">
                  <c:v>39.511245599326664</c:v>
                </c:pt>
                <c:pt idx="3">
                  <c:v>39.511245599326664</c:v>
                </c:pt>
                <c:pt idx="4">
                  <c:v>0</c:v>
                </c:pt>
              </c:numCache>
            </c:numRef>
          </c:val>
        </c:ser>
        <c:ser>
          <c:idx val="4"/>
          <c:order val="4"/>
          <c:tx>
            <c:strRef>
              <c:f>'North Reg'!$C$42</c:f>
              <c:strCache>
                <c:ptCount val="1"/>
                <c:pt idx="0">
                  <c:v>Superc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Reg'!$D$42:$T$42</c:f>
              <c:numCache>
                <c:formatCode>General</c:formatCode>
                <c:ptCount val="17"/>
                <c:pt idx="0">
                  <c:v>0</c:v>
                </c:pt>
                <c:pt idx="1">
                  <c:v>5.1436799993262401</c:v>
                </c:pt>
                <c:pt idx="2">
                  <c:v>5.1436799993262401</c:v>
                </c:pt>
                <c:pt idx="3">
                  <c:v>5.1436799993262401</c:v>
                </c:pt>
                <c:pt idx="4">
                  <c:v>0</c:v>
                </c:pt>
              </c:numCache>
            </c:numRef>
          </c:val>
        </c:ser>
        <c:ser>
          <c:idx val="5"/>
          <c:order val="5"/>
          <c:tx>
            <c:strRef>
              <c:f>'North Reg'!$C$43</c:f>
              <c:strCache>
                <c:ptCount val="1"/>
                <c:pt idx="0">
                  <c:v>Ultrsc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Reg'!$D$43:$T$43</c:f>
              <c:numCache>
                <c:formatCode>General</c:formatCode>
                <c:ptCount val="17"/>
                <c:pt idx="0">
                  <c:v>0</c:v>
                </c:pt>
                <c:pt idx="1">
                  <c:v>1.6919999996629058</c:v>
                </c:pt>
                <c:pt idx="2">
                  <c:v>1.6919999996629058</c:v>
                </c:pt>
                <c:pt idx="3">
                  <c:v>1.6919999996629058</c:v>
                </c:pt>
                <c:pt idx="4">
                  <c:v>0</c:v>
                </c:pt>
              </c:numCache>
            </c:numRef>
          </c:val>
        </c:ser>
        <c:ser>
          <c:idx val="6"/>
          <c:order val="6"/>
          <c:tx>
            <c:strRef>
              <c:f>'North Reg'!$C$44</c:f>
              <c:strCache>
                <c:ptCount val="1"/>
                <c:pt idx="0">
                  <c:v>CC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Reg'!$D$44:$T$44</c:f>
              <c:numCache>
                <c:formatCode>General</c:formatCode>
                <c:ptCount val="17"/>
                <c:pt idx="0">
                  <c:v>0</c:v>
                </c:pt>
                <c:pt idx="1">
                  <c:v>2.4136379997551196</c:v>
                </c:pt>
                <c:pt idx="2">
                  <c:v>2.4136379997551196</c:v>
                </c:pt>
                <c:pt idx="3">
                  <c:v>2.4136379997551196</c:v>
                </c:pt>
                <c:pt idx="4">
                  <c:v>0</c:v>
                </c:pt>
              </c:numCache>
            </c:numRef>
          </c:val>
        </c:ser>
        <c:ser>
          <c:idx val="7"/>
          <c:order val="7"/>
          <c:tx>
            <c:strRef>
              <c:f>'North Reg'!$C$45</c:f>
              <c:strCache>
                <c:ptCount val="1"/>
                <c:pt idx="0">
                  <c:v>CCcon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Reg'!$D$45:$T$45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8"/>
          <c:order val="8"/>
          <c:tx>
            <c:strRef>
              <c:f>'North Reg'!$C$46</c:f>
              <c:strCache>
                <c:ptCount val="1"/>
                <c:pt idx="0">
                  <c:v>ST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Reg'!$D$46:$T$46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9"/>
          <c:order val="9"/>
          <c:tx>
            <c:strRef>
              <c:f>'North Reg'!$C$47</c:f>
              <c:strCache>
                <c:ptCount val="1"/>
                <c:pt idx="0">
                  <c:v>GT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Reg'!$D$47:$T$47</c:f>
              <c:numCache>
                <c:formatCode>General</c:formatCode>
                <c:ptCount val="17"/>
                <c:pt idx="0">
                  <c:v>0</c:v>
                </c:pt>
                <c:pt idx="1">
                  <c:v>0.72002717308574704</c:v>
                </c:pt>
                <c:pt idx="2">
                  <c:v>0.72002717308574704</c:v>
                </c:pt>
                <c:pt idx="3">
                  <c:v>0.72002717308574704</c:v>
                </c:pt>
                <c:pt idx="4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'North Reg'!$C$48</c:f>
              <c:strCache>
                <c:ptCount val="1"/>
                <c:pt idx="0">
                  <c:v>Windon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Reg'!$D$48:$T$48</c:f>
              <c:numCache>
                <c:formatCode>General</c:formatCode>
                <c:ptCount val="17"/>
                <c:pt idx="0">
                  <c:v>0</c:v>
                </c:pt>
                <c:pt idx="1">
                  <c:v>2.001417727272282</c:v>
                </c:pt>
                <c:pt idx="2">
                  <c:v>2.001417727272282</c:v>
                </c:pt>
                <c:pt idx="3">
                  <c:v>2.001417727272282</c:v>
                </c:pt>
                <c:pt idx="4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'North Reg'!$C$49</c:f>
              <c:strCache>
                <c:ptCount val="1"/>
                <c:pt idx="0">
                  <c:v>Trade</c:v>
                </c:pt>
              </c:strCache>
            </c:strRef>
          </c:tx>
          <c:spPr>
            <a:noFill/>
            <a:ln w="9525">
              <a:solidFill>
                <a:sysClr val="windowText" lastClr="000000"/>
              </a:solidFill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Reg'!$D$49:$T$49</c:f>
              <c:numCache>
                <c:formatCode>General</c:formatCode>
                <c:ptCount val="17"/>
                <c:pt idx="0">
                  <c:v>0</c:v>
                </c:pt>
                <c:pt idx="1">
                  <c:v>8.5145432544408894</c:v>
                </c:pt>
                <c:pt idx="2">
                  <c:v>8.5145432544408894</c:v>
                </c:pt>
                <c:pt idx="3">
                  <c:v>8.5145432544408894</c:v>
                </c:pt>
                <c:pt idx="4">
                  <c:v>0</c:v>
                </c:pt>
              </c:numCache>
            </c:numRef>
          </c:val>
        </c:ser>
        <c:ser>
          <c:idx val="12"/>
          <c:order val="12"/>
          <c:tx>
            <c:strRef>
              <c:f>'North Reg'!$C$50</c:f>
              <c:strCache>
                <c:ptCount val="1"/>
                <c:pt idx="0">
                  <c:v>Nuclear-LS2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Reg'!$D$50:$T$50</c:f>
              <c:numCache>
                <c:formatCode>General</c:formatCode>
                <c:ptCount val="17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3"/>
          <c:order val="13"/>
          <c:tx>
            <c:strRef>
              <c:f>'North Reg'!$C$51</c:f>
              <c:strCache>
                <c:ptCount val="1"/>
                <c:pt idx="0">
                  <c:v>Hydrolg-LS2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Reg'!$D$51:$T$51</c:f>
              <c:numCache>
                <c:formatCode>General</c:formatCode>
                <c:ptCount val="17"/>
                <c:pt idx="3">
                  <c:v>0</c:v>
                </c:pt>
                <c:pt idx="4">
                  <c:v>0.11643171293833363</c:v>
                </c:pt>
                <c:pt idx="5">
                  <c:v>0.11643171293833363</c:v>
                </c:pt>
                <c:pt idx="6">
                  <c:v>0.11643171293833363</c:v>
                </c:pt>
                <c:pt idx="7">
                  <c:v>0</c:v>
                </c:pt>
              </c:numCache>
            </c:numRef>
          </c:val>
        </c:ser>
        <c:ser>
          <c:idx val="14"/>
          <c:order val="14"/>
          <c:tx>
            <c:strRef>
              <c:f>'North Reg'!$C$52</c:f>
              <c:strCache>
                <c:ptCount val="1"/>
                <c:pt idx="0">
                  <c:v>HydroROR-LS2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Reg'!$D$52:$T$52</c:f>
              <c:numCache>
                <c:formatCode>General</c:formatCode>
                <c:ptCount val="17"/>
                <c:pt idx="3">
                  <c:v>0</c:v>
                </c:pt>
                <c:pt idx="4">
                  <c:v>4.5670870980931326E-3</c:v>
                </c:pt>
                <c:pt idx="5">
                  <c:v>4.5670870980931326E-3</c:v>
                </c:pt>
                <c:pt idx="6">
                  <c:v>4.5670870980931326E-3</c:v>
                </c:pt>
                <c:pt idx="7">
                  <c:v>0</c:v>
                </c:pt>
              </c:numCache>
            </c:numRef>
          </c:val>
        </c:ser>
        <c:ser>
          <c:idx val="15"/>
          <c:order val="15"/>
          <c:tx>
            <c:strRef>
              <c:f>'North Reg'!$C$53</c:f>
              <c:strCache>
                <c:ptCount val="1"/>
                <c:pt idx="0">
                  <c:v>Subcr-LS2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Reg'!$D$53:$T$53</c:f>
              <c:numCache>
                <c:formatCode>General</c:formatCode>
                <c:ptCount val="17"/>
                <c:pt idx="3">
                  <c:v>0</c:v>
                </c:pt>
                <c:pt idx="4">
                  <c:v>36.016404854876747</c:v>
                </c:pt>
                <c:pt idx="5">
                  <c:v>36.016404854876747</c:v>
                </c:pt>
                <c:pt idx="6">
                  <c:v>36.016404854876747</c:v>
                </c:pt>
                <c:pt idx="7">
                  <c:v>0</c:v>
                </c:pt>
              </c:numCache>
            </c:numRef>
          </c:val>
        </c:ser>
        <c:ser>
          <c:idx val="16"/>
          <c:order val="16"/>
          <c:tx>
            <c:strRef>
              <c:f>'North Reg'!$C$54</c:f>
              <c:strCache>
                <c:ptCount val="1"/>
                <c:pt idx="0">
                  <c:v>Superc-LS2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Reg'!$D$54:$T$54</c:f>
              <c:numCache>
                <c:formatCode>General</c:formatCode>
                <c:ptCount val="17"/>
                <c:pt idx="3">
                  <c:v>0</c:v>
                </c:pt>
                <c:pt idx="4">
                  <c:v>5.1436799999999563</c:v>
                </c:pt>
                <c:pt idx="5">
                  <c:v>5.1436799999999563</c:v>
                </c:pt>
                <c:pt idx="6">
                  <c:v>5.1436799999999563</c:v>
                </c:pt>
                <c:pt idx="7">
                  <c:v>0</c:v>
                </c:pt>
              </c:numCache>
            </c:numRef>
          </c:val>
        </c:ser>
        <c:ser>
          <c:idx val="17"/>
          <c:order val="17"/>
          <c:tx>
            <c:strRef>
              <c:f>'North Reg'!$C$55</c:f>
              <c:strCache>
                <c:ptCount val="1"/>
                <c:pt idx="0">
                  <c:v>Ultrsc-LS2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Reg'!$D$55:$T$55</c:f>
              <c:numCache>
                <c:formatCode>General</c:formatCode>
                <c:ptCount val="17"/>
                <c:pt idx="3">
                  <c:v>0</c:v>
                </c:pt>
                <c:pt idx="4">
                  <c:v>1.6919999999999558</c:v>
                </c:pt>
                <c:pt idx="5">
                  <c:v>1.6919999999999558</c:v>
                </c:pt>
                <c:pt idx="6">
                  <c:v>1.6919999999999558</c:v>
                </c:pt>
                <c:pt idx="7">
                  <c:v>0</c:v>
                </c:pt>
              </c:numCache>
            </c:numRef>
          </c:val>
        </c:ser>
        <c:ser>
          <c:idx val="18"/>
          <c:order val="18"/>
          <c:tx>
            <c:strRef>
              <c:f>'North Reg'!$C$56</c:f>
              <c:strCache>
                <c:ptCount val="1"/>
                <c:pt idx="0">
                  <c:v>CC-LS2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Reg'!$D$56:$T$56</c:f>
              <c:numCache>
                <c:formatCode>General</c:formatCode>
                <c:ptCount val="17"/>
                <c:pt idx="3">
                  <c:v>0</c:v>
                </c:pt>
                <c:pt idx="4">
                  <c:v>2.4136379999983051</c:v>
                </c:pt>
                <c:pt idx="5">
                  <c:v>2.4136379999983051</c:v>
                </c:pt>
                <c:pt idx="6">
                  <c:v>2.4136379999983051</c:v>
                </c:pt>
                <c:pt idx="7">
                  <c:v>0</c:v>
                </c:pt>
              </c:numCache>
            </c:numRef>
          </c:val>
        </c:ser>
        <c:ser>
          <c:idx val="19"/>
          <c:order val="19"/>
          <c:tx>
            <c:strRef>
              <c:f>'North Reg'!$C$57</c:f>
              <c:strCache>
                <c:ptCount val="1"/>
                <c:pt idx="0">
                  <c:v>CCcon-LS2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Reg'!$D$57:$T$57</c:f>
              <c:numCache>
                <c:formatCode>General</c:formatCode>
                <c:ptCount val="17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20"/>
          <c:order val="20"/>
          <c:tx>
            <c:strRef>
              <c:f>'North Reg'!$C$58</c:f>
              <c:strCache>
                <c:ptCount val="1"/>
                <c:pt idx="0">
                  <c:v>ST-LS2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Reg'!$D$58:$T$58</c:f>
              <c:numCache>
                <c:formatCode>General</c:formatCode>
                <c:ptCount val="17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21"/>
          <c:order val="21"/>
          <c:tx>
            <c:strRef>
              <c:f>'North Reg'!$C$59</c:f>
              <c:strCache>
                <c:ptCount val="1"/>
                <c:pt idx="0">
                  <c:v>GT-LS2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Reg'!$D$59:$T$59</c:f>
              <c:numCache>
                <c:formatCode>General</c:formatCode>
                <c:ptCount val="17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22"/>
          <c:order val="22"/>
          <c:tx>
            <c:strRef>
              <c:f>'North Reg'!$C$60</c:f>
              <c:strCache>
                <c:ptCount val="1"/>
                <c:pt idx="0">
                  <c:v>Windon-LS2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Reg'!$D$60:$T$60</c:f>
              <c:numCache>
                <c:formatCode>General</c:formatCode>
                <c:ptCount val="17"/>
                <c:pt idx="3">
                  <c:v>0</c:v>
                </c:pt>
                <c:pt idx="4">
                  <c:v>0.95555359272614027</c:v>
                </c:pt>
                <c:pt idx="5">
                  <c:v>0.95555359272614027</c:v>
                </c:pt>
                <c:pt idx="6">
                  <c:v>0.95555359272614027</c:v>
                </c:pt>
                <c:pt idx="7">
                  <c:v>0</c:v>
                </c:pt>
              </c:numCache>
            </c:numRef>
          </c:val>
        </c:ser>
        <c:ser>
          <c:idx val="23"/>
          <c:order val="23"/>
          <c:tx>
            <c:strRef>
              <c:f>'North Reg'!$C$61</c:f>
              <c:strCache>
                <c:ptCount val="1"/>
                <c:pt idx="0">
                  <c:v>Trade-LS2</c:v>
                </c:pt>
              </c:strCache>
            </c:strRef>
          </c:tx>
          <c:spPr>
            <a:noFill/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Reg'!$D$61:$T$61</c:f>
              <c:numCache>
                <c:formatCode>General</c:formatCode>
                <c:ptCount val="17"/>
                <c:pt idx="3">
                  <c:v>0</c:v>
                </c:pt>
                <c:pt idx="4">
                  <c:v>8.5422315992454223</c:v>
                </c:pt>
                <c:pt idx="5">
                  <c:v>8.5422315992454223</c:v>
                </c:pt>
                <c:pt idx="6">
                  <c:v>8.5422315992454223</c:v>
                </c:pt>
                <c:pt idx="7">
                  <c:v>0</c:v>
                </c:pt>
              </c:numCache>
            </c:numRef>
          </c:val>
        </c:ser>
        <c:ser>
          <c:idx val="24"/>
          <c:order val="24"/>
          <c:tx>
            <c:strRef>
              <c:f>'North Reg'!$C$62</c:f>
              <c:strCache>
                <c:ptCount val="1"/>
                <c:pt idx="0">
                  <c:v>Nuclear-LS3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Reg'!$D$62:$T$62</c:f>
              <c:numCache>
                <c:formatCode>General</c:formatCode>
                <c:ptCount val="17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5"/>
          <c:order val="25"/>
          <c:tx>
            <c:strRef>
              <c:f>'North Reg'!$C$63</c:f>
              <c:strCache>
                <c:ptCount val="1"/>
                <c:pt idx="0">
                  <c:v>Hydrolg-LS3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Reg'!$D$63:$T$63</c:f>
              <c:numCache>
                <c:formatCode>General</c:formatCode>
                <c:ptCount val="17"/>
                <c:pt idx="6">
                  <c:v>0</c:v>
                </c:pt>
                <c:pt idx="7">
                  <c:v>5.1210982151642147E-4</c:v>
                </c:pt>
                <c:pt idx="8">
                  <c:v>5.1210982151642147E-4</c:v>
                </c:pt>
                <c:pt idx="9">
                  <c:v>5.1210982151642147E-4</c:v>
                </c:pt>
                <c:pt idx="10">
                  <c:v>0</c:v>
                </c:pt>
              </c:numCache>
            </c:numRef>
          </c:val>
        </c:ser>
        <c:ser>
          <c:idx val="26"/>
          <c:order val="26"/>
          <c:tx>
            <c:strRef>
              <c:f>'North Reg'!$C$64</c:f>
              <c:strCache>
                <c:ptCount val="1"/>
                <c:pt idx="0">
                  <c:v>HydroROR-LS3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Reg'!$D$64:$T$64</c:f>
              <c:numCache>
                <c:formatCode>General</c:formatCode>
                <c:ptCount val="17"/>
                <c:pt idx="6">
                  <c:v>0</c:v>
                </c:pt>
                <c:pt idx="7">
                  <c:v>5.1192378014239801E-4</c:v>
                </c:pt>
                <c:pt idx="8">
                  <c:v>5.1192378014239801E-4</c:v>
                </c:pt>
                <c:pt idx="9">
                  <c:v>5.1192378014239801E-4</c:v>
                </c:pt>
                <c:pt idx="10">
                  <c:v>0</c:v>
                </c:pt>
              </c:numCache>
            </c:numRef>
          </c:val>
        </c:ser>
        <c:ser>
          <c:idx val="27"/>
          <c:order val="27"/>
          <c:tx>
            <c:strRef>
              <c:f>'North Reg'!$C$65</c:f>
              <c:strCache>
                <c:ptCount val="1"/>
                <c:pt idx="0">
                  <c:v>Subcr-LS3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Reg'!$D$65:$T$65</c:f>
              <c:numCache>
                <c:formatCode>General</c:formatCode>
                <c:ptCount val="17"/>
                <c:pt idx="6">
                  <c:v>0</c:v>
                </c:pt>
                <c:pt idx="7">
                  <c:v>29.811971775129582</c:v>
                </c:pt>
                <c:pt idx="8">
                  <c:v>29.811971775129582</c:v>
                </c:pt>
                <c:pt idx="9">
                  <c:v>29.811971775129582</c:v>
                </c:pt>
                <c:pt idx="10">
                  <c:v>0</c:v>
                </c:pt>
              </c:numCache>
            </c:numRef>
          </c:val>
        </c:ser>
        <c:ser>
          <c:idx val="28"/>
          <c:order val="28"/>
          <c:tx>
            <c:strRef>
              <c:f>'North Reg'!$C$66</c:f>
              <c:strCache>
                <c:ptCount val="1"/>
                <c:pt idx="0">
                  <c:v>Superc-LS3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Reg'!$D$66:$T$66</c:f>
              <c:numCache>
                <c:formatCode>General</c:formatCode>
                <c:ptCount val="17"/>
                <c:pt idx="6">
                  <c:v>0</c:v>
                </c:pt>
                <c:pt idx="7">
                  <c:v>5.1436799999999732</c:v>
                </c:pt>
                <c:pt idx="8">
                  <c:v>5.1436799999999732</c:v>
                </c:pt>
                <c:pt idx="9">
                  <c:v>5.1436799999999732</c:v>
                </c:pt>
                <c:pt idx="10">
                  <c:v>0</c:v>
                </c:pt>
              </c:numCache>
            </c:numRef>
          </c:val>
        </c:ser>
        <c:ser>
          <c:idx val="29"/>
          <c:order val="29"/>
          <c:tx>
            <c:strRef>
              <c:f>'North Reg'!$C$67</c:f>
              <c:strCache>
                <c:ptCount val="1"/>
                <c:pt idx="0">
                  <c:v>Ultrsc-LS3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Reg'!$D$67:$T$67</c:f>
              <c:numCache>
                <c:formatCode>General</c:formatCode>
                <c:ptCount val="17"/>
                <c:pt idx="6">
                  <c:v>0</c:v>
                </c:pt>
                <c:pt idx="7">
                  <c:v>1.6919999999999868</c:v>
                </c:pt>
                <c:pt idx="8">
                  <c:v>1.6919999999999868</c:v>
                </c:pt>
                <c:pt idx="9">
                  <c:v>1.6919999999999868</c:v>
                </c:pt>
                <c:pt idx="10">
                  <c:v>0</c:v>
                </c:pt>
              </c:numCache>
            </c:numRef>
          </c:val>
        </c:ser>
        <c:ser>
          <c:idx val="30"/>
          <c:order val="30"/>
          <c:tx>
            <c:strRef>
              <c:f>'North Reg'!$C$68</c:f>
              <c:strCache>
                <c:ptCount val="1"/>
                <c:pt idx="0">
                  <c:v>CC-LS3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Reg'!$D$68:$T$68</c:f>
              <c:numCache>
                <c:formatCode>General</c:formatCode>
                <c:ptCount val="17"/>
                <c:pt idx="6">
                  <c:v>0</c:v>
                </c:pt>
                <c:pt idx="7">
                  <c:v>2.4136379999995001</c:v>
                </c:pt>
                <c:pt idx="8">
                  <c:v>2.4136379999995001</c:v>
                </c:pt>
                <c:pt idx="9">
                  <c:v>2.4136379999995001</c:v>
                </c:pt>
                <c:pt idx="10">
                  <c:v>0</c:v>
                </c:pt>
              </c:numCache>
            </c:numRef>
          </c:val>
        </c:ser>
        <c:ser>
          <c:idx val="31"/>
          <c:order val="31"/>
          <c:tx>
            <c:strRef>
              <c:f>'North Reg'!$C$69</c:f>
              <c:strCache>
                <c:ptCount val="1"/>
                <c:pt idx="0">
                  <c:v>CCcon-LS3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Reg'!$D$69:$T$69</c:f>
              <c:numCache>
                <c:formatCode>General</c:formatCode>
                <c:ptCount val="17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32"/>
          <c:order val="32"/>
          <c:tx>
            <c:strRef>
              <c:f>'North Reg'!$C$70</c:f>
              <c:strCache>
                <c:ptCount val="1"/>
                <c:pt idx="0">
                  <c:v>ST-LS3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Reg'!$D$70:$T$70</c:f>
              <c:numCache>
                <c:formatCode>General</c:formatCode>
                <c:ptCount val="17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33"/>
          <c:order val="33"/>
          <c:tx>
            <c:strRef>
              <c:f>'North Reg'!$C$71</c:f>
              <c:strCache>
                <c:ptCount val="1"/>
                <c:pt idx="0">
                  <c:v>GT-LS3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Reg'!$D$71:$T$71</c:f>
              <c:numCache>
                <c:formatCode>General</c:formatCode>
                <c:ptCount val="17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34"/>
          <c:order val="34"/>
          <c:tx>
            <c:strRef>
              <c:f>'North Reg'!$C$72</c:f>
              <c:strCache>
                <c:ptCount val="1"/>
                <c:pt idx="0">
                  <c:v>Windon-LS3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Reg'!$D$72:$T$72</c:f>
              <c:numCache>
                <c:formatCode>General</c:formatCode>
                <c:ptCount val="17"/>
                <c:pt idx="6">
                  <c:v>0</c:v>
                </c:pt>
                <c:pt idx="7">
                  <c:v>1.5080791368014999</c:v>
                </c:pt>
                <c:pt idx="8">
                  <c:v>1.5080791368014999</c:v>
                </c:pt>
                <c:pt idx="9">
                  <c:v>1.5080791368014999</c:v>
                </c:pt>
                <c:pt idx="10">
                  <c:v>0</c:v>
                </c:pt>
              </c:numCache>
            </c:numRef>
          </c:val>
        </c:ser>
        <c:ser>
          <c:idx val="35"/>
          <c:order val="35"/>
          <c:tx>
            <c:strRef>
              <c:f>'North Reg'!$C$73</c:f>
              <c:strCache>
                <c:ptCount val="1"/>
                <c:pt idx="0">
                  <c:v>Trade-LS3</c:v>
                </c:pt>
              </c:strCache>
            </c:strRef>
          </c:tx>
          <c:spPr>
            <a:noFill/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Reg'!$D$73:$T$73</c:f>
              <c:numCache>
                <c:formatCode>General</c:formatCode>
                <c:ptCount val="17"/>
                <c:pt idx="6">
                  <c:v>0</c:v>
                </c:pt>
                <c:pt idx="7">
                  <c:v>8.6977027289580366</c:v>
                </c:pt>
                <c:pt idx="8">
                  <c:v>8.6977027289580366</c:v>
                </c:pt>
                <c:pt idx="9">
                  <c:v>8.6977027289580366</c:v>
                </c:pt>
                <c:pt idx="10">
                  <c:v>0</c:v>
                </c:pt>
              </c:numCache>
            </c:numRef>
          </c:val>
        </c:ser>
        <c:ser>
          <c:idx val="36"/>
          <c:order val="36"/>
          <c:tx>
            <c:strRef>
              <c:f>'North Reg'!$C$74</c:f>
              <c:strCache>
                <c:ptCount val="1"/>
                <c:pt idx="0">
                  <c:v>Nuclear-LS4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Reg'!$D$74:$T$74</c:f>
              <c:numCache>
                <c:formatCode>General</c:formatCode>
                <c:ptCount val="17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37"/>
          <c:order val="37"/>
          <c:tx>
            <c:strRef>
              <c:f>'North Reg'!$C$75</c:f>
              <c:strCache>
                <c:ptCount val="1"/>
                <c:pt idx="0">
                  <c:v>Hydrolg-LS4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Reg'!$D$75:$T$75</c:f>
              <c:numCache>
                <c:formatCode>General</c:formatCode>
                <c:ptCount val="17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38"/>
          <c:order val="38"/>
          <c:tx>
            <c:strRef>
              <c:f>'North Reg'!$C$76</c:f>
              <c:strCache>
                <c:ptCount val="1"/>
                <c:pt idx="0">
                  <c:v>HydroROR-LS4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Reg'!$D$76:$T$76</c:f>
              <c:numCache>
                <c:formatCode>General</c:formatCode>
                <c:ptCount val="17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39"/>
          <c:order val="39"/>
          <c:tx>
            <c:strRef>
              <c:f>'North Reg'!$C$77</c:f>
              <c:strCache>
                <c:ptCount val="1"/>
                <c:pt idx="0">
                  <c:v>Subcr-LS4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Reg'!$D$77:$T$77</c:f>
              <c:numCache>
                <c:formatCode>General</c:formatCode>
                <c:ptCount val="17"/>
                <c:pt idx="9">
                  <c:v>0</c:v>
                </c:pt>
                <c:pt idx="10">
                  <c:v>25.988814104764618</c:v>
                </c:pt>
                <c:pt idx="11">
                  <c:v>25.988814104764618</c:v>
                </c:pt>
                <c:pt idx="12">
                  <c:v>25.988814104764618</c:v>
                </c:pt>
                <c:pt idx="13">
                  <c:v>0</c:v>
                </c:pt>
              </c:numCache>
            </c:numRef>
          </c:val>
        </c:ser>
        <c:ser>
          <c:idx val="40"/>
          <c:order val="40"/>
          <c:tx>
            <c:strRef>
              <c:f>'North Reg'!$C$78</c:f>
              <c:strCache>
                <c:ptCount val="1"/>
                <c:pt idx="0">
                  <c:v>Superc-LS4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Reg'!$D$78:$T$78</c:f>
              <c:numCache>
                <c:formatCode>General</c:formatCode>
                <c:ptCount val="17"/>
                <c:pt idx="9">
                  <c:v>0</c:v>
                </c:pt>
                <c:pt idx="10">
                  <c:v>5.1436799999992058</c:v>
                </c:pt>
                <c:pt idx="11">
                  <c:v>5.1436799999992058</c:v>
                </c:pt>
                <c:pt idx="12">
                  <c:v>5.1436799999992058</c:v>
                </c:pt>
                <c:pt idx="13">
                  <c:v>0</c:v>
                </c:pt>
              </c:numCache>
            </c:numRef>
          </c:val>
        </c:ser>
        <c:ser>
          <c:idx val="41"/>
          <c:order val="41"/>
          <c:tx>
            <c:strRef>
              <c:f>'North Reg'!$C$79</c:f>
              <c:strCache>
                <c:ptCount val="1"/>
                <c:pt idx="0">
                  <c:v>Ultrsc-LS4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Reg'!$D$79:$T$79</c:f>
              <c:numCache>
                <c:formatCode>General</c:formatCode>
                <c:ptCount val="17"/>
                <c:pt idx="9">
                  <c:v>0</c:v>
                </c:pt>
                <c:pt idx="10">
                  <c:v>1.6919999999995867</c:v>
                </c:pt>
                <c:pt idx="11">
                  <c:v>1.6919999999995867</c:v>
                </c:pt>
                <c:pt idx="12">
                  <c:v>1.6919999999995867</c:v>
                </c:pt>
                <c:pt idx="13">
                  <c:v>0</c:v>
                </c:pt>
              </c:numCache>
            </c:numRef>
          </c:val>
        </c:ser>
        <c:ser>
          <c:idx val="42"/>
          <c:order val="42"/>
          <c:tx>
            <c:strRef>
              <c:f>'North Reg'!$C$80</c:f>
              <c:strCache>
                <c:ptCount val="1"/>
                <c:pt idx="0">
                  <c:v>CC-LS4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Reg'!$D$80:$T$80</c:f>
              <c:numCache>
                <c:formatCode>General</c:formatCode>
                <c:ptCount val="17"/>
                <c:pt idx="9">
                  <c:v>0</c:v>
                </c:pt>
                <c:pt idx="10">
                  <c:v>0.35305187740910721</c:v>
                </c:pt>
                <c:pt idx="11">
                  <c:v>0.35305187740910721</c:v>
                </c:pt>
                <c:pt idx="12">
                  <c:v>0.35305187740910721</c:v>
                </c:pt>
                <c:pt idx="13">
                  <c:v>0</c:v>
                </c:pt>
              </c:numCache>
            </c:numRef>
          </c:val>
        </c:ser>
        <c:ser>
          <c:idx val="43"/>
          <c:order val="43"/>
          <c:tx>
            <c:strRef>
              <c:f>'North Reg'!$C$81</c:f>
              <c:strCache>
                <c:ptCount val="1"/>
                <c:pt idx="0">
                  <c:v>CCcon-LS4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Reg'!$D$81:$T$81</c:f>
              <c:numCache>
                <c:formatCode>General</c:formatCode>
                <c:ptCount val="17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44"/>
          <c:order val="44"/>
          <c:tx>
            <c:strRef>
              <c:f>'North Reg'!$C$82</c:f>
              <c:strCache>
                <c:ptCount val="1"/>
                <c:pt idx="0">
                  <c:v>ST-LS4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Reg'!$D$82:$T$82</c:f>
              <c:numCache>
                <c:formatCode>General</c:formatCode>
                <c:ptCount val="17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45"/>
          <c:order val="45"/>
          <c:tx>
            <c:strRef>
              <c:f>'North Reg'!$C$83</c:f>
              <c:strCache>
                <c:ptCount val="1"/>
                <c:pt idx="0">
                  <c:v>GT-LS4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Reg'!$D$83:$T$83</c:f>
              <c:numCache>
                <c:formatCode>General</c:formatCode>
                <c:ptCount val="17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46"/>
          <c:order val="46"/>
          <c:tx>
            <c:strRef>
              <c:f>'North Reg'!$C$84</c:f>
              <c:strCache>
                <c:ptCount val="1"/>
                <c:pt idx="0">
                  <c:v>Windon-LS4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Reg'!$D$84:$T$84</c:f>
              <c:numCache>
                <c:formatCode>General</c:formatCode>
                <c:ptCount val="17"/>
                <c:pt idx="9">
                  <c:v>0</c:v>
                </c:pt>
                <c:pt idx="10">
                  <c:v>1.5716066766720207</c:v>
                </c:pt>
                <c:pt idx="11">
                  <c:v>1.5716066766720207</c:v>
                </c:pt>
                <c:pt idx="12">
                  <c:v>1.5716066766720207</c:v>
                </c:pt>
                <c:pt idx="13">
                  <c:v>0</c:v>
                </c:pt>
              </c:numCache>
            </c:numRef>
          </c:val>
        </c:ser>
        <c:ser>
          <c:idx val="47"/>
          <c:order val="47"/>
          <c:tx>
            <c:strRef>
              <c:f>'North Reg'!$C$85</c:f>
              <c:strCache>
                <c:ptCount val="1"/>
                <c:pt idx="0">
                  <c:v>Trade-LS4</c:v>
                </c:pt>
              </c:strCache>
            </c:strRef>
          </c:tx>
          <c:spPr>
            <a:noFill/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Reg'!$D$85:$T$85</c:f>
              <c:numCache>
                <c:formatCode>General</c:formatCode>
                <c:ptCount val="17"/>
                <c:pt idx="9">
                  <c:v>0</c:v>
                </c:pt>
                <c:pt idx="10">
                  <c:v>9.258688444932309</c:v>
                </c:pt>
                <c:pt idx="11">
                  <c:v>9.258688444932309</c:v>
                </c:pt>
                <c:pt idx="12">
                  <c:v>9.258688444932309</c:v>
                </c:pt>
                <c:pt idx="13">
                  <c:v>0</c:v>
                </c:pt>
              </c:numCache>
            </c:numRef>
          </c:val>
        </c:ser>
        <c:ser>
          <c:idx val="48"/>
          <c:order val="48"/>
          <c:tx>
            <c:strRef>
              <c:f>'North Reg'!$C$86</c:f>
              <c:strCache>
                <c:ptCount val="1"/>
                <c:pt idx="0">
                  <c:v>Nuclear-LS5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Reg'!$D$86:$T$86</c:f>
              <c:numCache>
                <c:formatCode>General</c:formatCode>
                <c:ptCount val="17"/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49"/>
          <c:order val="49"/>
          <c:tx>
            <c:strRef>
              <c:f>'North Reg'!$C$87</c:f>
              <c:strCache>
                <c:ptCount val="1"/>
                <c:pt idx="0">
                  <c:v>Hydrolg-LS5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Reg'!$D$87:$T$87</c:f>
              <c:numCache>
                <c:formatCode>General</c:formatCode>
                <c:ptCount val="17"/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50"/>
          <c:order val="50"/>
          <c:tx>
            <c:strRef>
              <c:f>'North Reg'!$C$88</c:f>
              <c:strCache>
                <c:ptCount val="1"/>
                <c:pt idx="0">
                  <c:v>HydroROR-LS5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Reg'!$D$88:$T$88</c:f>
              <c:numCache>
                <c:formatCode>General</c:formatCode>
                <c:ptCount val="17"/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51"/>
          <c:order val="51"/>
          <c:tx>
            <c:strRef>
              <c:f>'North Reg'!$C$89</c:f>
              <c:strCache>
                <c:ptCount val="1"/>
                <c:pt idx="0">
                  <c:v>Subcr-LS5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Reg'!$D$89:$T$89</c:f>
              <c:numCache>
                <c:formatCode>General</c:formatCode>
                <c:ptCount val="17"/>
                <c:pt idx="12">
                  <c:v>0</c:v>
                </c:pt>
                <c:pt idx="13">
                  <c:v>21.354138250338938</c:v>
                </c:pt>
                <c:pt idx="14">
                  <c:v>21.354138250338938</c:v>
                </c:pt>
                <c:pt idx="15">
                  <c:v>21.354138250338938</c:v>
                </c:pt>
                <c:pt idx="16">
                  <c:v>0</c:v>
                </c:pt>
              </c:numCache>
            </c:numRef>
          </c:val>
        </c:ser>
        <c:ser>
          <c:idx val="52"/>
          <c:order val="52"/>
          <c:tx>
            <c:strRef>
              <c:f>'North Reg'!$C$90</c:f>
              <c:strCache>
                <c:ptCount val="1"/>
                <c:pt idx="0">
                  <c:v>Superc-LS5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Reg'!$D$90:$T$90</c:f>
              <c:numCache>
                <c:formatCode>General</c:formatCode>
                <c:ptCount val="17"/>
                <c:pt idx="12">
                  <c:v>0</c:v>
                </c:pt>
                <c:pt idx="13">
                  <c:v>4.9829863215787213</c:v>
                </c:pt>
                <c:pt idx="14">
                  <c:v>4.9829863215787213</c:v>
                </c:pt>
                <c:pt idx="15">
                  <c:v>4.9829863215787213</c:v>
                </c:pt>
                <c:pt idx="16">
                  <c:v>0</c:v>
                </c:pt>
              </c:numCache>
            </c:numRef>
          </c:val>
        </c:ser>
        <c:ser>
          <c:idx val="53"/>
          <c:order val="53"/>
          <c:tx>
            <c:strRef>
              <c:f>'North Reg'!$C$91</c:f>
              <c:strCache>
                <c:ptCount val="1"/>
                <c:pt idx="0">
                  <c:v>Ultrsc-LS5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Reg'!$D$91:$T$91</c:f>
              <c:numCache>
                <c:formatCode>General</c:formatCode>
                <c:ptCount val="17"/>
                <c:pt idx="12">
                  <c:v>0</c:v>
                </c:pt>
                <c:pt idx="13">
                  <c:v>1.6919999999999282</c:v>
                </c:pt>
                <c:pt idx="14">
                  <c:v>1.6919999999999282</c:v>
                </c:pt>
                <c:pt idx="15">
                  <c:v>1.6919999999999282</c:v>
                </c:pt>
                <c:pt idx="16">
                  <c:v>0</c:v>
                </c:pt>
              </c:numCache>
            </c:numRef>
          </c:val>
        </c:ser>
        <c:ser>
          <c:idx val="54"/>
          <c:order val="54"/>
          <c:tx>
            <c:strRef>
              <c:f>'North Reg'!$C$92</c:f>
              <c:strCache>
                <c:ptCount val="1"/>
                <c:pt idx="0">
                  <c:v>CC-LS5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Reg'!$D$92:$T$92</c:f>
              <c:numCache>
                <c:formatCode>General</c:formatCode>
                <c:ptCount val="17"/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55"/>
          <c:order val="55"/>
          <c:tx>
            <c:strRef>
              <c:f>'North Reg'!$C$93</c:f>
              <c:strCache>
                <c:ptCount val="1"/>
                <c:pt idx="0">
                  <c:v>CCcon-LS5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Reg'!$D$93:$T$93</c:f>
              <c:numCache>
                <c:formatCode>General</c:formatCode>
                <c:ptCount val="17"/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56"/>
          <c:order val="56"/>
          <c:tx>
            <c:strRef>
              <c:f>'North Reg'!$C$94</c:f>
              <c:strCache>
                <c:ptCount val="1"/>
                <c:pt idx="0">
                  <c:v>ST-LS5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Reg'!$D$94:$T$94</c:f>
              <c:numCache>
                <c:formatCode>General</c:formatCode>
                <c:ptCount val="17"/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57"/>
          <c:order val="57"/>
          <c:tx>
            <c:strRef>
              <c:f>'North Reg'!$C$95</c:f>
              <c:strCache>
                <c:ptCount val="1"/>
                <c:pt idx="0">
                  <c:v>GT-LS5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Reg'!$D$95:$T$95</c:f>
              <c:numCache>
                <c:formatCode>General</c:formatCode>
                <c:ptCount val="17"/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58"/>
          <c:order val="58"/>
          <c:tx>
            <c:strRef>
              <c:f>'North Reg'!$C$96</c:f>
              <c:strCache>
                <c:ptCount val="1"/>
                <c:pt idx="0">
                  <c:v>Windon-LS5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Reg'!$D$96:$T$96</c:f>
              <c:numCache>
                <c:formatCode>General</c:formatCode>
                <c:ptCount val="17"/>
                <c:pt idx="12">
                  <c:v>0</c:v>
                </c:pt>
                <c:pt idx="13">
                  <c:v>1.6320739659155314</c:v>
                </c:pt>
                <c:pt idx="14">
                  <c:v>1.6320739659155314</c:v>
                </c:pt>
                <c:pt idx="15">
                  <c:v>1.6320739659155314</c:v>
                </c:pt>
                <c:pt idx="16">
                  <c:v>0</c:v>
                </c:pt>
              </c:numCache>
            </c:numRef>
          </c:val>
        </c:ser>
        <c:ser>
          <c:idx val="59"/>
          <c:order val="59"/>
          <c:tx>
            <c:strRef>
              <c:f>'North Reg'!$C$97</c:f>
              <c:strCache>
                <c:ptCount val="1"/>
                <c:pt idx="0">
                  <c:v>Trade-LS5</c:v>
                </c:pt>
              </c:strCache>
            </c:strRef>
          </c:tx>
          <c:spPr>
            <a:noFill/>
            <a:ln w="9525">
              <a:solidFill>
                <a:schemeClr val="tx1"/>
              </a:solidFill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Reg'!$D$97:$T$97</c:f>
              <c:numCache>
                <c:formatCode>General</c:formatCode>
                <c:ptCount val="17"/>
                <c:pt idx="12">
                  <c:v>0</c:v>
                </c:pt>
                <c:pt idx="13">
                  <c:v>8.502158573836093</c:v>
                </c:pt>
                <c:pt idx="14">
                  <c:v>8.502158573836093</c:v>
                </c:pt>
                <c:pt idx="15">
                  <c:v>8.502158573836093</c:v>
                </c:pt>
                <c:pt idx="16">
                  <c:v>0</c:v>
                </c:pt>
              </c:numCache>
            </c:numRef>
          </c:val>
        </c:ser>
        <c:ser>
          <c:idx val="60"/>
          <c:order val="60"/>
          <c:tx>
            <c:strRef>
              <c:f>'North Reg'!$C$98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Reg'!$D$98:$T$98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61"/>
          <c:order val="61"/>
          <c:tx>
            <c:strRef>
              <c:f>'North Reg'!$C$99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Reg'!$D$99:$T$99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62"/>
          <c:order val="62"/>
          <c:tx>
            <c:strRef>
              <c:f>'North Reg'!$C$100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Reg'!$D$100:$T$100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63"/>
          <c:order val="63"/>
          <c:tx>
            <c:strRef>
              <c:f>'North Reg'!$C$101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Reg'!$D$101:$T$101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64"/>
          <c:order val="64"/>
          <c:tx>
            <c:strRef>
              <c:f>'North Reg'!$C$102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Reg'!$D$102:$T$102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65"/>
          <c:order val="65"/>
          <c:tx>
            <c:strRef>
              <c:f>'North Reg'!$C$103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Reg'!$D$103:$T$103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66"/>
          <c:order val="66"/>
          <c:tx>
            <c:strRef>
              <c:f>'North Reg'!$C$104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Reg'!$D$104:$T$104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67"/>
          <c:order val="67"/>
          <c:tx>
            <c:strRef>
              <c:f>'North Reg'!$C$105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Reg'!$D$105:$T$105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68"/>
          <c:order val="68"/>
          <c:tx>
            <c:strRef>
              <c:f>'North Reg'!$C$106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Reg'!$D$106:$T$106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69"/>
          <c:order val="69"/>
          <c:tx>
            <c:strRef>
              <c:f>'North Reg'!$C$107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Reg'!$D$107:$T$107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70"/>
          <c:order val="70"/>
          <c:tx>
            <c:strRef>
              <c:f>'North Reg'!$C$108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Reg'!$D$108:$T$108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71"/>
          <c:order val="71"/>
          <c:tx>
            <c:strRef>
              <c:f>'North Reg'!$C$109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Reg'!$D$109:$T$109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96014736"/>
        <c:axId val="-1595997328"/>
      </c:areaChart>
      <c:lineChart>
        <c:grouping val="standard"/>
        <c:varyColors val="0"/>
        <c:ser>
          <c:idx val="73"/>
          <c:order val="72"/>
          <c:tx>
            <c:strRef>
              <c:f>'North Reg'!$C$111</c:f>
              <c:strCache>
                <c:ptCount val="1"/>
                <c:pt idx="0">
                  <c:v>Subcr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'North Reg'!$D$111:$T$111</c:f>
              <c:numCache>
                <c:formatCode>General</c:formatCode>
                <c:ptCount val="17"/>
                <c:pt idx="0">
                  <c:v>424.79447437915798</c:v>
                </c:pt>
                <c:pt idx="1">
                  <c:v>424.79447437915798</c:v>
                </c:pt>
                <c:pt idx="2">
                  <c:v>424.79447437915798</c:v>
                </c:pt>
                <c:pt idx="3">
                  <c:v>424.79447437915798</c:v>
                </c:pt>
                <c:pt idx="4">
                  <c:v>424.79447437915798</c:v>
                </c:pt>
                <c:pt idx="5">
                  <c:v>424.79447437915798</c:v>
                </c:pt>
                <c:pt idx="6">
                  <c:v>424.79447437915798</c:v>
                </c:pt>
                <c:pt idx="7">
                  <c:v>424.79447437915798</c:v>
                </c:pt>
                <c:pt idx="8">
                  <c:v>424.79447437915798</c:v>
                </c:pt>
                <c:pt idx="9">
                  <c:v>424.79447437915798</c:v>
                </c:pt>
                <c:pt idx="10">
                  <c:v>424.79447437915798</c:v>
                </c:pt>
                <c:pt idx="11">
                  <c:v>424.79447437915798</c:v>
                </c:pt>
                <c:pt idx="12">
                  <c:v>424.79447437915798</c:v>
                </c:pt>
                <c:pt idx="13">
                  <c:v>424.79447437915798</c:v>
                </c:pt>
                <c:pt idx="14">
                  <c:v>424.79447437915798</c:v>
                </c:pt>
                <c:pt idx="15">
                  <c:v>424.79447437915798</c:v>
                </c:pt>
                <c:pt idx="16">
                  <c:v>424.79447437915798</c:v>
                </c:pt>
              </c:numCache>
            </c:numRef>
          </c:val>
          <c:smooth val="0"/>
        </c:ser>
        <c:ser>
          <c:idx val="74"/>
          <c:order val="73"/>
          <c:tx>
            <c:strRef>
              <c:f>'North Reg'!$C$112</c:f>
              <c:strCache>
                <c:ptCount val="1"/>
                <c:pt idx="0">
                  <c:v>Ultrsc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'North Reg'!$D$112:$T$112</c:f>
              <c:numCache>
                <c:formatCode>General</c:formatCode>
                <c:ptCount val="17"/>
                <c:pt idx="0">
                  <c:v>387.20268984058498</c:v>
                </c:pt>
                <c:pt idx="1">
                  <c:v>387.20268984058498</c:v>
                </c:pt>
                <c:pt idx="2">
                  <c:v>387.20268984058498</c:v>
                </c:pt>
                <c:pt idx="3">
                  <c:v>387.20268984058498</c:v>
                </c:pt>
                <c:pt idx="4">
                  <c:v>387.20268984058498</c:v>
                </c:pt>
                <c:pt idx="5">
                  <c:v>387.20268984058498</c:v>
                </c:pt>
                <c:pt idx="6">
                  <c:v>387.20268984058498</c:v>
                </c:pt>
                <c:pt idx="7">
                  <c:v>387.20268984058498</c:v>
                </c:pt>
                <c:pt idx="8">
                  <c:v>387.20268984058498</c:v>
                </c:pt>
                <c:pt idx="9">
                  <c:v>387.20268984058498</c:v>
                </c:pt>
                <c:pt idx="10">
                  <c:v>387.20268984058498</c:v>
                </c:pt>
                <c:pt idx="11">
                  <c:v>387.20268984058498</c:v>
                </c:pt>
                <c:pt idx="12">
                  <c:v>387.20268984058498</c:v>
                </c:pt>
                <c:pt idx="13">
                  <c:v>387.20268984058498</c:v>
                </c:pt>
                <c:pt idx="14">
                  <c:v>387.20268984058498</c:v>
                </c:pt>
                <c:pt idx="15">
                  <c:v>387.20268984058498</c:v>
                </c:pt>
                <c:pt idx="16">
                  <c:v>387.20268984058498</c:v>
                </c:pt>
              </c:numCache>
            </c:numRef>
          </c:val>
          <c:smooth val="0"/>
        </c:ser>
        <c:ser>
          <c:idx val="75"/>
          <c:order val="74"/>
          <c:tx>
            <c:strRef>
              <c:f>'North Reg'!$C$113</c:f>
              <c:strCache>
                <c:ptCount val="1"/>
                <c:pt idx="0">
                  <c:v>CC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'North Reg'!$D$113:$T$113</c:f>
              <c:numCache>
                <c:formatCode>General</c:formatCode>
                <c:ptCount val="17"/>
                <c:pt idx="0">
                  <c:v>505.08794015466901</c:v>
                </c:pt>
                <c:pt idx="1">
                  <c:v>505.08794015466901</c:v>
                </c:pt>
                <c:pt idx="2">
                  <c:v>505.08794015466901</c:v>
                </c:pt>
                <c:pt idx="3">
                  <c:v>505.08794015466901</c:v>
                </c:pt>
                <c:pt idx="4">
                  <c:v>505.08794015466901</c:v>
                </c:pt>
                <c:pt idx="5">
                  <c:v>505.08794015466901</c:v>
                </c:pt>
                <c:pt idx="6">
                  <c:v>505.08794015466901</c:v>
                </c:pt>
                <c:pt idx="7">
                  <c:v>505.08794015466901</c:v>
                </c:pt>
                <c:pt idx="8">
                  <c:v>505.08794015466901</c:v>
                </c:pt>
                <c:pt idx="9">
                  <c:v>505.08794015466901</c:v>
                </c:pt>
                <c:pt idx="10">
                  <c:v>505.08794015466901</c:v>
                </c:pt>
                <c:pt idx="11">
                  <c:v>505.08794015466901</c:v>
                </c:pt>
                <c:pt idx="12">
                  <c:v>505.08794015466901</c:v>
                </c:pt>
                <c:pt idx="13">
                  <c:v>505.08794015466901</c:v>
                </c:pt>
                <c:pt idx="14">
                  <c:v>505.08794015466901</c:v>
                </c:pt>
                <c:pt idx="15">
                  <c:v>505.08794015466901</c:v>
                </c:pt>
                <c:pt idx="16">
                  <c:v>505.08794015466901</c:v>
                </c:pt>
              </c:numCache>
            </c:numRef>
          </c:val>
          <c:smooth val="0"/>
        </c:ser>
        <c:ser>
          <c:idx val="72"/>
          <c:order val="75"/>
          <c:tx>
            <c:strRef>
              <c:f>'North Reg'!$C$110</c:f>
              <c:strCache>
                <c:ptCount val="1"/>
                <c:pt idx="0">
                  <c:v>Electricity value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'North Reg'!$D$110:$T$110</c:f>
              <c:numCache>
                <c:formatCode>General</c:formatCode>
                <c:ptCount val="17"/>
                <c:pt idx="0">
                  <c:v>957.55690930989397</c:v>
                </c:pt>
                <c:pt idx="1">
                  <c:v>957.55690930989397</c:v>
                </c:pt>
                <c:pt idx="2">
                  <c:v>957.55690930989397</c:v>
                </c:pt>
                <c:pt idx="3">
                  <c:v>957.55690930989397</c:v>
                </c:pt>
                <c:pt idx="4">
                  <c:v>370.91645842476998</c:v>
                </c:pt>
                <c:pt idx="5">
                  <c:v>370.91645842476998</c:v>
                </c:pt>
                <c:pt idx="6">
                  <c:v>370.91645842476998</c:v>
                </c:pt>
                <c:pt idx="7">
                  <c:v>370.91645842476998</c:v>
                </c:pt>
                <c:pt idx="8">
                  <c:v>370.91645842476998</c:v>
                </c:pt>
                <c:pt idx="9">
                  <c:v>370.91645842476998</c:v>
                </c:pt>
                <c:pt idx="10">
                  <c:v>370.425186098712</c:v>
                </c:pt>
                <c:pt idx="11">
                  <c:v>370.425186098712</c:v>
                </c:pt>
                <c:pt idx="12">
                  <c:v>370.425186098712</c:v>
                </c:pt>
                <c:pt idx="13">
                  <c:v>363.81940585201397</c:v>
                </c:pt>
                <c:pt idx="14">
                  <c:v>363.81940585201397</c:v>
                </c:pt>
                <c:pt idx="15">
                  <c:v>363.81940585201397</c:v>
                </c:pt>
                <c:pt idx="16">
                  <c:v>363.81940585201397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95996784"/>
        <c:axId val="-1596013648"/>
      </c:lineChart>
      <c:dateAx>
        <c:axId val="-1596014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5997328"/>
        <c:crosses val="autoZero"/>
        <c:auto val="0"/>
        <c:lblOffset val="100"/>
        <c:baseTimeUnit val="days"/>
        <c:majorUnit val="500"/>
        <c:majorTimeUnit val="days"/>
      </c:dateAx>
      <c:valAx>
        <c:axId val="-159599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6014736"/>
        <c:crosses val="autoZero"/>
        <c:crossBetween val="between"/>
      </c:valAx>
      <c:valAx>
        <c:axId val="-1596013648"/>
        <c:scaling>
          <c:orientation val="minMax"/>
          <c:max val="1000"/>
          <c:min val="-2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5996784"/>
        <c:crosses val="max"/>
        <c:crossBetween val="between"/>
      </c:valAx>
      <c:dateAx>
        <c:axId val="-1595996784"/>
        <c:scaling>
          <c:orientation val="minMax"/>
        </c:scaling>
        <c:delete val="1"/>
        <c:axPos val="b"/>
        <c:majorTickMark val="out"/>
        <c:minorTickMark val="none"/>
        <c:tickLblPos val="nextTo"/>
        <c:crossAx val="-1596013648"/>
        <c:crosses val="autoZero"/>
        <c:auto val="0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1531478231852939E-2"/>
          <c:y val="0.87915705787436205"/>
          <c:w val="0.94369381168974242"/>
          <c:h val="0.11732491222238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44231440223291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087262983451188E-2"/>
          <c:y val="7.8497354497354496E-2"/>
          <c:w val="0.89966798824073779"/>
          <c:h val="0.73314856751085533"/>
        </c:manualLayout>
      </c:layout>
      <c:areaChart>
        <c:grouping val="stacked"/>
        <c:varyColors val="0"/>
        <c:ser>
          <c:idx val="0"/>
          <c:order val="0"/>
          <c:tx>
            <c:strRef>
              <c:f>'North Reg'!$C$38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Reg'!$D$38:$T$38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'North Reg'!$C$39</c:f>
              <c:strCache>
                <c:ptCount val="1"/>
                <c:pt idx="0">
                  <c:v>Hydrolg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Reg'!$D$39:$T$39</c:f>
              <c:numCache>
                <c:formatCode>General</c:formatCode>
                <c:ptCount val="17"/>
                <c:pt idx="0">
                  <c:v>0</c:v>
                </c:pt>
                <c:pt idx="1">
                  <c:v>0.56430000000000002</c:v>
                </c:pt>
                <c:pt idx="2">
                  <c:v>0.56430000000000002</c:v>
                </c:pt>
                <c:pt idx="3">
                  <c:v>0.56430000000000002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'North Reg'!$C$40</c:f>
              <c:strCache>
                <c:ptCount val="1"/>
                <c:pt idx="0">
                  <c:v>HydroROR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Reg'!$D$40:$T$40</c:f>
              <c:numCache>
                <c:formatCode>General</c:formatCode>
                <c:ptCount val="17"/>
                <c:pt idx="0">
                  <c:v>0</c:v>
                </c:pt>
                <c:pt idx="1">
                  <c:v>3.0096000000000001E-2</c:v>
                </c:pt>
                <c:pt idx="2">
                  <c:v>3.0096000000000001E-2</c:v>
                </c:pt>
                <c:pt idx="3">
                  <c:v>3.0096000000000001E-2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'North Reg'!$C$41</c:f>
              <c:strCache>
                <c:ptCount val="1"/>
                <c:pt idx="0">
                  <c:v>Subcr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Reg'!$D$41:$T$41</c:f>
              <c:numCache>
                <c:formatCode>General</c:formatCode>
                <c:ptCount val="17"/>
                <c:pt idx="0">
                  <c:v>0</c:v>
                </c:pt>
                <c:pt idx="1">
                  <c:v>39.511245599326664</c:v>
                </c:pt>
                <c:pt idx="2">
                  <c:v>39.511245599326664</c:v>
                </c:pt>
                <c:pt idx="3">
                  <c:v>39.511245599326664</c:v>
                </c:pt>
                <c:pt idx="4">
                  <c:v>0</c:v>
                </c:pt>
              </c:numCache>
            </c:numRef>
          </c:val>
        </c:ser>
        <c:ser>
          <c:idx val="4"/>
          <c:order val="4"/>
          <c:tx>
            <c:strRef>
              <c:f>'North Reg'!$C$42</c:f>
              <c:strCache>
                <c:ptCount val="1"/>
                <c:pt idx="0">
                  <c:v>Superc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Reg'!$D$42:$T$42</c:f>
              <c:numCache>
                <c:formatCode>General</c:formatCode>
                <c:ptCount val="17"/>
                <c:pt idx="0">
                  <c:v>0</c:v>
                </c:pt>
                <c:pt idx="1">
                  <c:v>5.1436799993262401</c:v>
                </c:pt>
                <c:pt idx="2">
                  <c:v>5.1436799993262401</c:v>
                </c:pt>
                <c:pt idx="3">
                  <c:v>5.1436799993262401</c:v>
                </c:pt>
                <c:pt idx="4">
                  <c:v>0</c:v>
                </c:pt>
              </c:numCache>
            </c:numRef>
          </c:val>
        </c:ser>
        <c:ser>
          <c:idx val="5"/>
          <c:order val="5"/>
          <c:tx>
            <c:strRef>
              <c:f>'North Reg'!$C$43</c:f>
              <c:strCache>
                <c:ptCount val="1"/>
                <c:pt idx="0">
                  <c:v>Ultrsc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Reg'!$D$43:$T$43</c:f>
              <c:numCache>
                <c:formatCode>General</c:formatCode>
                <c:ptCount val="17"/>
                <c:pt idx="0">
                  <c:v>0</c:v>
                </c:pt>
                <c:pt idx="1">
                  <c:v>1.6919999996629058</c:v>
                </c:pt>
                <c:pt idx="2">
                  <c:v>1.6919999996629058</c:v>
                </c:pt>
                <c:pt idx="3">
                  <c:v>1.6919999996629058</c:v>
                </c:pt>
                <c:pt idx="4">
                  <c:v>0</c:v>
                </c:pt>
              </c:numCache>
            </c:numRef>
          </c:val>
        </c:ser>
        <c:ser>
          <c:idx val="6"/>
          <c:order val="6"/>
          <c:tx>
            <c:strRef>
              <c:f>'North Reg'!$C$44</c:f>
              <c:strCache>
                <c:ptCount val="1"/>
                <c:pt idx="0">
                  <c:v>CC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Reg'!$D$44:$T$44</c:f>
              <c:numCache>
                <c:formatCode>General</c:formatCode>
                <c:ptCount val="17"/>
                <c:pt idx="0">
                  <c:v>0</c:v>
                </c:pt>
                <c:pt idx="1">
                  <c:v>2.4136379997551196</c:v>
                </c:pt>
                <c:pt idx="2">
                  <c:v>2.4136379997551196</c:v>
                </c:pt>
                <c:pt idx="3">
                  <c:v>2.4136379997551196</c:v>
                </c:pt>
                <c:pt idx="4">
                  <c:v>0</c:v>
                </c:pt>
              </c:numCache>
            </c:numRef>
          </c:val>
        </c:ser>
        <c:ser>
          <c:idx val="7"/>
          <c:order val="7"/>
          <c:tx>
            <c:strRef>
              <c:f>'North Reg'!$C$45</c:f>
              <c:strCache>
                <c:ptCount val="1"/>
                <c:pt idx="0">
                  <c:v>CCcon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Reg'!$D$45:$T$45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8"/>
          <c:order val="8"/>
          <c:tx>
            <c:strRef>
              <c:f>'North Reg'!$C$46</c:f>
              <c:strCache>
                <c:ptCount val="1"/>
                <c:pt idx="0">
                  <c:v>ST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Reg'!$D$46:$T$46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9"/>
          <c:order val="9"/>
          <c:tx>
            <c:strRef>
              <c:f>'North Reg'!$C$47</c:f>
              <c:strCache>
                <c:ptCount val="1"/>
                <c:pt idx="0">
                  <c:v>GT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Reg'!$D$47:$T$47</c:f>
              <c:numCache>
                <c:formatCode>General</c:formatCode>
                <c:ptCount val="17"/>
                <c:pt idx="0">
                  <c:v>0</c:v>
                </c:pt>
                <c:pt idx="1">
                  <c:v>0.72002717308574704</c:v>
                </c:pt>
                <c:pt idx="2">
                  <c:v>0.72002717308574704</c:v>
                </c:pt>
                <c:pt idx="3">
                  <c:v>0.72002717308574704</c:v>
                </c:pt>
                <c:pt idx="4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'North Reg'!$C$48</c:f>
              <c:strCache>
                <c:ptCount val="1"/>
                <c:pt idx="0">
                  <c:v>Windon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Reg'!$D$48:$T$48</c:f>
              <c:numCache>
                <c:formatCode>General</c:formatCode>
                <c:ptCount val="17"/>
                <c:pt idx="0">
                  <c:v>0</c:v>
                </c:pt>
                <c:pt idx="1">
                  <c:v>2.001417727272282</c:v>
                </c:pt>
                <c:pt idx="2">
                  <c:v>2.001417727272282</c:v>
                </c:pt>
                <c:pt idx="3">
                  <c:v>2.001417727272282</c:v>
                </c:pt>
                <c:pt idx="4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'North Reg'!$C$49</c:f>
              <c:strCache>
                <c:ptCount val="1"/>
                <c:pt idx="0">
                  <c:v>Trade</c:v>
                </c:pt>
              </c:strCache>
            </c:strRef>
          </c:tx>
          <c:spPr>
            <a:noFill/>
            <a:ln w="9525">
              <a:solidFill>
                <a:sysClr val="windowText" lastClr="000000"/>
              </a:solidFill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Reg'!$D$49:$T$49</c:f>
              <c:numCache>
                <c:formatCode>General</c:formatCode>
                <c:ptCount val="17"/>
                <c:pt idx="0">
                  <c:v>0</c:v>
                </c:pt>
                <c:pt idx="1">
                  <c:v>8.5145432544408894</c:v>
                </c:pt>
                <c:pt idx="2">
                  <c:v>8.5145432544408894</c:v>
                </c:pt>
                <c:pt idx="3">
                  <c:v>8.5145432544408894</c:v>
                </c:pt>
                <c:pt idx="4">
                  <c:v>0</c:v>
                </c:pt>
              </c:numCache>
            </c:numRef>
          </c:val>
        </c:ser>
        <c:ser>
          <c:idx val="12"/>
          <c:order val="12"/>
          <c:tx>
            <c:strRef>
              <c:f>'North Reg'!$C$50</c:f>
              <c:strCache>
                <c:ptCount val="1"/>
                <c:pt idx="0">
                  <c:v>Nuclear-LS2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Reg'!$D$50:$T$50</c:f>
              <c:numCache>
                <c:formatCode>General</c:formatCode>
                <c:ptCount val="17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3"/>
          <c:order val="13"/>
          <c:tx>
            <c:strRef>
              <c:f>'North Reg'!$C$51</c:f>
              <c:strCache>
                <c:ptCount val="1"/>
                <c:pt idx="0">
                  <c:v>Hydrolg-LS2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Reg'!$D$51:$T$51</c:f>
              <c:numCache>
                <c:formatCode>General</c:formatCode>
                <c:ptCount val="17"/>
                <c:pt idx="3">
                  <c:v>0</c:v>
                </c:pt>
                <c:pt idx="4">
                  <c:v>0.11643171293833363</c:v>
                </c:pt>
                <c:pt idx="5">
                  <c:v>0.11643171293833363</c:v>
                </c:pt>
                <c:pt idx="6">
                  <c:v>0.11643171293833363</c:v>
                </c:pt>
                <c:pt idx="7">
                  <c:v>0</c:v>
                </c:pt>
              </c:numCache>
            </c:numRef>
          </c:val>
        </c:ser>
        <c:ser>
          <c:idx val="14"/>
          <c:order val="14"/>
          <c:tx>
            <c:strRef>
              <c:f>'North Reg'!$C$52</c:f>
              <c:strCache>
                <c:ptCount val="1"/>
                <c:pt idx="0">
                  <c:v>HydroROR-LS2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Reg'!$D$52:$T$52</c:f>
              <c:numCache>
                <c:formatCode>General</c:formatCode>
                <c:ptCount val="17"/>
                <c:pt idx="3">
                  <c:v>0</c:v>
                </c:pt>
                <c:pt idx="4">
                  <c:v>4.5670870980931326E-3</c:v>
                </c:pt>
                <c:pt idx="5">
                  <c:v>4.5670870980931326E-3</c:v>
                </c:pt>
                <c:pt idx="6">
                  <c:v>4.5670870980931326E-3</c:v>
                </c:pt>
                <c:pt idx="7">
                  <c:v>0</c:v>
                </c:pt>
              </c:numCache>
            </c:numRef>
          </c:val>
        </c:ser>
        <c:ser>
          <c:idx val="15"/>
          <c:order val="15"/>
          <c:tx>
            <c:strRef>
              <c:f>'North Reg'!$C$53</c:f>
              <c:strCache>
                <c:ptCount val="1"/>
                <c:pt idx="0">
                  <c:v>Subcr-LS2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Reg'!$D$53:$T$53</c:f>
              <c:numCache>
                <c:formatCode>General</c:formatCode>
                <c:ptCount val="17"/>
                <c:pt idx="3">
                  <c:v>0</c:v>
                </c:pt>
                <c:pt idx="4">
                  <c:v>36.016404854876747</c:v>
                </c:pt>
                <c:pt idx="5">
                  <c:v>36.016404854876747</c:v>
                </c:pt>
                <c:pt idx="6">
                  <c:v>36.016404854876747</c:v>
                </c:pt>
                <c:pt idx="7">
                  <c:v>0</c:v>
                </c:pt>
              </c:numCache>
            </c:numRef>
          </c:val>
        </c:ser>
        <c:ser>
          <c:idx val="16"/>
          <c:order val="16"/>
          <c:tx>
            <c:strRef>
              <c:f>'North Reg'!$C$54</c:f>
              <c:strCache>
                <c:ptCount val="1"/>
                <c:pt idx="0">
                  <c:v>Superc-LS2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Reg'!$D$54:$T$54</c:f>
              <c:numCache>
                <c:formatCode>General</c:formatCode>
                <c:ptCount val="17"/>
                <c:pt idx="3">
                  <c:v>0</c:v>
                </c:pt>
                <c:pt idx="4">
                  <c:v>5.1436799999999563</c:v>
                </c:pt>
                <c:pt idx="5">
                  <c:v>5.1436799999999563</c:v>
                </c:pt>
                <c:pt idx="6">
                  <c:v>5.1436799999999563</c:v>
                </c:pt>
                <c:pt idx="7">
                  <c:v>0</c:v>
                </c:pt>
              </c:numCache>
            </c:numRef>
          </c:val>
        </c:ser>
        <c:ser>
          <c:idx val="17"/>
          <c:order val="17"/>
          <c:tx>
            <c:strRef>
              <c:f>'North Reg'!$C$55</c:f>
              <c:strCache>
                <c:ptCount val="1"/>
                <c:pt idx="0">
                  <c:v>Ultrsc-LS2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Reg'!$D$55:$T$55</c:f>
              <c:numCache>
                <c:formatCode>General</c:formatCode>
                <c:ptCount val="17"/>
                <c:pt idx="3">
                  <c:v>0</c:v>
                </c:pt>
                <c:pt idx="4">
                  <c:v>1.6919999999999558</c:v>
                </c:pt>
                <c:pt idx="5">
                  <c:v>1.6919999999999558</c:v>
                </c:pt>
                <c:pt idx="6">
                  <c:v>1.6919999999999558</c:v>
                </c:pt>
                <c:pt idx="7">
                  <c:v>0</c:v>
                </c:pt>
              </c:numCache>
            </c:numRef>
          </c:val>
        </c:ser>
        <c:ser>
          <c:idx val="18"/>
          <c:order val="18"/>
          <c:tx>
            <c:strRef>
              <c:f>'North Reg'!$C$56</c:f>
              <c:strCache>
                <c:ptCount val="1"/>
                <c:pt idx="0">
                  <c:v>CC-LS2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Reg'!$D$56:$T$56</c:f>
              <c:numCache>
                <c:formatCode>General</c:formatCode>
                <c:ptCount val="17"/>
                <c:pt idx="3">
                  <c:v>0</c:v>
                </c:pt>
                <c:pt idx="4">
                  <c:v>2.4136379999983051</c:v>
                </c:pt>
                <c:pt idx="5">
                  <c:v>2.4136379999983051</c:v>
                </c:pt>
                <c:pt idx="6">
                  <c:v>2.4136379999983051</c:v>
                </c:pt>
                <c:pt idx="7">
                  <c:v>0</c:v>
                </c:pt>
              </c:numCache>
            </c:numRef>
          </c:val>
        </c:ser>
        <c:ser>
          <c:idx val="19"/>
          <c:order val="19"/>
          <c:tx>
            <c:strRef>
              <c:f>'North Reg'!$C$57</c:f>
              <c:strCache>
                <c:ptCount val="1"/>
                <c:pt idx="0">
                  <c:v>CCcon-LS2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Reg'!$D$57:$T$57</c:f>
              <c:numCache>
                <c:formatCode>General</c:formatCode>
                <c:ptCount val="17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20"/>
          <c:order val="20"/>
          <c:tx>
            <c:strRef>
              <c:f>'North Reg'!$C$58</c:f>
              <c:strCache>
                <c:ptCount val="1"/>
                <c:pt idx="0">
                  <c:v>ST-LS2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Reg'!$D$58:$T$58</c:f>
              <c:numCache>
                <c:formatCode>General</c:formatCode>
                <c:ptCount val="17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21"/>
          <c:order val="21"/>
          <c:tx>
            <c:strRef>
              <c:f>'North Reg'!$C$59</c:f>
              <c:strCache>
                <c:ptCount val="1"/>
                <c:pt idx="0">
                  <c:v>GT-LS2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Reg'!$D$59:$T$59</c:f>
              <c:numCache>
                <c:formatCode>General</c:formatCode>
                <c:ptCount val="17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22"/>
          <c:order val="22"/>
          <c:tx>
            <c:strRef>
              <c:f>'North Reg'!$C$60</c:f>
              <c:strCache>
                <c:ptCount val="1"/>
                <c:pt idx="0">
                  <c:v>Windon-LS2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Reg'!$D$60:$T$60</c:f>
              <c:numCache>
                <c:formatCode>General</c:formatCode>
                <c:ptCount val="17"/>
                <c:pt idx="3">
                  <c:v>0</c:v>
                </c:pt>
                <c:pt idx="4">
                  <c:v>0.95555359272614027</c:v>
                </c:pt>
                <c:pt idx="5">
                  <c:v>0.95555359272614027</c:v>
                </c:pt>
                <c:pt idx="6">
                  <c:v>0.95555359272614027</c:v>
                </c:pt>
                <c:pt idx="7">
                  <c:v>0</c:v>
                </c:pt>
              </c:numCache>
            </c:numRef>
          </c:val>
        </c:ser>
        <c:ser>
          <c:idx val="23"/>
          <c:order val="23"/>
          <c:tx>
            <c:strRef>
              <c:f>'North Reg'!$C$61</c:f>
              <c:strCache>
                <c:ptCount val="1"/>
                <c:pt idx="0">
                  <c:v>Trade-LS2</c:v>
                </c:pt>
              </c:strCache>
            </c:strRef>
          </c:tx>
          <c:spPr>
            <a:noFill/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Reg'!$D$61:$T$61</c:f>
              <c:numCache>
                <c:formatCode>General</c:formatCode>
                <c:ptCount val="17"/>
                <c:pt idx="3">
                  <c:v>0</c:v>
                </c:pt>
                <c:pt idx="4">
                  <c:v>8.5422315992454223</c:v>
                </c:pt>
                <c:pt idx="5">
                  <c:v>8.5422315992454223</c:v>
                </c:pt>
                <c:pt idx="6">
                  <c:v>8.5422315992454223</c:v>
                </c:pt>
                <c:pt idx="7">
                  <c:v>0</c:v>
                </c:pt>
              </c:numCache>
            </c:numRef>
          </c:val>
        </c:ser>
        <c:ser>
          <c:idx val="24"/>
          <c:order val="24"/>
          <c:tx>
            <c:strRef>
              <c:f>'North Reg'!$C$62</c:f>
              <c:strCache>
                <c:ptCount val="1"/>
                <c:pt idx="0">
                  <c:v>Nuclear-LS3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Reg'!$D$62:$T$62</c:f>
              <c:numCache>
                <c:formatCode>General</c:formatCode>
                <c:ptCount val="17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5"/>
          <c:order val="25"/>
          <c:tx>
            <c:strRef>
              <c:f>'North Reg'!$C$63</c:f>
              <c:strCache>
                <c:ptCount val="1"/>
                <c:pt idx="0">
                  <c:v>Hydrolg-LS3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Reg'!$D$63:$T$63</c:f>
              <c:numCache>
                <c:formatCode>General</c:formatCode>
                <c:ptCount val="17"/>
                <c:pt idx="6">
                  <c:v>0</c:v>
                </c:pt>
                <c:pt idx="7">
                  <c:v>5.1210982151642147E-4</c:v>
                </c:pt>
                <c:pt idx="8">
                  <c:v>5.1210982151642147E-4</c:v>
                </c:pt>
                <c:pt idx="9">
                  <c:v>5.1210982151642147E-4</c:v>
                </c:pt>
                <c:pt idx="10">
                  <c:v>0</c:v>
                </c:pt>
              </c:numCache>
            </c:numRef>
          </c:val>
        </c:ser>
        <c:ser>
          <c:idx val="26"/>
          <c:order val="26"/>
          <c:tx>
            <c:strRef>
              <c:f>'North Reg'!$C$64</c:f>
              <c:strCache>
                <c:ptCount val="1"/>
                <c:pt idx="0">
                  <c:v>HydroROR-LS3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Reg'!$D$64:$T$64</c:f>
              <c:numCache>
                <c:formatCode>General</c:formatCode>
                <c:ptCount val="17"/>
                <c:pt idx="6">
                  <c:v>0</c:v>
                </c:pt>
                <c:pt idx="7">
                  <c:v>5.1192378014239801E-4</c:v>
                </c:pt>
                <c:pt idx="8">
                  <c:v>5.1192378014239801E-4</c:v>
                </c:pt>
                <c:pt idx="9">
                  <c:v>5.1192378014239801E-4</c:v>
                </c:pt>
                <c:pt idx="10">
                  <c:v>0</c:v>
                </c:pt>
              </c:numCache>
            </c:numRef>
          </c:val>
        </c:ser>
        <c:ser>
          <c:idx val="27"/>
          <c:order val="27"/>
          <c:tx>
            <c:strRef>
              <c:f>'North Reg'!$C$65</c:f>
              <c:strCache>
                <c:ptCount val="1"/>
                <c:pt idx="0">
                  <c:v>Subcr-LS3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Reg'!$D$65:$T$65</c:f>
              <c:numCache>
                <c:formatCode>General</c:formatCode>
                <c:ptCount val="17"/>
                <c:pt idx="6">
                  <c:v>0</c:v>
                </c:pt>
                <c:pt idx="7">
                  <c:v>29.811971775129582</c:v>
                </c:pt>
                <c:pt idx="8">
                  <c:v>29.811971775129582</c:v>
                </c:pt>
                <c:pt idx="9">
                  <c:v>29.811971775129582</c:v>
                </c:pt>
                <c:pt idx="10">
                  <c:v>0</c:v>
                </c:pt>
              </c:numCache>
            </c:numRef>
          </c:val>
        </c:ser>
        <c:ser>
          <c:idx val="28"/>
          <c:order val="28"/>
          <c:tx>
            <c:strRef>
              <c:f>'North Reg'!$C$66</c:f>
              <c:strCache>
                <c:ptCount val="1"/>
                <c:pt idx="0">
                  <c:v>Superc-LS3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Reg'!$D$66:$T$66</c:f>
              <c:numCache>
                <c:formatCode>General</c:formatCode>
                <c:ptCount val="17"/>
                <c:pt idx="6">
                  <c:v>0</c:v>
                </c:pt>
                <c:pt idx="7">
                  <c:v>5.1436799999999732</c:v>
                </c:pt>
                <c:pt idx="8">
                  <c:v>5.1436799999999732</c:v>
                </c:pt>
                <c:pt idx="9">
                  <c:v>5.1436799999999732</c:v>
                </c:pt>
                <c:pt idx="10">
                  <c:v>0</c:v>
                </c:pt>
              </c:numCache>
            </c:numRef>
          </c:val>
        </c:ser>
        <c:ser>
          <c:idx val="29"/>
          <c:order val="29"/>
          <c:tx>
            <c:strRef>
              <c:f>'North Reg'!$C$67</c:f>
              <c:strCache>
                <c:ptCount val="1"/>
                <c:pt idx="0">
                  <c:v>Ultrsc-LS3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Reg'!$D$67:$T$67</c:f>
              <c:numCache>
                <c:formatCode>General</c:formatCode>
                <c:ptCount val="17"/>
                <c:pt idx="6">
                  <c:v>0</c:v>
                </c:pt>
                <c:pt idx="7">
                  <c:v>1.6919999999999868</c:v>
                </c:pt>
                <c:pt idx="8">
                  <c:v>1.6919999999999868</c:v>
                </c:pt>
                <c:pt idx="9">
                  <c:v>1.6919999999999868</c:v>
                </c:pt>
                <c:pt idx="10">
                  <c:v>0</c:v>
                </c:pt>
              </c:numCache>
            </c:numRef>
          </c:val>
        </c:ser>
        <c:ser>
          <c:idx val="30"/>
          <c:order val="30"/>
          <c:tx>
            <c:strRef>
              <c:f>'North Reg'!$C$68</c:f>
              <c:strCache>
                <c:ptCount val="1"/>
                <c:pt idx="0">
                  <c:v>CC-LS3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Reg'!$D$68:$T$68</c:f>
              <c:numCache>
                <c:formatCode>General</c:formatCode>
                <c:ptCount val="17"/>
                <c:pt idx="6">
                  <c:v>0</c:v>
                </c:pt>
                <c:pt idx="7">
                  <c:v>2.4136379999995001</c:v>
                </c:pt>
                <c:pt idx="8">
                  <c:v>2.4136379999995001</c:v>
                </c:pt>
                <c:pt idx="9">
                  <c:v>2.4136379999995001</c:v>
                </c:pt>
                <c:pt idx="10">
                  <c:v>0</c:v>
                </c:pt>
              </c:numCache>
            </c:numRef>
          </c:val>
        </c:ser>
        <c:ser>
          <c:idx val="31"/>
          <c:order val="31"/>
          <c:tx>
            <c:strRef>
              <c:f>'North Reg'!$C$69</c:f>
              <c:strCache>
                <c:ptCount val="1"/>
                <c:pt idx="0">
                  <c:v>CCcon-LS3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Reg'!$D$69:$T$69</c:f>
              <c:numCache>
                <c:formatCode>General</c:formatCode>
                <c:ptCount val="17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32"/>
          <c:order val="32"/>
          <c:tx>
            <c:strRef>
              <c:f>'North Reg'!$C$70</c:f>
              <c:strCache>
                <c:ptCount val="1"/>
                <c:pt idx="0">
                  <c:v>ST-LS3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Reg'!$D$70:$T$70</c:f>
              <c:numCache>
                <c:formatCode>General</c:formatCode>
                <c:ptCount val="17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33"/>
          <c:order val="33"/>
          <c:tx>
            <c:strRef>
              <c:f>'North Reg'!$C$71</c:f>
              <c:strCache>
                <c:ptCount val="1"/>
                <c:pt idx="0">
                  <c:v>GT-LS3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Reg'!$D$71:$T$71</c:f>
              <c:numCache>
                <c:formatCode>General</c:formatCode>
                <c:ptCount val="17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34"/>
          <c:order val="34"/>
          <c:tx>
            <c:strRef>
              <c:f>'North Reg'!$C$72</c:f>
              <c:strCache>
                <c:ptCount val="1"/>
                <c:pt idx="0">
                  <c:v>Windon-LS3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Reg'!$D$72:$T$72</c:f>
              <c:numCache>
                <c:formatCode>General</c:formatCode>
                <c:ptCount val="17"/>
                <c:pt idx="6">
                  <c:v>0</c:v>
                </c:pt>
                <c:pt idx="7">
                  <c:v>1.5080791368014999</c:v>
                </c:pt>
                <c:pt idx="8">
                  <c:v>1.5080791368014999</c:v>
                </c:pt>
                <c:pt idx="9">
                  <c:v>1.5080791368014999</c:v>
                </c:pt>
                <c:pt idx="10">
                  <c:v>0</c:v>
                </c:pt>
              </c:numCache>
            </c:numRef>
          </c:val>
        </c:ser>
        <c:ser>
          <c:idx val="35"/>
          <c:order val="35"/>
          <c:tx>
            <c:strRef>
              <c:f>'North Reg'!$C$73</c:f>
              <c:strCache>
                <c:ptCount val="1"/>
                <c:pt idx="0">
                  <c:v>Trade-LS3</c:v>
                </c:pt>
              </c:strCache>
            </c:strRef>
          </c:tx>
          <c:spPr>
            <a:noFill/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Reg'!$D$73:$T$73</c:f>
              <c:numCache>
                <c:formatCode>General</c:formatCode>
                <c:ptCount val="17"/>
                <c:pt idx="6">
                  <c:v>0</c:v>
                </c:pt>
                <c:pt idx="7">
                  <c:v>8.6977027289580366</c:v>
                </c:pt>
                <c:pt idx="8">
                  <c:v>8.6977027289580366</c:v>
                </c:pt>
                <c:pt idx="9">
                  <c:v>8.6977027289580366</c:v>
                </c:pt>
                <c:pt idx="10">
                  <c:v>0</c:v>
                </c:pt>
              </c:numCache>
            </c:numRef>
          </c:val>
        </c:ser>
        <c:ser>
          <c:idx val="36"/>
          <c:order val="36"/>
          <c:tx>
            <c:strRef>
              <c:f>'North Reg'!$C$74</c:f>
              <c:strCache>
                <c:ptCount val="1"/>
                <c:pt idx="0">
                  <c:v>Nuclear-LS4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Reg'!$D$74:$T$74</c:f>
              <c:numCache>
                <c:formatCode>General</c:formatCode>
                <c:ptCount val="17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37"/>
          <c:order val="37"/>
          <c:tx>
            <c:strRef>
              <c:f>'North Reg'!$C$75</c:f>
              <c:strCache>
                <c:ptCount val="1"/>
                <c:pt idx="0">
                  <c:v>Hydrolg-LS4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Reg'!$D$75:$T$75</c:f>
              <c:numCache>
                <c:formatCode>General</c:formatCode>
                <c:ptCount val="17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38"/>
          <c:order val="38"/>
          <c:tx>
            <c:strRef>
              <c:f>'North Reg'!$C$76</c:f>
              <c:strCache>
                <c:ptCount val="1"/>
                <c:pt idx="0">
                  <c:v>HydroROR-LS4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Reg'!$D$76:$T$76</c:f>
              <c:numCache>
                <c:formatCode>General</c:formatCode>
                <c:ptCount val="17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39"/>
          <c:order val="39"/>
          <c:tx>
            <c:strRef>
              <c:f>'North Reg'!$C$77</c:f>
              <c:strCache>
                <c:ptCount val="1"/>
                <c:pt idx="0">
                  <c:v>Subcr-LS4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Reg'!$D$77:$T$77</c:f>
              <c:numCache>
                <c:formatCode>General</c:formatCode>
                <c:ptCount val="17"/>
                <c:pt idx="9">
                  <c:v>0</c:v>
                </c:pt>
                <c:pt idx="10">
                  <c:v>25.988814104764618</c:v>
                </c:pt>
                <c:pt idx="11">
                  <c:v>25.988814104764618</c:v>
                </c:pt>
                <c:pt idx="12">
                  <c:v>25.988814104764618</c:v>
                </c:pt>
                <c:pt idx="13">
                  <c:v>0</c:v>
                </c:pt>
              </c:numCache>
            </c:numRef>
          </c:val>
        </c:ser>
        <c:ser>
          <c:idx val="40"/>
          <c:order val="40"/>
          <c:tx>
            <c:strRef>
              <c:f>'North Reg'!$C$78</c:f>
              <c:strCache>
                <c:ptCount val="1"/>
                <c:pt idx="0">
                  <c:v>Superc-LS4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Reg'!$D$78:$T$78</c:f>
              <c:numCache>
                <c:formatCode>General</c:formatCode>
                <c:ptCount val="17"/>
                <c:pt idx="9">
                  <c:v>0</c:v>
                </c:pt>
                <c:pt idx="10">
                  <c:v>5.1436799999992058</c:v>
                </c:pt>
                <c:pt idx="11">
                  <c:v>5.1436799999992058</c:v>
                </c:pt>
                <c:pt idx="12">
                  <c:v>5.1436799999992058</c:v>
                </c:pt>
                <c:pt idx="13">
                  <c:v>0</c:v>
                </c:pt>
              </c:numCache>
            </c:numRef>
          </c:val>
        </c:ser>
        <c:ser>
          <c:idx val="41"/>
          <c:order val="41"/>
          <c:tx>
            <c:strRef>
              <c:f>'North Reg'!$C$79</c:f>
              <c:strCache>
                <c:ptCount val="1"/>
                <c:pt idx="0">
                  <c:v>Ultrsc-LS4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Reg'!$D$79:$T$79</c:f>
              <c:numCache>
                <c:formatCode>General</c:formatCode>
                <c:ptCount val="17"/>
                <c:pt idx="9">
                  <c:v>0</c:v>
                </c:pt>
                <c:pt idx="10">
                  <c:v>1.6919999999995867</c:v>
                </c:pt>
                <c:pt idx="11">
                  <c:v>1.6919999999995867</c:v>
                </c:pt>
                <c:pt idx="12">
                  <c:v>1.6919999999995867</c:v>
                </c:pt>
                <c:pt idx="13">
                  <c:v>0</c:v>
                </c:pt>
              </c:numCache>
            </c:numRef>
          </c:val>
        </c:ser>
        <c:ser>
          <c:idx val="42"/>
          <c:order val="42"/>
          <c:tx>
            <c:strRef>
              <c:f>'North Reg'!$C$80</c:f>
              <c:strCache>
                <c:ptCount val="1"/>
                <c:pt idx="0">
                  <c:v>CC-LS4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Reg'!$D$80:$T$80</c:f>
              <c:numCache>
                <c:formatCode>General</c:formatCode>
                <c:ptCount val="17"/>
                <c:pt idx="9">
                  <c:v>0</c:v>
                </c:pt>
                <c:pt idx="10">
                  <c:v>0.35305187740910721</c:v>
                </c:pt>
                <c:pt idx="11">
                  <c:v>0.35305187740910721</c:v>
                </c:pt>
                <c:pt idx="12">
                  <c:v>0.35305187740910721</c:v>
                </c:pt>
                <c:pt idx="13">
                  <c:v>0</c:v>
                </c:pt>
              </c:numCache>
            </c:numRef>
          </c:val>
        </c:ser>
        <c:ser>
          <c:idx val="43"/>
          <c:order val="43"/>
          <c:tx>
            <c:strRef>
              <c:f>'North Reg'!$C$81</c:f>
              <c:strCache>
                <c:ptCount val="1"/>
                <c:pt idx="0">
                  <c:v>CCcon-LS4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Reg'!$D$81:$T$81</c:f>
              <c:numCache>
                <c:formatCode>General</c:formatCode>
                <c:ptCount val="17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44"/>
          <c:order val="44"/>
          <c:tx>
            <c:strRef>
              <c:f>'North Reg'!$C$82</c:f>
              <c:strCache>
                <c:ptCount val="1"/>
                <c:pt idx="0">
                  <c:v>ST-LS4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Reg'!$D$82:$T$82</c:f>
              <c:numCache>
                <c:formatCode>General</c:formatCode>
                <c:ptCount val="17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45"/>
          <c:order val="45"/>
          <c:tx>
            <c:strRef>
              <c:f>'North Reg'!$C$83</c:f>
              <c:strCache>
                <c:ptCount val="1"/>
                <c:pt idx="0">
                  <c:v>GT-LS4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Reg'!$D$83:$T$83</c:f>
              <c:numCache>
                <c:formatCode>General</c:formatCode>
                <c:ptCount val="17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46"/>
          <c:order val="46"/>
          <c:tx>
            <c:strRef>
              <c:f>'North Reg'!$C$84</c:f>
              <c:strCache>
                <c:ptCount val="1"/>
                <c:pt idx="0">
                  <c:v>Windon-LS4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Reg'!$D$84:$T$84</c:f>
              <c:numCache>
                <c:formatCode>General</c:formatCode>
                <c:ptCount val="17"/>
                <c:pt idx="9">
                  <c:v>0</c:v>
                </c:pt>
                <c:pt idx="10">
                  <c:v>1.5716066766720207</c:v>
                </c:pt>
                <c:pt idx="11">
                  <c:v>1.5716066766720207</c:v>
                </c:pt>
                <c:pt idx="12">
                  <c:v>1.5716066766720207</c:v>
                </c:pt>
                <c:pt idx="13">
                  <c:v>0</c:v>
                </c:pt>
              </c:numCache>
            </c:numRef>
          </c:val>
        </c:ser>
        <c:ser>
          <c:idx val="47"/>
          <c:order val="47"/>
          <c:tx>
            <c:strRef>
              <c:f>'North Reg'!$C$85</c:f>
              <c:strCache>
                <c:ptCount val="1"/>
                <c:pt idx="0">
                  <c:v>Trade-LS4</c:v>
                </c:pt>
              </c:strCache>
            </c:strRef>
          </c:tx>
          <c:spPr>
            <a:noFill/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Reg'!$D$85:$T$85</c:f>
              <c:numCache>
                <c:formatCode>General</c:formatCode>
                <c:ptCount val="17"/>
                <c:pt idx="9">
                  <c:v>0</c:v>
                </c:pt>
                <c:pt idx="10">
                  <c:v>9.258688444932309</c:v>
                </c:pt>
                <c:pt idx="11">
                  <c:v>9.258688444932309</c:v>
                </c:pt>
                <c:pt idx="12">
                  <c:v>9.258688444932309</c:v>
                </c:pt>
                <c:pt idx="13">
                  <c:v>0</c:v>
                </c:pt>
              </c:numCache>
            </c:numRef>
          </c:val>
        </c:ser>
        <c:ser>
          <c:idx val="48"/>
          <c:order val="48"/>
          <c:tx>
            <c:strRef>
              <c:f>'North Reg'!$C$86</c:f>
              <c:strCache>
                <c:ptCount val="1"/>
                <c:pt idx="0">
                  <c:v>Nuclear-LS5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Reg'!$D$86:$T$86</c:f>
              <c:numCache>
                <c:formatCode>General</c:formatCode>
                <c:ptCount val="17"/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49"/>
          <c:order val="49"/>
          <c:tx>
            <c:strRef>
              <c:f>'North Reg'!$C$87</c:f>
              <c:strCache>
                <c:ptCount val="1"/>
                <c:pt idx="0">
                  <c:v>Hydrolg-LS5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Reg'!$D$87:$T$87</c:f>
              <c:numCache>
                <c:formatCode>General</c:formatCode>
                <c:ptCount val="17"/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50"/>
          <c:order val="50"/>
          <c:tx>
            <c:strRef>
              <c:f>'North Reg'!$C$88</c:f>
              <c:strCache>
                <c:ptCount val="1"/>
                <c:pt idx="0">
                  <c:v>HydroROR-LS5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Reg'!$D$88:$T$88</c:f>
              <c:numCache>
                <c:formatCode>General</c:formatCode>
                <c:ptCount val="17"/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51"/>
          <c:order val="51"/>
          <c:tx>
            <c:strRef>
              <c:f>'North Reg'!$C$89</c:f>
              <c:strCache>
                <c:ptCount val="1"/>
                <c:pt idx="0">
                  <c:v>Subcr-LS5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Reg'!$D$89:$T$89</c:f>
              <c:numCache>
                <c:formatCode>General</c:formatCode>
                <c:ptCount val="17"/>
                <c:pt idx="12">
                  <c:v>0</c:v>
                </c:pt>
                <c:pt idx="13">
                  <c:v>21.354138250338938</c:v>
                </c:pt>
                <c:pt idx="14">
                  <c:v>21.354138250338938</c:v>
                </c:pt>
                <c:pt idx="15">
                  <c:v>21.354138250338938</c:v>
                </c:pt>
                <c:pt idx="16">
                  <c:v>0</c:v>
                </c:pt>
              </c:numCache>
            </c:numRef>
          </c:val>
        </c:ser>
        <c:ser>
          <c:idx val="52"/>
          <c:order val="52"/>
          <c:tx>
            <c:strRef>
              <c:f>'North Reg'!$C$90</c:f>
              <c:strCache>
                <c:ptCount val="1"/>
                <c:pt idx="0">
                  <c:v>Superc-LS5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Reg'!$D$90:$T$90</c:f>
              <c:numCache>
                <c:formatCode>General</c:formatCode>
                <c:ptCount val="17"/>
                <c:pt idx="12">
                  <c:v>0</c:v>
                </c:pt>
                <c:pt idx="13">
                  <c:v>4.9829863215787213</c:v>
                </c:pt>
                <c:pt idx="14">
                  <c:v>4.9829863215787213</c:v>
                </c:pt>
                <c:pt idx="15">
                  <c:v>4.9829863215787213</c:v>
                </c:pt>
                <c:pt idx="16">
                  <c:v>0</c:v>
                </c:pt>
              </c:numCache>
            </c:numRef>
          </c:val>
        </c:ser>
        <c:ser>
          <c:idx val="53"/>
          <c:order val="53"/>
          <c:tx>
            <c:strRef>
              <c:f>'North Reg'!$C$91</c:f>
              <c:strCache>
                <c:ptCount val="1"/>
                <c:pt idx="0">
                  <c:v>Ultrsc-LS5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Reg'!$D$91:$T$91</c:f>
              <c:numCache>
                <c:formatCode>General</c:formatCode>
                <c:ptCount val="17"/>
                <c:pt idx="12">
                  <c:v>0</c:v>
                </c:pt>
                <c:pt idx="13">
                  <c:v>1.6919999999999282</c:v>
                </c:pt>
                <c:pt idx="14">
                  <c:v>1.6919999999999282</c:v>
                </c:pt>
                <c:pt idx="15">
                  <c:v>1.6919999999999282</c:v>
                </c:pt>
                <c:pt idx="16">
                  <c:v>0</c:v>
                </c:pt>
              </c:numCache>
            </c:numRef>
          </c:val>
        </c:ser>
        <c:ser>
          <c:idx val="54"/>
          <c:order val="54"/>
          <c:tx>
            <c:strRef>
              <c:f>'North Reg'!$C$92</c:f>
              <c:strCache>
                <c:ptCount val="1"/>
                <c:pt idx="0">
                  <c:v>CC-LS5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Reg'!$D$92:$T$92</c:f>
              <c:numCache>
                <c:formatCode>General</c:formatCode>
                <c:ptCount val="17"/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55"/>
          <c:order val="55"/>
          <c:tx>
            <c:strRef>
              <c:f>'North Reg'!$C$93</c:f>
              <c:strCache>
                <c:ptCount val="1"/>
                <c:pt idx="0">
                  <c:v>CCcon-LS5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Reg'!$D$93:$T$93</c:f>
              <c:numCache>
                <c:formatCode>General</c:formatCode>
                <c:ptCount val="17"/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56"/>
          <c:order val="56"/>
          <c:tx>
            <c:strRef>
              <c:f>'North Reg'!$C$94</c:f>
              <c:strCache>
                <c:ptCount val="1"/>
                <c:pt idx="0">
                  <c:v>ST-LS5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Reg'!$D$94:$T$94</c:f>
              <c:numCache>
                <c:formatCode>General</c:formatCode>
                <c:ptCount val="17"/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57"/>
          <c:order val="57"/>
          <c:tx>
            <c:strRef>
              <c:f>'North Reg'!$C$95</c:f>
              <c:strCache>
                <c:ptCount val="1"/>
                <c:pt idx="0">
                  <c:v>GT-LS5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Reg'!$D$95:$T$95</c:f>
              <c:numCache>
                <c:formatCode>General</c:formatCode>
                <c:ptCount val="17"/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58"/>
          <c:order val="58"/>
          <c:tx>
            <c:strRef>
              <c:f>'North Reg'!$C$96</c:f>
              <c:strCache>
                <c:ptCount val="1"/>
                <c:pt idx="0">
                  <c:v>Windon-LS5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Reg'!$D$96:$T$96</c:f>
              <c:numCache>
                <c:formatCode>General</c:formatCode>
                <c:ptCount val="17"/>
                <c:pt idx="12">
                  <c:v>0</c:v>
                </c:pt>
                <c:pt idx="13">
                  <c:v>1.6320739659155314</c:v>
                </c:pt>
                <c:pt idx="14">
                  <c:v>1.6320739659155314</c:v>
                </c:pt>
                <c:pt idx="15">
                  <c:v>1.6320739659155314</c:v>
                </c:pt>
                <c:pt idx="16">
                  <c:v>0</c:v>
                </c:pt>
              </c:numCache>
            </c:numRef>
          </c:val>
        </c:ser>
        <c:ser>
          <c:idx val="59"/>
          <c:order val="59"/>
          <c:tx>
            <c:strRef>
              <c:f>'North Reg'!$C$97</c:f>
              <c:strCache>
                <c:ptCount val="1"/>
                <c:pt idx="0">
                  <c:v>Trade-LS5</c:v>
                </c:pt>
              </c:strCache>
            </c:strRef>
          </c:tx>
          <c:spPr>
            <a:noFill/>
            <a:ln w="9525">
              <a:solidFill>
                <a:schemeClr val="tx1"/>
              </a:solidFill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Reg'!$D$97:$T$97</c:f>
              <c:numCache>
                <c:formatCode>General</c:formatCode>
                <c:ptCount val="17"/>
                <c:pt idx="12">
                  <c:v>0</c:v>
                </c:pt>
                <c:pt idx="13">
                  <c:v>8.502158573836093</c:v>
                </c:pt>
                <c:pt idx="14">
                  <c:v>8.502158573836093</c:v>
                </c:pt>
                <c:pt idx="15">
                  <c:v>8.502158573836093</c:v>
                </c:pt>
                <c:pt idx="16">
                  <c:v>0</c:v>
                </c:pt>
              </c:numCache>
            </c:numRef>
          </c:val>
        </c:ser>
        <c:ser>
          <c:idx val="60"/>
          <c:order val="60"/>
          <c:tx>
            <c:strRef>
              <c:f>'North Reg'!$C$98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Reg'!$D$98:$T$98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61"/>
          <c:order val="61"/>
          <c:tx>
            <c:strRef>
              <c:f>'North Reg'!$C$99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Reg'!$D$99:$T$99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62"/>
          <c:order val="62"/>
          <c:tx>
            <c:strRef>
              <c:f>'North Reg'!$C$100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Reg'!$D$100:$T$100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63"/>
          <c:order val="63"/>
          <c:tx>
            <c:strRef>
              <c:f>'North Reg'!$C$101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Reg'!$D$101:$T$101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64"/>
          <c:order val="64"/>
          <c:tx>
            <c:strRef>
              <c:f>'North Reg'!$C$102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Reg'!$D$102:$T$102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65"/>
          <c:order val="65"/>
          <c:tx>
            <c:strRef>
              <c:f>'North Reg'!$C$103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Reg'!$D$103:$T$103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66"/>
          <c:order val="66"/>
          <c:tx>
            <c:strRef>
              <c:f>'North Reg'!$C$104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Reg'!$D$104:$T$104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67"/>
          <c:order val="67"/>
          <c:tx>
            <c:strRef>
              <c:f>'North Reg'!$C$105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Reg'!$D$105:$T$105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68"/>
          <c:order val="68"/>
          <c:tx>
            <c:strRef>
              <c:f>'North Reg'!$C$106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Reg'!$D$106:$T$106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69"/>
          <c:order val="69"/>
          <c:tx>
            <c:strRef>
              <c:f>'North Reg'!$C$107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Reg'!$D$107:$T$107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70"/>
          <c:order val="70"/>
          <c:tx>
            <c:strRef>
              <c:f>'North Reg'!$C$108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Reg'!$D$108:$T$108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71"/>
          <c:order val="71"/>
          <c:tx>
            <c:strRef>
              <c:f>'North Reg'!$C$109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'North Reg'!$D$37:$T$37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Reg'!$D$109:$T$109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95995152"/>
        <c:axId val="-1595994608"/>
      </c:areaChart>
      <c:lineChart>
        <c:grouping val="standard"/>
        <c:varyColors val="0"/>
        <c:ser>
          <c:idx val="73"/>
          <c:order val="72"/>
          <c:tx>
            <c:strRef>
              <c:f>'North Reg'!$C$111</c:f>
              <c:strCache>
                <c:ptCount val="1"/>
                <c:pt idx="0">
                  <c:v>Subcr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'North Reg'!$D$111:$T$111</c:f>
              <c:numCache>
                <c:formatCode>General</c:formatCode>
                <c:ptCount val="17"/>
                <c:pt idx="0">
                  <c:v>424.79447437915798</c:v>
                </c:pt>
                <c:pt idx="1">
                  <c:v>424.79447437915798</c:v>
                </c:pt>
                <c:pt idx="2">
                  <c:v>424.79447437915798</c:v>
                </c:pt>
                <c:pt idx="3">
                  <c:v>424.79447437915798</c:v>
                </c:pt>
                <c:pt idx="4">
                  <c:v>424.79447437915798</c:v>
                </c:pt>
                <c:pt idx="5">
                  <c:v>424.79447437915798</c:v>
                </c:pt>
                <c:pt idx="6">
                  <c:v>424.79447437915798</c:v>
                </c:pt>
                <c:pt idx="7">
                  <c:v>424.79447437915798</c:v>
                </c:pt>
                <c:pt idx="8">
                  <c:v>424.79447437915798</c:v>
                </c:pt>
                <c:pt idx="9">
                  <c:v>424.79447437915798</c:v>
                </c:pt>
                <c:pt idx="10">
                  <c:v>424.79447437915798</c:v>
                </c:pt>
                <c:pt idx="11">
                  <c:v>424.79447437915798</c:v>
                </c:pt>
                <c:pt idx="12">
                  <c:v>424.79447437915798</c:v>
                </c:pt>
                <c:pt idx="13">
                  <c:v>424.79447437915798</c:v>
                </c:pt>
                <c:pt idx="14">
                  <c:v>424.79447437915798</c:v>
                </c:pt>
                <c:pt idx="15">
                  <c:v>424.79447437915798</c:v>
                </c:pt>
                <c:pt idx="16">
                  <c:v>424.79447437915798</c:v>
                </c:pt>
              </c:numCache>
            </c:numRef>
          </c:val>
          <c:smooth val="0"/>
        </c:ser>
        <c:ser>
          <c:idx val="74"/>
          <c:order val="73"/>
          <c:tx>
            <c:strRef>
              <c:f>'North Reg'!$C$112</c:f>
              <c:strCache>
                <c:ptCount val="1"/>
                <c:pt idx="0">
                  <c:v>Ultrsc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'North Reg'!$D$112:$T$112</c:f>
              <c:numCache>
                <c:formatCode>General</c:formatCode>
                <c:ptCount val="17"/>
                <c:pt idx="0">
                  <c:v>387.20268984058498</c:v>
                </c:pt>
                <c:pt idx="1">
                  <c:v>387.20268984058498</c:v>
                </c:pt>
                <c:pt idx="2">
                  <c:v>387.20268984058498</c:v>
                </c:pt>
                <c:pt idx="3">
                  <c:v>387.20268984058498</c:v>
                </c:pt>
                <c:pt idx="4">
                  <c:v>387.20268984058498</c:v>
                </c:pt>
                <c:pt idx="5">
                  <c:v>387.20268984058498</c:v>
                </c:pt>
                <c:pt idx="6">
                  <c:v>387.20268984058498</c:v>
                </c:pt>
                <c:pt idx="7">
                  <c:v>387.20268984058498</c:v>
                </c:pt>
                <c:pt idx="8">
                  <c:v>387.20268984058498</c:v>
                </c:pt>
                <c:pt idx="9">
                  <c:v>387.20268984058498</c:v>
                </c:pt>
                <c:pt idx="10">
                  <c:v>387.20268984058498</c:v>
                </c:pt>
                <c:pt idx="11">
                  <c:v>387.20268984058498</c:v>
                </c:pt>
                <c:pt idx="12">
                  <c:v>387.20268984058498</c:v>
                </c:pt>
                <c:pt idx="13">
                  <c:v>387.20268984058498</c:v>
                </c:pt>
                <c:pt idx="14">
                  <c:v>387.20268984058498</c:v>
                </c:pt>
                <c:pt idx="15">
                  <c:v>387.20268984058498</c:v>
                </c:pt>
                <c:pt idx="16">
                  <c:v>387.20268984058498</c:v>
                </c:pt>
              </c:numCache>
            </c:numRef>
          </c:val>
          <c:smooth val="0"/>
        </c:ser>
        <c:ser>
          <c:idx val="75"/>
          <c:order val="74"/>
          <c:tx>
            <c:strRef>
              <c:f>'North Reg'!$C$113</c:f>
              <c:strCache>
                <c:ptCount val="1"/>
                <c:pt idx="0">
                  <c:v>CC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'North Reg'!$D$113:$T$113</c:f>
              <c:numCache>
                <c:formatCode>General</c:formatCode>
                <c:ptCount val="17"/>
                <c:pt idx="0">
                  <c:v>505.08794015466901</c:v>
                </c:pt>
                <c:pt idx="1">
                  <c:v>505.08794015466901</c:v>
                </c:pt>
                <c:pt idx="2">
                  <c:v>505.08794015466901</c:v>
                </c:pt>
                <c:pt idx="3">
                  <c:v>505.08794015466901</c:v>
                </c:pt>
                <c:pt idx="4">
                  <c:v>505.08794015466901</c:v>
                </c:pt>
                <c:pt idx="5">
                  <c:v>505.08794015466901</c:v>
                </c:pt>
                <c:pt idx="6">
                  <c:v>505.08794015466901</c:v>
                </c:pt>
                <c:pt idx="7">
                  <c:v>505.08794015466901</c:v>
                </c:pt>
                <c:pt idx="8">
                  <c:v>505.08794015466901</c:v>
                </c:pt>
                <c:pt idx="9">
                  <c:v>505.08794015466901</c:v>
                </c:pt>
                <c:pt idx="10">
                  <c:v>505.08794015466901</c:v>
                </c:pt>
                <c:pt idx="11">
                  <c:v>505.08794015466901</c:v>
                </c:pt>
                <c:pt idx="12">
                  <c:v>505.08794015466901</c:v>
                </c:pt>
                <c:pt idx="13">
                  <c:v>505.08794015466901</c:v>
                </c:pt>
                <c:pt idx="14">
                  <c:v>505.08794015466901</c:v>
                </c:pt>
                <c:pt idx="15">
                  <c:v>505.08794015466901</c:v>
                </c:pt>
                <c:pt idx="16">
                  <c:v>505.08794015466901</c:v>
                </c:pt>
              </c:numCache>
            </c:numRef>
          </c:val>
          <c:smooth val="0"/>
        </c:ser>
        <c:ser>
          <c:idx val="72"/>
          <c:order val="75"/>
          <c:tx>
            <c:strRef>
              <c:f>'North Reg'!$C$110</c:f>
              <c:strCache>
                <c:ptCount val="1"/>
                <c:pt idx="0">
                  <c:v>Electricity value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'North Reg'!$D$110:$T$110</c:f>
              <c:numCache>
                <c:formatCode>General</c:formatCode>
                <c:ptCount val="17"/>
                <c:pt idx="0">
                  <c:v>957.55690930989397</c:v>
                </c:pt>
                <c:pt idx="1">
                  <c:v>957.55690930989397</c:v>
                </c:pt>
                <c:pt idx="2">
                  <c:v>957.55690930989397</c:v>
                </c:pt>
                <c:pt idx="3">
                  <c:v>957.55690930989397</c:v>
                </c:pt>
                <c:pt idx="4">
                  <c:v>370.91645842476998</c:v>
                </c:pt>
                <c:pt idx="5">
                  <c:v>370.91645842476998</c:v>
                </c:pt>
                <c:pt idx="6">
                  <c:v>370.91645842476998</c:v>
                </c:pt>
                <c:pt idx="7">
                  <c:v>370.91645842476998</c:v>
                </c:pt>
                <c:pt idx="8">
                  <c:v>370.91645842476998</c:v>
                </c:pt>
                <c:pt idx="9">
                  <c:v>370.91645842476998</c:v>
                </c:pt>
                <c:pt idx="10">
                  <c:v>370.425186098712</c:v>
                </c:pt>
                <c:pt idx="11">
                  <c:v>370.425186098712</c:v>
                </c:pt>
                <c:pt idx="12">
                  <c:v>370.425186098712</c:v>
                </c:pt>
                <c:pt idx="13">
                  <c:v>363.81940585201397</c:v>
                </c:pt>
                <c:pt idx="14">
                  <c:v>363.81940585201397</c:v>
                </c:pt>
                <c:pt idx="15">
                  <c:v>363.81940585201397</c:v>
                </c:pt>
                <c:pt idx="16">
                  <c:v>363.81940585201397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95984816"/>
        <c:axId val="-1595994064"/>
      </c:lineChart>
      <c:dateAx>
        <c:axId val="-1595995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5994608"/>
        <c:crosses val="autoZero"/>
        <c:auto val="0"/>
        <c:lblOffset val="100"/>
        <c:baseTimeUnit val="days"/>
        <c:majorUnit val="500"/>
        <c:majorTimeUnit val="days"/>
      </c:dateAx>
      <c:valAx>
        <c:axId val="-159599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5995152"/>
        <c:crosses val="autoZero"/>
        <c:crossBetween val="between"/>
      </c:valAx>
      <c:valAx>
        <c:axId val="-1595994064"/>
        <c:scaling>
          <c:orientation val="minMax"/>
          <c:max val="1000"/>
          <c:min val="-2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5984816"/>
        <c:crosses val="max"/>
        <c:crossBetween val="between"/>
      </c:valAx>
      <c:dateAx>
        <c:axId val="-1595984816"/>
        <c:scaling>
          <c:orientation val="minMax"/>
        </c:scaling>
        <c:delete val="1"/>
        <c:axPos val="b"/>
        <c:majorTickMark val="out"/>
        <c:minorTickMark val="none"/>
        <c:tickLblPos val="nextTo"/>
        <c:crossAx val="-1595994064"/>
        <c:crosses val="autoZero"/>
        <c:auto val="0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2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>
        <c:manualLayout>
          <c:xMode val="edge"/>
          <c:yMode val="edge"/>
          <c:x val="2.1531478231852939E-2"/>
          <c:y val="0.91433735690690365"/>
          <c:w val="0.94369381168974242"/>
          <c:h val="8.21446131898420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4"/>
          <c:order val="0"/>
          <c:tx>
            <c:strRef>
              <c:f>'China Dereg'!$B$41</c:f>
              <c:strCache>
                <c:ptCount val="1"/>
                <c:pt idx="0">
                  <c:v>Hydrolg-LS1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'China Dereg'!$C$36:$S$36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Dereg'!$C$41:$S$41</c:f>
              <c:numCache>
                <c:formatCode>General</c:formatCode>
                <c:ptCount val="17"/>
                <c:pt idx="0">
                  <c:v>0</c:v>
                </c:pt>
                <c:pt idx="1">
                  <c:v>0.14334636523401198</c:v>
                </c:pt>
                <c:pt idx="2">
                  <c:v>0.14334636523401198</c:v>
                </c:pt>
                <c:pt idx="3">
                  <c:v>0.14334636523401198</c:v>
                </c:pt>
                <c:pt idx="4">
                  <c:v>0</c:v>
                </c:pt>
              </c:numCache>
            </c:numRef>
          </c:val>
        </c:ser>
        <c:ser>
          <c:idx val="5"/>
          <c:order val="1"/>
          <c:tx>
            <c:strRef>
              <c:f>'China Dereg'!$B$42</c:f>
              <c:strCache>
                <c:ptCount val="1"/>
                <c:pt idx="0">
                  <c:v>HydroROR-LS1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'China Dereg'!$C$36:$S$36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Dereg'!$C$42:$S$42</c:f>
              <c:numCache>
                <c:formatCode>General</c:formatCode>
                <c:ptCount val="17"/>
                <c:pt idx="0">
                  <c:v>0</c:v>
                </c:pt>
                <c:pt idx="1">
                  <c:v>2.2258869812983419E-3</c:v>
                </c:pt>
                <c:pt idx="2">
                  <c:v>2.2258869812983419E-3</c:v>
                </c:pt>
                <c:pt idx="3">
                  <c:v>2.2258869812983419E-3</c:v>
                </c:pt>
                <c:pt idx="4">
                  <c:v>0</c:v>
                </c:pt>
              </c:numCache>
            </c:numRef>
          </c:val>
        </c:ser>
        <c:ser>
          <c:idx val="6"/>
          <c:order val="2"/>
          <c:tx>
            <c:strRef>
              <c:f>'China Dereg'!$B$43</c:f>
              <c:strCache>
                <c:ptCount val="1"/>
                <c:pt idx="0">
                  <c:v>Windon-LS1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'China Dereg'!$C$36:$S$36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Dereg'!$C$43:$S$43</c:f>
              <c:numCache>
                <c:formatCode>General</c:formatCode>
                <c:ptCount val="17"/>
                <c:pt idx="0">
                  <c:v>0</c:v>
                </c:pt>
                <c:pt idx="1">
                  <c:v>9.5279947670861547E-3</c:v>
                </c:pt>
                <c:pt idx="2">
                  <c:v>9.5279947670861547E-3</c:v>
                </c:pt>
                <c:pt idx="3">
                  <c:v>9.5279947670861547E-3</c:v>
                </c:pt>
                <c:pt idx="4">
                  <c:v>0</c:v>
                </c:pt>
              </c:numCache>
            </c:numRef>
          </c:val>
        </c:ser>
        <c:ser>
          <c:idx val="8"/>
          <c:order val="3"/>
          <c:tx>
            <c:strRef>
              <c:f>'China Dereg'!$B$45</c:f>
              <c:strCache>
                <c:ptCount val="1"/>
                <c:pt idx="0">
                  <c:v>Superc-LS1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  <a:ln w="25400">
              <a:noFill/>
            </a:ln>
            <a:effectLst/>
          </c:spPr>
          <c:cat>
            <c:numRef>
              <c:f>'China Dereg'!$C$36:$S$36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Dereg'!$C$45:$S$45</c:f>
              <c:numCache>
                <c:formatCode>General</c:formatCode>
                <c:ptCount val="17"/>
                <c:pt idx="0">
                  <c:v>0</c:v>
                </c:pt>
                <c:pt idx="1">
                  <c:v>0.15028267177657181</c:v>
                </c:pt>
                <c:pt idx="2">
                  <c:v>0.15028267177657181</c:v>
                </c:pt>
                <c:pt idx="3">
                  <c:v>0.15028267177657181</c:v>
                </c:pt>
                <c:pt idx="4">
                  <c:v>0</c:v>
                </c:pt>
              </c:numCache>
            </c:numRef>
          </c:val>
        </c:ser>
        <c:ser>
          <c:idx val="9"/>
          <c:order val="4"/>
          <c:tx>
            <c:strRef>
              <c:f>'China Dereg'!$B$46</c:f>
              <c:strCache>
                <c:ptCount val="1"/>
                <c:pt idx="0">
                  <c:v>Ultrsc-LS1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'China Dereg'!$C$36:$S$36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Dereg'!$C$46:$S$46</c:f>
              <c:numCache>
                <c:formatCode>General</c:formatCode>
                <c:ptCount val="17"/>
                <c:pt idx="0">
                  <c:v>0</c:v>
                </c:pt>
                <c:pt idx="1">
                  <c:v>8.4360779996147092E-2</c:v>
                </c:pt>
                <c:pt idx="2">
                  <c:v>8.4360779996147092E-2</c:v>
                </c:pt>
                <c:pt idx="3">
                  <c:v>8.4360779996147092E-2</c:v>
                </c:pt>
                <c:pt idx="4">
                  <c:v>0</c:v>
                </c:pt>
              </c:numCache>
            </c:numRef>
          </c:val>
        </c:ser>
        <c:ser>
          <c:idx val="10"/>
          <c:order val="5"/>
          <c:tx>
            <c:strRef>
              <c:f>'China Dereg'!$B$47</c:f>
              <c:strCache>
                <c:ptCount val="1"/>
                <c:pt idx="0">
                  <c:v>0-LS1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numRef>
              <c:f>'China Dereg'!$C$36:$S$36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Dereg'!$C$47:$S$47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6"/>
          <c:tx>
            <c:strRef>
              <c:f>'China Dereg'!$B$40</c:f>
              <c:strCache>
                <c:ptCount val="1"/>
                <c:pt idx="0">
                  <c:v>Nuclear-LS1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'China Dereg'!$C$36:$S$36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Dereg'!$C$40:$S$40</c:f>
              <c:numCache>
                <c:formatCode>General</c:formatCode>
                <c:ptCount val="17"/>
                <c:pt idx="0">
                  <c:v>0</c:v>
                </c:pt>
                <c:pt idx="1">
                  <c:v>1.1269527999999999E-2</c:v>
                </c:pt>
                <c:pt idx="2">
                  <c:v>1.1269527999999999E-2</c:v>
                </c:pt>
                <c:pt idx="3">
                  <c:v>1.1269527999999999E-2</c:v>
                </c:pt>
                <c:pt idx="4">
                  <c:v>0</c:v>
                </c:pt>
              </c:numCache>
            </c:numRef>
          </c:val>
        </c:ser>
        <c:ser>
          <c:idx val="2"/>
          <c:order val="7"/>
          <c:tx>
            <c:strRef>
              <c:f>'China Dereg'!$B$39</c:f>
              <c:strCache>
                <c:ptCount val="1"/>
                <c:pt idx="0">
                  <c:v>CC-LS1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'China Dereg'!$C$36:$S$36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Dereg'!$C$39:$S$39</c:f>
              <c:numCache>
                <c:formatCode>General</c:formatCode>
                <c:ptCount val="17"/>
                <c:pt idx="0">
                  <c:v>0</c:v>
                </c:pt>
                <c:pt idx="1">
                  <c:v>2.5793557294147347E-2</c:v>
                </c:pt>
                <c:pt idx="2">
                  <c:v>2.5793557294147347E-2</c:v>
                </c:pt>
                <c:pt idx="3">
                  <c:v>2.5793557294147347E-2</c:v>
                </c:pt>
                <c:pt idx="4">
                  <c:v>0</c:v>
                </c:pt>
              </c:numCache>
            </c:numRef>
          </c:val>
        </c:ser>
        <c:ser>
          <c:idx val="0"/>
          <c:order val="8"/>
          <c:tx>
            <c:strRef>
              <c:f>'China Dereg'!$B$37</c:f>
              <c:strCache>
                <c:ptCount val="1"/>
                <c:pt idx="0">
                  <c:v>ST-LS1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'China Dereg'!$C$36:$S$36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5.3916686911123076E-3</c:v>
                </c:pt>
                <c:pt idx="2">
                  <c:v>5.3916686911123076E-3</c:v>
                </c:pt>
                <c:pt idx="3">
                  <c:v>5.3916686911123076E-3</c:v>
                </c:pt>
                <c:pt idx="4">
                  <c:v>0</c:v>
                </c:pt>
              </c:numCache>
            </c:numRef>
          </c:val>
        </c:ser>
        <c:ser>
          <c:idx val="12"/>
          <c:order val="9"/>
          <c:tx>
            <c:strRef>
              <c:f>'China Dereg'!$B$49</c:f>
              <c:strCache>
                <c:ptCount val="1"/>
                <c:pt idx="0">
                  <c:v>GT-LS2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'China Dereg'!$C$36:$S$36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Dereg'!$C$49:$S$49</c:f>
              <c:numCache>
                <c:formatCode>General</c:formatCode>
                <c:ptCount val="17"/>
                <c:pt idx="3">
                  <c:v>0</c:v>
                </c:pt>
                <c:pt idx="4">
                  <c:v>1.161000000000568E-4</c:v>
                </c:pt>
                <c:pt idx="5">
                  <c:v>1.161000000000568E-4</c:v>
                </c:pt>
                <c:pt idx="6">
                  <c:v>1.161000000000568E-4</c:v>
                </c:pt>
                <c:pt idx="7">
                  <c:v>0</c:v>
                </c:pt>
              </c:numCache>
            </c:numRef>
          </c:val>
        </c:ser>
        <c:ser>
          <c:idx val="7"/>
          <c:order val="10"/>
          <c:tx>
            <c:strRef>
              <c:f>'China Dereg'!$B$44</c:f>
              <c:strCache>
                <c:ptCount val="1"/>
                <c:pt idx="0">
                  <c:v>Subcr-LS1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'China Dereg'!$C$36:$S$36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Dereg'!$C$44:$S$44</c:f>
              <c:numCache>
                <c:formatCode>General</c:formatCode>
                <c:ptCount val="17"/>
                <c:pt idx="0">
                  <c:v>0</c:v>
                </c:pt>
                <c:pt idx="1">
                  <c:v>0.30486465047728545</c:v>
                </c:pt>
                <c:pt idx="2">
                  <c:v>0.30486465047728545</c:v>
                </c:pt>
                <c:pt idx="3">
                  <c:v>0.30486465047728545</c:v>
                </c:pt>
                <c:pt idx="4">
                  <c:v>0</c:v>
                </c:pt>
              </c:numCache>
            </c:numRef>
          </c:val>
        </c:ser>
        <c:ser>
          <c:idx val="15"/>
          <c:order val="11"/>
          <c:tx>
            <c:strRef>
              <c:f>'China Dereg'!$B$52</c:f>
              <c:strCache>
                <c:ptCount val="1"/>
                <c:pt idx="0">
                  <c:v>Hydrolg-LS2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'China Dereg'!$C$36:$S$36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Dereg'!$C$52:$S$52</c:f>
              <c:numCache>
                <c:formatCode>General</c:formatCode>
                <c:ptCount val="17"/>
                <c:pt idx="3">
                  <c:v>0</c:v>
                </c:pt>
                <c:pt idx="4">
                  <c:v>0.1418253739881544</c:v>
                </c:pt>
                <c:pt idx="5">
                  <c:v>0.1418253739881544</c:v>
                </c:pt>
                <c:pt idx="6">
                  <c:v>0.1418253739881544</c:v>
                </c:pt>
                <c:pt idx="7">
                  <c:v>0</c:v>
                </c:pt>
              </c:numCache>
            </c:numRef>
          </c:val>
        </c:ser>
        <c:ser>
          <c:idx val="16"/>
          <c:order val="12"/>
          <c:tx>
            <c:strRef>
              <c:f>'China Dereg'!$B$53</c:f>
              <c:strCache>
                <c:ptCount val="1"/>
                <c:pt idx="0">
                  <c:v>HydroROR-LS2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'China Dereg'!$C$36:$S$36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Dereg'!$C$53:$S$53</c:f>
              <c:numCache>
                <c:formatCode>General</c:formatCode>
                <c:ptCount val="17"/>
                <c:pt idx="3">
                  <c:v>0</c:v>
                </c:pt>
                <c:pt idx="4">
                  <c:v>1.5043494784371429E-3</c:v>
                </c:pt>
                <c:pt idx="5">
                  <c:v>1.5043494784371429E-3</c:v>
                </c:pt>
                <c:pt idx="6">
                  <c:v>1.5043494784371429E-3</c:v>
                </c:pt>
                <c:pt idx="7">
                  <c:v>0</c:v>
                </c:pt>
              </c:numCache>
            </c:numRef>
          </c:val>
        </c:ser>
        <c:ser>
          <c:idx val="17"/>
          <c:order val="13"/>
          <c:tx>
            <c:strRef>
              <c:f>'China Dereg'!$B$54</c:f>
              <c:strCache>
                <c:ptCount val="1"/>
                <c:pt idx="0">
                  <c:v>Windon-LS2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'China Dereg'!$C$36:$S$36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Dereg'!$C$54:$S$54</c:f>
              <c:numCache>
                <c:formatCode>General</c:formatCode>
                <c:ptCount val="17"/>
                <c:pt idx="3">
                  <c:v>0</c:v>
                </c:pt>
                <c:pt idx="4">
                  <c:v>8.9457102114102929E-3</c:v>
                </c:pt>
                <c:pt idx="5">
                  <c:v>8.9457102114102929E-3</c:v>
                </c:pt>
                <c:pt idx="6">
                  <c:v>8.9457102114102929E-3</c:v>
                </c:pt>
                <c:pt idx="7">
                  <c:v>0</c:v>
                </c:pt>
              </c:numCache>
            </c:numRef>
          </c:val>
        </c:ser>
        <c:ser>
          <c:idx val="19"/>
          <c:order val="14"/>
          <c:tx>
            <c:strRef>
              <c:f>'China Dereg'!$B$56</c:f>
              <c:strCache>
                <c:ptCount val="1"/>
                <c:pt idx="0">
                  <c:v>Superc-LS2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  <a:ln w="25400">
              <a:noFill/>
            </a:ln>
            <a:effectLst/>
          </c:spPr>
          <c:cat>
            <c:numRef>
              <c:f>'China Dereg'!$C$36:$S$36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Dereg'!$C$56:$S$56</c:f>
              <c:numCache>
                <c:formatCode>General</c:formatCode>
                <c:ptCount val="17"/>
                <c:pt idx="3">
                  <c:v>0</c:v>
                </c:pt>
                <c:pt idx="4">
                  <c:v>0.15233603366917922</c:v>
                </c:pt>
                <c:pt idx="5">
                  <c:v>0.15233603366917922</c:v>
                </c:pt>
                <c:pt idx="6">
                  <c:v>0.15233603366917922</c:v>
                </c:pt>
                <c:pt idx="7">
                  <c:v>0</c:v>
                </c:pt>
              </c:numCache>
            </c:numRef>
          </c:val>
        </c:ser>
        <c:ser>
          <c:idx val="20"/>
          <c:order val="15"/>
          <c:tx>
            <c:strRef>
              <c:f>'China Dereg'!$B$57</c:f>
              <c:strCache>
                <c:ptCount val="1"/>
                <c:pt idx="0">
                  <c:v>Ultrsc-LS2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'China Dereg'!$C$36:$S$36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Dereg'!$C$57:$S$57</c:f>
              <c:numCache>
                <c:formatCode>General</c:formatCode>
                <c:ptCount val="17"/>
                <c:pt idx="3">
                  <c:v>0</c:v>
                </c:pt>
                <c:pt idx="4">
                  <c:v>8.4360780000054134E-2</c:v>
                </c:pt>
                <c:pt idx="5">
                  <c:v>8.4360780000054134E-2</c:v>
                </c:pt>
                <c:pt idx="6">
                  <c:v>8.4360780000054134E-2</c:v>
                </c:pt>
                <c:pt idx="7">
                  <c:v>0</c:v>
                </c:pt>
              </c:numCache>
            </c:numRef>
          </c:val>
        </c:ser>
        <c:ser>
          <c:idx val="21"/>
          <c:order val="16"/>
          <c:tx>
            <c:strRef>
              <c:f>'China Dereg'!$B$58</c:f>
              <c:strCache>
                <c:ptCount val="1"/>
                <c:pt idx="0">
                  <c:v>0-LS2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numRef>
              <c:f>'China Dereg'!$C$36:$S$36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Dereg'!$C$58:$S$58</c:f>
              <c:numCache>
                <c:formatCode>General</c:formatCode>
                <c:ptCount val="17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3"/>
          <c:order val="17"/>
          <c:tx>
            <c:strRef>
              <c:f>'China Dereg'!$B$50</c:f>
              <c:strCache>
                <c:ptCount val="1"/>
                <c:pt idx="0">
                  <c:v>CC-LS2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'China Dereg'!$C$36:$S$36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Dereg'!$C$50:$S$50</c:f>
              <c:numCache>
                <c:formatCode>General</c:formatCode>
                <c:ptCount val="17"/>
                <c:pt idx="3">
                  <c:v>0</c:v>
                </c:pt>
                <c:pt idx="4">
                  <c:v>2.5316293154904437E-2</c:v>
                </c:pt>
                <c:pt idx="5">
                  <c:v>2.5316293154904437E-2</c:v>
                </c:pt>
                <c:pt idx="6">
                  <c:v>2.5316293154904437E-2</c:v>
                </c:pt>
                <c:pt idx="7">
                  <c:v>0</c:v>
                </c:pt>
              </c:numCache>
            </c:numRef>
          </c:val>
        </c:ser>
        <c:ser>
          <c:idx val="14"/>
          <c:order val="18"/>
          <c:tx>
            <c:strRef>
              <c:f>'China Dereg'!$B$51</c:f>
              <c:strCache>
                <c:ptCount val="1"/>
                <c:pt idx="0">
                  <c:v>Nuclear-LS2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'China Dereg'!$C$36:$S$36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Dereg'!$C$51:$S$51</c:f>
              <c:numCache>
                <c:formatCode>General</c:formatCode>
                <c:ptCount val="17"/>
                <c:pt idx="3">
                  <c:v>0</c:v>
                </c:pt>
                <c:pt idx="4">
                  <c:v>1.1269527999999999E-2</c:v>
                </c:pt>
                <c:pt idx="5">
                  <c:v>1.1269527999999999E-2</c:v>
                </c:pt>
                <c:pt idx="6">
                  <c:v>1.1269527999999999E-2</c:v>
                </c:pt>
                <c:pt idx="7">
                  <c:v>0</c:v>
                </c:pt>
              </c:numCache>
            </c:numRef>
          </c:val>
        </c:ser>
        <c:ser>
          <c:idx val="11"/>
          <c:order val="19"/>
          <c:tx>
            <c:strRef>
              <c:f>'China Dereg'!$B$48</c:f>
              <c:strCache>
                <c:ptCount val="1"/>
                <c:pt idx="0">
                  <c:v>ST-LS2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'China Dereg'!$C$36:$S$36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Dereg'!$C$48:$S$48</c:f>
              <c:numCache>
                <c:formatCode>General</c:formatCode>
                <c:ptCount val="17"/>
                <c:pt idx="3">
                  <c:v>0</c:v>
                </c:pt>
                <c:pt idx="4">
                  <c:v>3.428313608955803E-3</c:v>
                </c:pt>
                <c:pt idx="5">
                  <c:v>3.428313608955803E-3</c:v>
                </c:pt>
                <c:pt idx="6">
                  <c:v>3.428313608955803E-3</c:v>
                </c:pt>
                <c:pt idx="7">
                  <c:v>0</c:v>
                </c:pt>
              </c:numCache>
            </c:numRef>
          </c:val>
        </c:ser>
        <c:ser>
          <c:idx val="1"/>
          <c:order val="20"/>
          <c:tx>
            <c:strRef>
              <c:f>'China Dereg'!$B$38</c:f>
              <c:strCache>
                <c:ptCount val="1"/>
                <c:pt idx="0">
                  <c:v>GT-LS1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'China Dereg'!$C$36:$S$36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Dereg'!$C$38:$S$38</c:f>
              <c:numCache>
                <c:formatCode>General</c:formatCode>
                <c:ptCount val="17"/>
                <c:pt idx="0">
                  <c:v>0</c:v>
                </c:pt>
                <c:pt idx="1">
                  <c:v>1.8210203421602307E-4</c:v>
                </c:pt>
                <c:pt idx="2">
                  <c:v>1.8210203421602307E-4</c:v>
                </c:pt>
                <c:pt idx="3">
                  <c:v>1.8210203421602307E-4</c:v>
                </c:pt>
                <c:pt idx="4">
                  <c:v>0</c:v>
                </c:pt>
              </c:numCache>
            </c:numRef>
          </c:val>
        </c:ser>
        <c:ser>
          <c:idx val="18"/>
          <c:order val="21"/>
          <c:tx>
            <c:strRef>
              <c:f>'China Dereg'!$B$55</c:f>
              <c:strCache>
                <c:ptCount val="1"/>
                <c:pt idx="0">
                  <c:v>Subcr-LS2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'China Dereg'!$C$36:$S$36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Dereg'!$C$55:$S$55</c:f>
              <c:numCache>
                <c:formatCode>General</c:formatCode>
                <c:ptCount val="17"/>
                <c:pt idx="3">
                  <c:v>0</c:v>
                </c:pt>
                <c:pt idx="4">
                  <c:v>0.26005242087657143</c:v>
                </c:pt>
                <c:pt idx="5">
                  <c:v>0.26005242087657143</c:v>
                </c:pt>
                <c:pt idx="6">
                  <c:v>0.26005242087657143</c:v>
                </c:pt>
                <c:pt idx="7">
                  <c:v>0</c:v>
                </c:pt>
              </c:numCache>
            </c:numRef>
          </c:val>
        </c:ser>
        <c:ser>
          <c:idx val="26"/>
          <c:order val="22"/>
          <c:tx>
            <c:strRef>
              <c:f>'China Dereg'!$B$63</c:f>
              <c:strCache>
                <c:ptCount val="1"/>
                <c:pt idx="0">
                  <c:v>Hydrolg-LS3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'China Dereg'!$C$36:$S$36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Dereg'!$C$63:$S$63</c:f>
              <c:numCache>
                <c:formatCode>General</c:formatCode>
                <c:ptCount val="17"/>
                <c:pt idx="6">
                  <c:v>0</c:v>
                </c:pt>
                <c:pt idx="7">
                  <c:v>0.10750917855558403</c:v>
                </c:pt>
                <c:pt idx="8">
                  <c:v>0.10750917855558403</c:v>
                </c:pt>
                <c:pt idx="9">
                  <c:v>0.10750917855558403</c:v>
                </c:pt>
                <c:pt idx="10">
                  <c:v>0</c:v>
                </c:pt>
              </c:numCache>
            </c:numRef>
          </c:val>
        </c:ser>
        <c:ser>
          <c:idx val="27"/>
          <c:order val="23"/>
          <c:tx>
            <c:strRef>
              <c:f>'China Dereg'!$B$64</c:f>
              <c:strCache>
                <c:ptCount val="1"/>
                <c:pt idx="0">
                  <c:v>HydroROR-LS3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'China Dereg'!$C$36:$S$36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Dereg'!$C$64:$S$64</c:f>
              <c:numCache>
                <c:formatCode>General</c:formatCode>
                <c:ptCount val="17"/>
                <c:pt idx="6">
                  <c:v>0</c:v>
                </c:pt>
                <c:pt idx="7">
                  <c:v>3.5520502973123039E-3</c:v>
                </c:pt>
                <c:pt idx="8">
                  <c:v>3.5520502973123039E-3</c:v>
                </c:pt>
                <c:pt idx="9">
                  <c:v>3.5520502973123039E-3</c:v>
                </c:pt>
                <c:pt idx="10">
                  <c:v>0</c:v>
                </c:pt>
              </c:numCache>
            </c:numRef>
          </c:val>
        </c:ser>
        <c:ser>
          <c:idx val="28"/>
          <c:order val="24"/>
          <c:tx>
            <c:strRef>
              <c:f>'China Dereg'!$B$65</c:f>
              <c:strCache>
                <c:ptCount val="1"/>
                <c:pt idx="0">
                  <c:v>Windon-LS3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'China Dereg'!$C$36:$S$36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Dereg'!$C$65:$S$65</c:f>
              <c:numCache>
                <c:formatCode>General</c:formatCode>
                <c:ptCount val="17"/>
                <c:pt idx="6">
                  <c:v>0</c:v>
                </c:pt>
                <c:pt idx="7">
                  <c:v>1.1207099776640733E-2</c:v>
                </c:pt>
                <c:pt idx="8">
                  <c:v>1.1207099776640733E-2</c:v>
                </c:pt>
                <c:pt idx="9">
                  <c:v>1.1207099776640733E-2</c:v>
                </c:pt>
                <c:pt idx="10">
                  <c:v>0</c:v>
                </c:pt>
              </c:numCache>
            </c:numRef>
          </c:val>
        </c:ser>
        <c:ser>
          <c:idx val="30"/>
          <c:order val="25"/>
          <c:tx>
            <c:strRef>
              <c:f>'China Dereg'!$B$67</c:f>
              <c:strCache>
                <c:ptCount val="1"/>
                <c:pt idx="0">
                  <c:v>Superc-LS3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  <a:ln w="25400">
              <a:noFill/>
            </a:ln>
            <a:effectLst/>
          </c:spPr>
          <c:cat>
            <c:numRef>
              <c:f>'China Dereg'!$C$36:$S$36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Dereg'!$C$67:$S$67</c:f>
              <c:numCache>
                <c:formatCode>General</c:formatCode>
                <c:ptCount val="17"/>
                <c:pt idx="6">
                  <c:v>0</c:v>
                </c:pt>
                <c:pt idx="7">
                  <c:v>0.15006745147798012</c:v>
                </c:pt>
                <c:pt idx="8">
                  <c:v>0.15006745147798012</c:v>
                </c:pt>
                <c:pt idx="9">
                  <c:v>0.15006745147798012</c:v>
                </c:pt>
                <c:pt idx="10">
                  <c:v>0</c:v>
                </c:pt>
              </c:numCache>
            </c:numRef>
          </c:val>
        </c:ser>
        <c:ser>
          <c:idx val="31"/>
          <c:order val="26"/>
          <c:tx>
            <c:strRef>
              <c:f>'China Dereg'!$B$68</c:f>
              <c:strCache>
                <c:ptCount val="1"/>
                <c:pt idx="0">
                  <c:v>Ultrsc-LS3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'China Dereg'!$C$36:$S$36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Dereg'!$C$68:$S$68</c:f>
              <c:numCache>
                <c:formatCode>General</c:formatCode>
                <c:ptCount val="17"/>
                <c:pt idx="6">
                  <c:v>0</c:v>
                </c:pt>
                <c:pt idx="7">
                  <c:v>8.4360780000021465E-2</c:v>
                </c:pt>
                <c:pt idx="8">
                  <c:v>8.4360780000021465E-2</c:v>
                </c:pt>
                <c:pt idx="9">
                  <c:v>8.4360780000021465E-2</c:v>
                </c:pt>
                <c:pt idx="10">
                  <c:v>0</c:v>
                </c:pt>
              </c:numCache>
            </c:numRef>
          </c:val>
        </c:ser>
        <c:ser>
          <c:idx val="32"/>
          <c:order val="27"/>
          <c:tx>
            <c:strRef>
              <c:f>'China Dereg'!$B$69</c:f>
              <c:strCache>
                <c:ptCount val="1"/>
                <c:pt idx="0">
                  <c:v>0-LS3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numRef>
              <c:f>'China Dereg'!$C$36:$S$36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Dereg'!$C$69:$S$69</c:f>
              <c:numCache>
                <c:formatCode>General</c:formatCode>
                <c:ptCount val="17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4"/>
          <c:order val="28"/>
          <c:tx>
            <c:strRef>
              <c:f>'China Dereg'!$B$61</c:f>
              <c:strCache>
                <c:ptCount val="1"/>
                <c:pt idx="0">
                  <c:v>CC-LS3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'China Dereg'!$C$36:$S$36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Dereg'!$C$61:$S$61</c:f>
              <c:numCache>
                <c:formatCode>General</c:formatCode>
                <c:ptCount val="17"/>
                <c:pt idx="6">
                  <c:v>0</c:v>
                </c:pt>
                <c:pt idx="7">
                  <c:v>1.7946357288166914E-2</c:v>
                </c:pt>
                <c:pt idx="8">
                  <c:v>1.7946357288166914E-2</c:v>
                </c:pt>
                <c:pt idx="9">
                  <c:v>1.7946357288166914E-2</c:v>
                </c:pt>
                <c:pt idx="10">
                  <c:v>0</c:v>
                </c:pt>
              </c:numCache>
            </c:numRef>
          </c:val>
        </c:ser>
        <c:ser>
          <c:idx val="25"/>
          <c:order val="29"/>
          <c:tx>
            <c:strRef>
              <c:f>'China Dereg'!$B$62</c:f>
              <c:strCache>
                <c:ptCount val="1"/>
                <c:pt idx="0">
                  <c:v>Nuclear-LS3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'China Dereg'!$C$36:$S$36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Dereg'!$C$62:$S$62</c:f>
              <c:numCache>
                <c:formatCode>General</c:formatCode>
                <c:ptCount val="17"/>
                <c:pt idx="6">
                  <c:v>0</c:v>
                </c:pt>
                <c:pt idx="7">
                  <c:v>1.1269528000000001E-2</c:v>
                </c:pt>
                <c:pt idx="8">
                  <c:v>1.1269528000000001E-2</c:v>
                </c:pt>
                <c:pt idx="9">
                  <c:v>1.1269528000000001E-2</c:v>
                </c:pt>
                <c:pt idx="10">
                  <c:v>0</c:v>
                </c:pt>
              </c:numCache>
            </c:numRef>
          </c:val>
        </c:ser>
        <c:ser>
          <c:idx val="22"/>
          <c:order val="30"/>
          <c:tx>
            <c:strRef>
              <c:f>'China Dereg'!$B$59</c:f>
              <c:strCache>
                <c:ptCount val="1"/>
                <c:pt idx="0">
                  <c:v>ST-LS3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'China Dereg'!$C$36:$S$36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Dereg'!$C$59:$S$59</c:f>
              <c:numCache>
                <c:formatCode>General</c:formatCode>
                <c:ptCount val="17"/>
                <c:pt idx="6">
                  <c:v>0</c:v>
                </c:pt>
                <c:pt idx="7">
                  <c:v>4.2008615480856285E-4</c:v>
                </c:pt>
                <c:pt idx="8">
                  <c:v>4.2008615480856285E-4</c:v>
                </c:pt>
                <c:pt idx="9">
                  <c:v>4.2008615480856285E-4</c:v>
                </c:pt>
                <c:pt idx="10">
                  <c:v>0</c:v>
                </c:pt>
              </c:numCache>
            </c:numRef>
          </c:val>
        </c:ser>
        <c:ser>
          <c:idx val="23"/>
          <c:order val="31"/>
          <c:tx>
            <c:strRef>
              <c:f>'China Dereg'!$B$60</c:f>
              <c:strCache>
                <c:ptCount val="1"/>
                <c:pt idx="0">
                  <c:v>GT-LS3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'China Dereg'!$C$36:$S$36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Dereg'!$C$60:$S$60</c:f>
              <c:numCache>
                <c:formatCode>General</c:formatCode>
                <c:ptCount val="17"/>
                <c:pt idx="6">
                  <c:v>0</c:v>
                </c:pt>
                <c:pt idx="7">
                  <c:v>1.1610000000001675E-4</c:v>
                </c:pt>
                <c:pt idx="8">
                  <c:v>1.1610000000001675E-4</c:v>
                </c:pt>
                <c:pt idx="9">
                  <c:v>1.1610000000001675E-4</c:v>
                </c:pt>
                <c:pt idx="10">
                  <c:v>0</c:v>
                </c:pt>
              </c:numCache>
            </c:numRef>
          </c:val>
        </c:ser>
        <c:ser>
          <c:idx val="29"/>
          <c:order val="32"/>
          <c:tx>
            <c:strRef>
              <c:f>'China Dereg'!$B$66</c:f>
              <c:strCache>
                <c:ptCount val="1"/>
                <c:pt idx="0">
                  <c:v>Subcr-LS3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'China Dereg'!$C$36:$S$36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Dereg'!$C$66:$S$66</c:f>
              <c:numCache>
                <c:formatCode>General</c:formatCode>
                <c:ptCount val="17"/>
                <c:pt idx="6">
                  <c:v>0</c:v>
                </c:pt>
                <c:pt idx="7">
                  <c:v>0.23701571173001099</c:v>
                </c:pt>
                <c:pt idx="8">
                  <c:v>0.23701571173001099</c:v>
                </c:pt>
                <c:pt idx="9">
                  <c:v>0.23701571173001099</c:v>
                </c:pt>
                <c:pt idx="10">
                  <c:v>0</c:v>
                </c:pt>
              </c:numCache>
            </c:numRef>
          </c:val>
        </c:ser>
        <c:ser>
          <c:idx val="37"/>
          <c:order val="33"/>
          <c:tx>
            <c:strRef>
              <c:f>'China Dereg'!$B$74</c:f>
              <c:strCache>
                <c:ptCount val="1"/>
                <c:pt idx="0">
                  <c:v>Hydrolg-LS4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'China Dereg'!$C$36:$S$36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Dereg'!$C$74:$S$74</c:f>
              <c:numCache>
                <c:formatCode>General</c:formatCode>
                <c:ptCount val="17"/>
                <c:pt idx="9">
                  <c:v>0</c:v>
                </c:pt>
                <c:pt idx="10">
                  <c:v>7.9053039735844904E-2</c:v>
                </c:pt>
                <c:pt idx="11">
                  <c:v>7.9053039735844904E-2</c:v>
                </c:pt>
                <c:pt idx="12">
                  <c:v>7.9053039735844904E-2</c:v>
                </c:pt>
                <c:pt idx="13">
                  <c:v>0</c:v>
                </c:pt>
              </c:numCache>
            </c:numRef>
          </c:val>
        </c:ser>
        <c:ser>
          <c:idx val="38"/>
          <c:order val="34"/>
          <c:tx>
            <c:strRef>
              <c:f>'China Dereg'!$B$75</c:f>
              <c:strCache>
                <c:ptCount val="1"/>
                <c:pt idx="0">
                  <c:v>HydroROR-LS4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'China Dereg'!$C$36:$S$36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Dereg'!$C$75:$S$75</c:f>
              <c:numCache>
                <c:formatCode>General</c:formatCode>
                <c:ptCount val="17"/>
                <c:pt idx="9">
                  <c:v>0</c:v>
                </c:pt>
                <c:pt idx="10">
                  <c:v>4.8543001009331351E-5</c:v>
                </c:pt>
                <c:pt idx="11">
                  <c:v>4.8543001009331351E-5</c:v>
                </c:pt>
                <c:pt idx="12">
                  <c:v>4.8543001009331351E-5</c:v>
                </c:pt>
                <c:pt idx="13">
                  <c:v>0</c:v>
                </c:pt>
              </c:numCache>
            </c:numRef>
          </c:val>
        </c:ser>
        <c:ser>
          <c:idx val="39"/>
          <c:order val="35"/>
          <c:tx>
            <c:strRef>
              <c:f>'China Dereg'!$B$76</c:f>
              <c:strCache>
                <c:ptCount val="1"/>
                <c:pt idx="0">
                  <c:v>Windon-LS4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'China Dereg'!$C$36:$S$36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Dereg'!$C$76:$S$76</c:f>
              <c:numCache>
                <c:formatCode>General</c:formatCode>
                <c:ptCount val="17"/>
                <c:pt idx="9">
                  <c:v>0</c:v>
                </c:pt>
                <c:pt idx="10">
                  <c:v>1.2596190918918419E-2</c:v>
                </c:pt>
                <c:pt idx="11">
                  <c:v>1.2596190918918419E-2</c:v>
                </c:pt>
                <c:pt idx="12">
                  <c:v>1.2596190918918419E-2</c:v>
                </c:pt>
                <c:pt idx="13">
                  <c:v>0</c:v>
                </c:pt>
              </c:numCache>
            </c:numRef>
          </c:val>
        </c:ser>
        <c:ser>
          <c:idx val="41"/>
          <c:order val="36"/>
          <c:tx>
            <c:strRef>
              <c:f>'China Dereg'!$B$78</c:f>
              <c:strCache>
                <c:ptCount val="1"/>
                <c:pt idx="0">
                  <c:v>Superc-LS4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  <a:ln w="25400">
              <a:noFill/>
            </a:ln>
            <a:effectLst/>
          </c:spPr>
          <c:cat>
            <c:numRef>
              <c:f>'China Dereg'!$C$36:$S$36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Dereg'!$C$78:$S$78</c:f>
              <c:numCache>
                <c:formatCode>General</c:formatCode>
                <c:ptCount val="17"/>
                <c:pt idx="9">
                  <c:v>0</c:v>
                </c:pt>
                <c:pt idx="10">
                  <c:v>0.14756492515643518</c:v>
                </c:pt>
                <c:pt idx="11">
                  <c:v>0.14756492515643518</c:v>
                </c:pt>
                <c:pt idx="12">
                  <c:v>0.14756492515643518</c:v>
                </c:pt>
                <c:pt idx="13">
                  <c:v>0</c:v>
                </c:pt>
              </c:numCache>
            </c:numRef>
          </c:val>
        </c:ser>
        <c:ser>
          <c:idx val="42"/>
          <c:order val="37"/>
          <c:tx>
            <c:strRef>
              <c:f>'China Dereg'!$B$79</c:f>
              <c:strCache>
                <c:ptCount val="1"/>
                <c:pt idx="0">
                  <c:v>Ultrsc-LS4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'China Dereg'!$C$36:$S$36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Dereg'!$C$79:$S$79</c:f>
              <c:numCache>
                <c:formatCode>General</c:formatCode>
                <c:ptCount val="17"/>
                <c:pt idx="9">
                  <c:v>0</c:v>
                </c:pt>
                <c:pt idx="10">
                  <c:v>8.4360780000014554E-2</c:v>
                </c:pt>
                <c:pt idx="11">
                  <c:v>8.4360780000014554E-2</c:v>
                </c:pt>
                <c:pt idx="12">
                  <c:v>8.4360780000014554E-2</c:v>
                </c:pt>
                <c:pt idx="13">
                  <c:v>0</c:v>
                </c:pt>
              </c:numCache>
            </c:numRef>
          </c:val>
        </c:ser>
        <c:ser>
          <c:idx val="43"/>
          <c:order val="38"/>
          <c:tx>
            <c:strRef>
              <c:f>'China Dereg'!$B$80</c:f>
              <c:strCache>
                <c:ptCount val="1"/>
                <c:pt idx="0">
                  <c:v>0-LS4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numRef>
              <c:f>'China Dereg'!$C$36:$S$36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Dereg'!$C$80:$S$80</c:f>
              <c:numCache>
                <c:formatCode>General</c:formatCode>
                <c:ptCount val="17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35"/>
          <c:order val="39"/>
          <c:tx>
            <c:strRef>
              <c:f>'China Dereg'!$B$72</c:f>
              <c:strCache>
                <c:ptCount val="1"/>
                <c:pt idx="0">
                  <c:v>CC-LS4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'China Dereg'!$C$36:$S$36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Dereg'!$C$72:$S$72</c:f>
              <c:numCache>
                <c:formatCode>General</c:formatCode>
                <c:ptCount val="17"/>
                <c:pt idx="9">
                  <c:v>0</c:v>
                </c:pt>
                <c:pt idx="10">
                  <c:v>1.216505515078492E-2</c:v>
                </c:pt>
                <c:pt idx="11">
                  <c:v>1.216505515078492E-2</c:v>
                </c:pt>
                <c:pt idx="12">
                  <c:v>1.216505515078492E-2</c:v>
                </c:pt>
                <c:pt idx="13">
                  <c:v>0</c:v>
                </c:pt>
              </c:numCache>
            </c:numRef>
          </c:val>
        </c:ser>
        <c:ser>
          <c:idx val="36"/>
          <c:order val="40"/>
          <c:tx>
            <c:strRef>
              <c:f>'China Dereg'!$B$73</c:f>
              <c:strCache>
                <c:ptCount val="1"/>
                <c:pt idx="0">
                  <c:v>Nuclear-LS4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'China Dereg'!$C$36:$S$36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Dereg'!$C$73:$S$73</c:f>
              <c:numCache>
                <c:formatCode>General</c:formatCode>
                <c:ptCount val="17"/>
                <c:pt idx="9">
                  <c:v>0</c:v>
                </c:pt>
                <c:pt idx="10">
                  <c:v>1.1269528000000001E-2</c:v>
                </c:pt>
                <c:pt idx="11">
                  <c:v>1.1269528000000001E-2</c:v>
                </c:pt>
                <c:pt idx="12">
                  <c:v>1.1269528000000001E-2</c:v>
                </c:pt>
                <c:pt idx="13">
                  <c:v>0</c:v>
                </c:pt>
              </c:numCache>
            </c:numRef>
          </c:val>
        </c:ser>
        <c:ser>
          <c:idx val="33"/>
          <c:order val="41"/>
          <c:tx>
            <c:strRef>
              <c:f>'China Dereg'!$B$70</c:f>
              <c:strCache>
                <c:ptCount val="1"/>
                <c:pt idx="0">
                  <c:v>ST-LS4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'China Dereg'!$C$36:$S$36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Dereg'!$C$70:$S$70</c:f>
              <c:numCache>
                <c:formatCode>General</c:formatCode>
                <c:ptCount val="17"/>
                <c:pt idx="9">
                  <c:v>0</c:v>
                </c:pt>
                <c:pt idx="10">
                  <c:v>2.3203879714275329E-4</c:v>
                </c:pt>
                <c:pt idx="11">
                  <c:v>2.3203879714275329E-4</c:v>
                </c:pt>
                <c:pt idx="12">
                  <c:v>2.3203879714275329E-4</c:v>
                </c:pt>
                <c:pt idx="13">
                  <c:v>0</c:v>
                </c:pt>
              </c:numCache>
            </c:numRef>
          </c:val>
        </c:ser>
        <c:ser>
          <c:idx val="34"/>
          <c:order val="42"/>
          <c:tx>
            <c:strRef>
              <c:f>'China Dereg'!$B$71</c:f>
              <c:strCache>
                <c:ptCount val="1"/>
                <c:pt idx="0">
                  <c:v>GT-LS4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'China Dereg'!$C$36:$S$36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Dereg'!$C$71:$S$71</c:f>
              <c:numCache>
                <c:formatCode>General</c:formatCode>
                <c:ptCount val="17"/>
                <c:pt idx="9">
                  <c:v>0</c:v>
                </c:pt>
                <c:pt idx="10">
                  <c:v>1.1610000000002117E-4</c:v>
                </c:pt>
                <c:pt idx="11">
                  <c:v>1.1610000000002117E-4</c:v>
                </c:pt>
                <c:pt idx="12">
                  <c:v>1.1610000000002117E-4</c:v>
                </c:pt>
                <c:pt idx="13">
                  <c:v>0</c:v>
                </c:pt>
              </c:numCache>
            </c:numRef>
          </c:val>
        </c:ser>
        <c:ser>
          <c:idx val="40"/>
          <c:order val="43"/>
          <c:tx>
            <c:strRef>
              <c:f>'China Dereg'!$B$77</c:f>
              <c:strCache>
                <c:ptCount val="1"/>
                <c:pt idx="0">
                  <c:v>Subcr-LS4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'China Dereg'!$C$36:$S$36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Dereg'!$C$77:$S$77</c:f>
              <c:numCache>
                <c:formatCode>General</c:formatCode>
                <c:ptCount val="17"/>
                <c:pt idx="9">
                  <c:v>0</c:v>
                </c:pt>
                <c:pt idx="10">
                  <c:v>0.20686610767638325</c:v>
                </c:pt>
                <c:pt idx="11">
                  <c:v>0.20686610767638325</c:v>
                </c:pt>
                <c:pt idx="12">
                  <c:v>0.20686610767638325</c:v>
                </c:pt>
                <c:pt idx="13">
                  <c:v>0</c:v>
                </c:pt>
              </c:numCache>
            </c:numRef>
          </c:val>
        </c:ser>
        <c:ser>
          <c:idx val="48"/>
          <c:order val="44"/>
          <c:tx>
            <c:strRef>
              <c:f>'China Dereg'!$B$85</c:f>
              <c:strCache>
                <c:ptCount val="1"/>
                <c:pt idx="0">
                  <c:v>Hydrolg-LS5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'China Dereg'!$C$36:$S$36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Dereg'!$C$85:$S$85</c:f>
              <c:numCache>
                <c:formatCode>General</c:formatCode>
                <c:ptCount val="17"/>
                <c:pt idx="12">
                  <c:v>0</c:v>
                </c:pt>
                <c:pt idx="13">
                  <c:v>4.3816325181646985E-2</c:v>
                </c:pt>
                <c:pt idx="14">
                  <c:v>4.3816325181646985E-2</c:v>
                </c:pt>
                <c:pt idx="15">
                  <c:v>4.3816325181646985E-2</c:v>
                </c:pt>
                <c:pt idx="16">
                  <c:v>0</c:v>
                </c:pt>
              </c:numCache>
            </c:numRef>
          </c:val>
        </c:ser>
        <c:ser>
          <c:idx val="49"/>
          <c:order val="45"/>
          <c:tx>
            <c:strRef>
              <c:f>'China Dereg'!$B$86</c:f>
              <c:strCache>
                <c:ptCount val="1"/>
                <c:pt idx="0">
                  <c:v>HydroROR-LS5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'China Dereg'!$C$36:$S$36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Dereg'!$C$86:$S$86</c:f>
              <c:numCache>
                <c:formatCode>General</c:formatCode>
                <c:ptCount val="17"/>
                <c:pt idx="12">
                  <c:v>0</c:v>
                </c:pt>
                <c:pt idx="13">
                  <c:v>1.4686132904996696E-3</c:v>
                </c:pt>
                <c:pt idx="14">
                  <c:v>1.4686132904996696E-3</c:v>
                </c:pt>
                <c:pt idx="15">
                  <c:v>1.4686132904996696E-3</c:v>
                </c:pt>
                <c:pt idx="16">
                  <c:v>0</c:v>
                </c:pt>
              </c:numCache>
            </c:numRef>
          </c:val>
        </c:ser>
        <c:ser>
          <c:idx val="50"/>
          <c:order val="46"/>
          <c:tx>
            <c:strRef>
              <c:f>'China Dereg'!$B$87</c:f>
              <c:strCache>
                <c:ptCount val="1"/>
                <c:pt idx="0">
                  <c:v>Windon-LS5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'China Dereg'!$C$36:$S$36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Dereg'!$C$87:$S$87</c:f>
              <c:numCache>
                <c:formatCode>General</c:formatCode>
                <c:ptCount val="17"/>
                <c:pt idx="12">
                  <c:v>0</c:v>
                </c:pt>
                <c:pt idx="13">
                  <c:v>1.4554590237685919E-2</c:v>
                </c:pt>
                <c:pt idx="14">
                  <c:v>1.4554590237685919E-2</c:v>
                </c:pt>
                <c:pt idx="15">
                  <c:v>1.4554590237685919E-2</c:v>
                </c:pt>
                <c:pt idx="16">
                  <c:v>0</c:v>
                </c:pt>
              </c:numCache>
            </c:numRef>
          </c:val>
        </c:ser>
        <c:ser>
          <c:idx val="52"/>
          <c:order val="47"/>
          <c:tx>
            <c:strRef>
              <c:f>'China Dereg'!$B$89</c:f>
              <c:strCache>
                <c:ptCount val="1"/>
                <c:pt idx="0">
                  <c:v>Superc-LS5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  <a:ln>
              <a:noFill/>
            </a:ln>
            <a:effectLst/>
          </c:spPr>
          <c:cat>
            <c:numRef>
              <c:f>'China Dereg'!$C$36:$S$36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Dereg'!$C$89:$S$89</c:f>
              <c:numCache>
                <c:formatCode>General</c:formatCode>
                <c:ptCount val="17"/>
                <c:pt idx="12">
                  <c:v>0</c:v>
                </c:pt>
                <c:pt idx="13">
                  <c:v>0.15330616209028591</c:v>
                </c:pt>
                <c:pt idx="14">
                  <c:v>0.15330616209028591</c:v>
                </c:pt>
                <c:pt idx="15">
                  <c:v>0.15330616209028591</c:v>
                </c:pt>
                <c:pt idx="16">
                  <c:v>0</c:v>
                </c:pt>
              </c:numCache>
            </c:numRef>
          </c:val>
        </c:ser>
        <c:ser>
          <c:idx val="53"/>
          <c:order val="48"/>
          <c:tx>
            <c:strRef>
              <c:f>'China Dereg'!$B$90</c:f>
              <c:strCache>
                <c:ptCount val="1"/>
                <c:pt idx="0">
                  <c:v>Ultrsc-LS5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'China Dereg'!$C$36:$S$36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Dereg'!$C$90:$S$90</c:f>
              <c:numCache>
                <c:formatCode>General</c:formatCode>
                <c:ptCount val="17"/>
                <c:pt idx="12">
                  <c:v>0</c:v>
                </c:pt>
                <c:pt idx="13">
                  <c:v>8.4360780000085775E-2</c:v>
                </c:pt>
                <c:pt idx="14">
                  <c:v>8.4360780000085775E-2</c:v>
                </c:pt>
                <c:pt idx="15">
                  <c:v>8.4360780000085775E-2</c:v>
                </c:pt>
                <c:pt idx="16">
                  <c:v>0</c:v>
                </c:pt>
              </c:numCache>
            </c:numRef>
          </c:val>
        </c:ser>
        <c:ser>
          <c:idx val="54"/>
          <c:order val="49"/>
          <c:tx>
            <c:strRef>
              <c:f>'China Dereg'!$B$91</c:f>
              <c:strCache>
                <c:ptCount val="1"/>
                <c:pt idx="0">
                  <c:v>0-LS5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noFill/>
            </a:ln>
            <a:effectLst/>
          </c:spPr>
          <c:cat>
            <c:numRef>
              <c:f>'China Dereg'!$C$36:$S$36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Dereg'!$C$91:$S$91</c:f>
              <c:numCache>
                <c:formatCode>General</c:formatCode>
                <c:ptCount val="17"/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47"/>
          <c:order val="50"/>
          <c:tx>
            <c:strRef>
              <c:f>'China Dereg'!$B$84</c:f>
              <c:strCache>
                <c:ptCount val="1"/>
                <c:pt idx="0">
                  <c:v>Nuclear-LS5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'China Dereg'!$C$36:$S$36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Dereg'!$C$84:$S$84</c:f>
              <c:numCache>
                <c:formatCode>General</c:formatCode>
                <c:ptCount val="17"/>
                <c:pt idx="12">
                  <c:v>0</c:v>
                </c:pt>
                <c:pt idx="13">
                  <c:v>1.1269528000000001E-2</c:v>
                </c:pt>
                <c:pt idx="14">
                  <c:v>1.1269528000000001E-2</c:v>
                </c:pt>
                <c:pt idx="15">
                  <c:v>1.1269528000000001E-2</c:v>
                </c:pt>
                <c:pt idx="16">
                  <c:v>0</c:v>
                </c:pt>
              </c:numCache>
            </c:numRef>
          </c:val>
        </c:ser>
        <c:ser>
          <c:idx val="46"/>
          <c:order val="51"/>
          <c:tx>
            <c:strRef>
              <c:f>'China Dereg'!$B$83</c:f>
              <c:strCache>
                <c:ptCount val="1"/>
                <c:pt idx="0">
                  <c:v>CC-LS5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'China Dereg'!$C$36:$S$36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Dereg'!$C$83:$S$83</c:f>
              <c:numCache>
                <c:formatCode>General</c:formatCode>
                <c:ptCount val="17"/>
                <c:pt idx="12">
                  <c:v>0</c:v>
                </c:pt>
                <c:pt idx="13">
                  <c:v>1.0920121643584079E-4</c:v>
                </c:pt>
                <c:pt idx="14">
                  <c:v>1.0920121643584079E-4</c:v>
                </c:pt>
                <c:pt idx="15">
                  <c:v>1.0920121643584079E-4</c:v>
                </c:pt>
                <c:pt idx="16">
                  <c:v>0</c:v>
                </c:pt>
              </c:numCache>
            </c:numRef>
          </c:val>
        </c:ser>
        <c:ser>
          <c:idx val="44"/>
          <c:order val="52"/>
          <c:tx>
            <c:strRef>
              <c:f>'China Dereg'!$B$81</c:f>
              <c:strCache>
                <c:ptCount val="1"/>
                <c:pt idx="0">
                  <c:v>ST-LS5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'China Dereg'!$C$36:$S$36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Dereg'!$C$81:$S$81</c:f>
              <c:numCache>
                <c:formatCode>General</c:formatCode>
                <c:ptCount val="17"/>
                <c:pt idx="12">
                  <c:v>0</c:v>
                </c:pt>
                <c:pt idx="13">
                  <c:v>2.3203879714275432E-4</c:v>
                </c:pt>
                <c:pt idx="14">
                  <c:v>2.3203879714275432E-4</c:v>
                </c:pt>
                <c:pt idx="15">
                  <c:v>2.3203879714275432E-4</c:v>
                </c:pt>
                <c:pt idx="16">
                  <c:v>0</c:v>
                </c:pt>
              </c:numCache>
            </c:numRef>
          </c:val>
        </c:ser>
        <c:ser>
          <c:idx val="45"/>
          <c:order val="53"/>
          <c:tx>
            <c:strRef>
              <c:f>'China Dereg'!$B$82</c:f>
              <c:strCache>
                <c:ptCount val="1"/>
                <c:pt idx="0">
                  <c:v>GT-LS5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'China Dereg'!$C$36:$S$36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Dereg'!$C$82:$S$82</c:f>
              <c:numCache>
                <c:formatCode>General</c:formatCode>
                <c:ptCount val="17"/>
                <c:pt idx="12">
                  <c:v>0</c:v>
                </c:pt>
                <c:pt idx="13">
                  <c:v>1.1610000000009253E-4</c:v>
                </c:pt>
                <c:pt idx="14">
                  <c:v>1.1610000000009253E-4</c:v>
                </c:pt>
                <c:pt idx="15">
                  <c:v>1.1610000000009253E-4</c:v>
                </c:pt>
                <c:pt idx="16">
                  <c:v>0</c:v>
                </c:pt>
              </c:numCache>
            </c:numRef>
          </c:val>
        </c:ser>
        <c:ser>
          <c:idx val="51"/>
          <c:order val="54"/>
          <c:tx>
            <c:strRef>
              <c:f>'China Dereg'!$B$88</c:f>
              <c:strCache>
                <c:ptCount val="1"/>
                <c:pt idx="0">
                  <c:v>Subcr-LS5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'China Dereg'!$C$36:$S$36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Dereg'!$C$88:$S$88</c:f>
              <c:numCache>
                <c:formatCode>General</c:formatCode>
                <c:ptCount val="17"/>
                <c:pt idx="12">
                  <c:v>0</c:v>
                </c:pt>
                <c:pt idx="13">
                  <c:v>0.17278668520826868</c:v>
                </c:pt>
                <c:pt idx="14">
                  <c:v>0.17278668520826868</c:v>
                </c:pt>
                <c:pt idx="15">
                  <c:v>0.17278668520826868</c:v>
                </c:pt>
                <c:pt idx="1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95987536"/>
        <c:axId val="-1595993520"/>
      </c:areaChart>
      <c:lineChart>
        <c:grouping val="standard"/>
        <c:varyColors val="0"/>
        <c:ser>
          <c:idx val="55"/>
          <c:order val="55"/>
          <c:tx>
            <c:strRef>
              <c:f>'China Dereg'!$B$92</c:f>
              <c:strCache>
                <c:ptCount val="1"/>
                <c:pt idx="0">
                  <c:v>dummy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'China Dereg'!$C$36:$S$36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Dereg'!$C$92:$S$92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ser>
          <c:idx val="56"/>
          <c:order val="56"/>
          <c:tx>
            <c:strRef>
              <c:f>'China Dereg'!$B$93</c:f>
              <c:strCache>
                <c:ptCount val="1"/>
                <c:pt idx="0">
                  <c:v>dummy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'China Dereg'!$C$36:$S$36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Dereg'!$C$93:$S$93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ser>
          <c:idx val="57"/>
          <c:order val="57"/>
          <c:tx>
            <c:strRef>
              <c:f>'China Dereg'!$B$94</c:f>
              <c:strCache>
                <c:ptCount val="1"/>
                <c:pt idx="0">
                  <c:v>dummy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'China Dereg'!$C$36:$S$36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Dereg'!$C$94:$S$94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ser>
          <c:idx val="58"/>
          <c:order val="58"/>
          <c:tx>
            <c:strRef>
              <c:f>'China Dereg'!$B$95</c:f>
              <c:strCache>
                <c:ptCount val="1"/>
                <c:pt idx="0">
                  <c:v>dummy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'China Dereg'!$C$36:$S$36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Dereg'!$C$95:$S$95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ser>
          <c:idx val="59"/>
          <c:order val="59"/>
          <c:tx>
            <c:strRef>
              <c:f>'China Dereg'!$B$96</c:f>
              <c:strCache>
                <c:ptCount val="1"/>
                <c:pt idx="0">
                  <c:v>dummy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'China Dereg'!$C$36:$S$36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Dereg'!$C$96:$S$96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ser>
          <c:idx val="60"/>
          <c:order val="60"/>
          <c:tx>
            <c:strRef>
              <c:f>'China Dereg'!$B$97</c:f>
              <c:strCache>
                <c:ptCount val="1"/>
                <c:pt idx="0">
                  <c:v>dummy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'China Dereg'!$C$36:$S$36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Dereg'!$C$97:$S$97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ser>
          <c:idx val="61"/>
          <c:order val="61"/>
          <c:tx>
            <c:strRef>
              <c:f>'China Dereg'!$B$98</c:f>
              <c:strCache>
                <c:ptCount val="1"/>
                <c:pt idx="0">
                  <c:v>dummy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'China Dereg'!$C$36:$S$36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Dereg'!$C$98:$S$98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ser>
          <c:idx val="62"/>
          <c:order val="62"/>
          <c:tx>
            <c:strRef>
              <c:f>'China Dereg'!$B$99</c:f>
              <c:strCache>
                <c:ptCount val="1"/>
                <c:pt idx="0">
                  <c:v>dummy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'China Dereg'!$C$36:$S$36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Dereg'!$C$99:$S$99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ser>
          <c:idx val="63"/>
          <c:order val="63"/>
          <c:tx>
            <c:strRef>
              <c:f>'China Dereg'!$B$100</c:f>
              <c:strCache>
                <c:ptCount val="1"/>
                <c:pt idx="0">
                  <c:v>dummy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'China Dereg'!$C$36:$S$36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Dereg'!$C$100:$S$100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ser>
          <c:idx val="64"/>
          <c:order val="64"/>
          <c:tx>
            <c:strRef>
              <c:f>'China Dereg'!$B$101</c:f>
              <c:strCache>
                <c:ptCount val="1"/>
                <c:pt idx="0">
                  <c:v>dummy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'China Dereg'!$C$36:$S$36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Dereg'!$C$101:$S$101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ser>
          <c:idx val="65"/>
          <c:order val="65"/>
          <c:tx>
            <c:strRef>
              <c:f>'China Dereg'!$B$102</c:f>
              <c:strCache>
                <c:ptCount val="1"/>
                <c:pt idx="0">
                  <c:v>dummy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'China Dereg'!$C$36:$S$36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Dereg'!$C$102:$S$102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95987536"/>
        <c:axId val="-1595993520"/>
      </c:lineChart>
      <c:dateAx>
        <c:axId val="-1595987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5993520"/>
        <c:crosses val="autoZero"/>
        <c:auto val="0"/>
        <c:lblOffset val="100"/>
        <c:baseTimeUnit val="days"/>
      </c:dateAx>
      <c:valAx>
        <c:axId val="-159599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598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legendEntry>
        <c:idx val="32"/>
        <c:delete val="1"/>
      </c:legendEntry>
      <c:legendEntry>
        <c:idx val="33"/>
        <c:delete val="1"/>
      </c:legendEntry>
      <c:legendEntry>
        <c:idx val="34"/>
        <c:delete val="1"/>
      </c:legendEntry>
      <c:legendEntry>
        <c:idx val="35"/>
        <c:delete val="1"/>
      </c:legendEntry>
      <c:legendEntry>
        <c:idx val="36"/>
        <c:delete val="1"/>
      </c:legendEntry>
      <c:legendEntry>
        <c:idx val="39"/>
        <c:delete val="1"/>
      </c:legendEntry>
      <c:legendEntry>
        <c:idx val="40"/>
        <c:delete val="1"/>
      </c:legendEntry>
      <c:legendEntry>
        <c:idx val="41"/>
        <c:delete val="1"/>
      </c:legendEntry>
      <c:legendEntry>
        <c:idx val="42"/>
        <c:delete val="1"/>
      </c:legendEntry>
      <c:legendEntry>
        <c:idx val="43"/>
        <c:delete val="1"/>
      </c:legendEntry>
      <c:legendEntry>
        <c:idx val="44"/>
        <c:delete val="1"/>
      </c:legendEntry>
      <c:legendEntry>
        <c:idx val="45"/>
        <c:delete val="1"/>
      </c:legendEntry>
      <c:legendEntry>
        <c:idx val="46"/>
        <c:delete val="1"/>
      </c:legendEntry>
      <c:legendEntry>
        <c:idx val="48"/>
        <c:delete val="1"/>
      </c:legendEntry>
      <c:legendEntry>
        <c:idx val="49"/>
        <c:delete val="1"/>
      </c:legendEntry>
      <c:legendEntry>
        <c:idx val="50"/>
        <c:delete val="1"/>
      </c:legendEntry>
      <c:legendEntry>
        <c:idx val="51"/>
        <c:delete val="1"/>
      </c:legendEntry>
      <c:legendEntry>
        <c:idx val="52"/>
        <c:delete val="1"/>
      </c:legendEntry>
      <c:legendEntry>
        <c:idx val="53"/>
        <c:delete val="1"/>
      </c:legendEntry>
      <c:legendEntry>
        <c:idx val="55"/>
        <c:delete val="1"/>
      </c:legendEntry>
      <c:legendEntry>
        <c:idx val="56"/>
        <c:delete val="1"/>
      </c:legendEntry>
      <c:legendEntry>
        <c:idx val="57"/>
        <c:delete val="1"/>
      </c:legendEntry>
      <c:legendEntry>
        <c:idx val="58"/>
        <c:delete val="1"/>
      </c:legendEntry>
      <c:legendEntry>
        <c:idx val="59"/>
        <c:delete val="1"/>
      </c:legendEntry>
      <c:legendEntry>
        <c:idx val="60"/>
        <c:delete val="1"/>
      </c:legendEntry>
      <c:legendEntry>
        <c:idx val="61"/>
        <c:delete val="1"/>
      </c:legendEntry>
      <c:legendEntry>
        <c:idx val="62"/>
        <c:delete val="1"/>
      </c:legendEntry>
      <c:legendEntry>
        <c:idx val="63"/>
        <c:delete val="1"/>
      </c:legendEntry>
      <c:legendEntry>
        <c:idx val="64"/>
        <c:delete val="1"/>
      </c:legendEntry>
      <c:legendEntry>
        <c:idx val="65"/>
        <c:delete val="1"/>
      </c:legendEntry>
      <c:layout>
        <c:manualLayout>
          <c:xMode val="edge"/>
          <c:yMode val="edge"/>
          <c:x val="7.0111657844845826E-2"/>
          <c:y val="0.91917286984733415"/>
          <c:w val="0.87438157609608236"/>
          <c:h val="8.08271301526658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4"/>
          <c:order val="0"/>
          <c:tx>
            <c:strRef>
              <c:f>'China Reg'!$B$41</c:f>
              <c:strCache>
                <c:ptCount val="1"/>
                <c:pt idx="0">
                  <c:v>Hydrolg-LS1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'China 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Reg'!$C$41:$S$41</c:f>
              <c:numCache>
                <c:formatCode>General</c:formatCode>
                <c:ptCount val="17"/>
                <c:pt idx="0">
                  <c:v>0</c:v>
                </c:pt>
                <c:pt idx="1">
                  <c:v>0.14454589556216751</c:v>
                </c:pt>
                <c:pt idx="2">
                  <c:v>0.14454589556216751</c:v>
                </c:pt>
                <c:pt idx="3">
                  <c:v>0.14454589556216751</c:v>
                </c:pt>
                <c:pt idx="4">
                  <c:v>0</c:v>
                </c:pt>
              </c:numCache>
            </c:numRef>
          </c:val>
        </c:ser>
        <c:ser>
          <c:idx val="5"/>
          <c:order val="1"/>
          <c:tx>
            <c:strRef>
              <c:f>'China Reg'!$B$42</c:f>
              <c:strCache>
                <c:ptCount val="1"/>
                <c:pt idx="0">
                  <c:v>HydroROR-LS1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'China 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Reg'!$C$42:$S$42</c:f>
              <c:numCache>
                <c:formatCode>General</c:formatCode>
                <c:ptCount val="17"/>
                <c:pt idx="0">
                  <c:v>0</c:v>
                </c:pt>
                <c:pt idx="1">
                  <c:v>2.39607328581141E-3</c:v>
                </c:pt>
                <c:pt idx="2">
                  <c:v>2.39607328581141E-3</c:v>
                </c:pt>
                <c:pt idx="3">
                  <c:v>2.39607328581141E-3</c:v>
                </c:pt>
                <c:pt idx="4">
                  <c:v>0</c:v>
                </c:pt>
              </c:numCache>
            </c:numRef>
          </c:val>
        </c:ser>
        <c:ser>
          <c:idx val="6"/>
          <c:order val="2"/>
          <c:tx>
            <c:strRef>
              <c:f>'China Reg'!$B$43</c:f>
              <c:strCache>
                <c:ptCount val="1"/>
                <c:pt idx="0">
                  <c:v>Windon-LS1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'China 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Reg'!$C$43:$S$43</c:f>
              <c:numCache>
                <c:formatCode>General</c:formatCode>
                <c:ptCount val="17"/>
                <c:pt idx="0">
                  <c:v>0</c:v>
                </c:pt>
                <c:pt idx="1">
                  <c:v>9.5279947717196584E-3</c:v>
                </c:pt>
                <c:pt idx="2">
                  <c:v>9.5279947717196584E-3</c:v>
                </c:pt>
                <c:pt idx="3">
                  <c:v>9.5279947717196584E-3</c:v>
                </c:pt>
                <c:pt idx="4">
                  <c:v>0</c:v>
                </c:pt>
              </c:numCache>
            </c:numRef>
          </c:val>
        </c:ser>
        <c:ser>
          <c:idx val="8"/>
          <c:order val="3"/>
          <c:tx>
            <c:strRef>
              <c:f>'China Reg'!$B$45</c:f>
              <c:strCache>
                <c:ptCount val="1"/>
                <c:pt idx="0">
                  <c:v>Superc-LS1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  <a:ln w="25400">
              <a:noFill/>
            </a:ln>
            <a:effectLst/>
          </c:spPr>
          <c:cat>
            <c:numRef>
              <c:f>'China 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Reg'!$C$45:$S$45</c:f>
              <c:numCache>
                <c:formatCode>General</c:formatCode>
                <c:ptCount val="17"/>
                <c:pt idx="0">
                  <c:v>0</c:v>
                </c:pt>
                <c:pt idx="1">
                  <c:v>0.14997997635269913</c:v>
                </c:pt>
                <c:pt idx="2">
                  <c:v>0.14997997635269913</c:v>
                </c:pt>
                <c:pt idx="3">
                  <c:v>0.14997997635269913</c:v>
                </c:pt>
                <c:pt idx="4">
                  <c:v>0</c:v>
                </c:pt>
              </c:numCache>
            </c:numRef>
          </c:val>
        </c:ser>
        <c:ser>
          <c:idx val="9"/>
          <c:order val="4"/>
          <c:tx>
            <c:strRef>
              <c:f>'China Reg'!$B$46</c:f>
              <c:strCache>
                <c:ptCount val="1"/>
                <c:pt idx="0">
                  <c:v>Ultrsc-LS1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'China 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Reg'!$C$46:$S$46</c:f>
              <c:numCache>
                <c:formatCode>General</c:formatCode>
                <c:ptCount val="17"/>
                <c:pt idx="0">
                  <c:v>0</c:v>
                </c:pt>
                <c:pt idx="1">
                  <c:v>8.4360779999949911E-2</c:v>
                </c:pt>
                <c:pt idx="2">
                  <c:v>8.4360779999949911E-2</c:v>
                </c:pt>
                <c:pt idx="3">
                  <c:v>8.4360779999949911E-2</c:v>
                </c:pt>
                <c:pt idx="4">
                  <c:v>0</c:v>
                </c:pt>
              </c:numCache>
            </c:numRef>
          </c:val>
        </c:ser>
        <c:ser>
          <c:idx val="10"/>
          <c:order val="5"/>
          <c:tx>
            <c:strRef>
              <c:f>'China Reg'!$B$47</c:f>
              <c:strCache>
                <c:ptCount val="1"/>
                <c:pt idx="0">
                  <c:v>0-LS1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numRef>
              <c:f>'China 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Reg'!$C$47:$S$47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6"/>
          <c:tx>
            <c:strRef>
              <c:f>'China Reg'!$B$40</c:f>
              <c:strCache>
                <c:ptCount val="1"/>
                <c:pt idx="0">
                  <c:v>Nuclear-LS1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'China 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Reg'!$C$40:$S$40</c:f>
              <c:numCache>
                <c:formatCode>General</c:formatCode>
                <c:ptCount val="17"/>
                <c:pt idx="0">
                  <c:v>0</c:v>
                </c:pt>
                <c:pt idx="1">
                  <c:v>1.1269527999999999E-2</c:v>
                </c:pt>
                <c:pt idx="2">
                  <c:v>1.1269527999999999E-2</c:v>
                </c:pt>
                <c:pt idx="3">
                  <c:v>1.1269527999999999E-2</c:v>
                </c:pt>
                <c:pt idx="4">
                  <c:v>0</c:v>
                </c:pt>
              </c:numCache>
            </c:numRef>
          </c:val>
        </c:ser>
        <c:ser>
          <c:idx val="2"/>
          <c:order val="7"/>
          <c:tx>
            <c:strRef>
              <c:f>'China Reg'!$B$39</c:f>
              <c:strCache>
                <c:ptCount val="1"/>
                <c:pt idx="0">
                  <c:v>CC-LS1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'China 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Reg'!$C$39:$S$39</c:f>
              <c:numCache>
                <c:formatCode>General</c:formatCode>
                <c:ptCount val="17"/>
                <c:pt idx="0">
                  <c:v>0</c:v>
                </c:pt>
                <c:pt idx="1">
                  <c:v>2.5687640517136495E-2</c:v>
                </c:pt>
                <c:pt idx="2">
                  <c:v>2.5687640517136495E-2</c:v>
                </c:pt>
                <c:pt idx="3">
                  <c:v>2.5687640517136495E-2</c:v>
                </c:pt>
                <c:pt idx="4">
                  <c:v>0</c:v>
                </c:pt>
              </c:numCache>
            </c:numRef>
          </c:val>
        </c:ser>
        <c:ser>
          <c:idx val="0"/>
          <c:order val="8"/>
          <c:tx>
            <c:strRef>
              <c:f>'China Reg'!$B$37</c:f>
              <c:strCache>
                <c:ptCount val="1"/>
                <c:pt idx="0">
                  <c:v>ST-LS1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'China 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5.8151031320323506E-3</c:v>
                </c:pt>
                <c:pt idx="2">
                  <c:v>5.8151031320323506E-3</c:v>
                </c:pt>
                <c:pt idx="3">
                  <c:v>5.8151031320323506E-3</c:v>
                </c:pt>
                <c:pt idx="4">
                  <c:v>0</c:v>
                </c:pt>
              </c:numCache>
            </c:numRef>
          </c:val>
        </c:ser>
        <c:ser>
          <c:idx val="12"/>
          <c:order val="9"/>
          <c:tx>
            <c:strRef>
              <c:f>'China Reg'!$B$49</c:f>
              <c:strCache>
                <c:ptCount val="1"/>
                <c:pt idx="0">
                  <c:v>GT-LS2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'China 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Reg'!$C$49:$S$49</c:f>
              <c:numCache>
                <c:formatCode>General</c:formatCode>
                <c:ptCount val="17"/>
                <c:pt idx="3">
                  <c:v>0</c:v>
                </c:pt>
                <c:pt idx="4">
                  <c:v>1.161E-4</c:v>
                </c:pt>
                <c:pt idx="5">
                  <c:v>1.161E-4</c:v>
                </c:pt>
                <c:pt idx="6">
                  <c:v>1.161E-4</c:v>
                </c:pt>
                <c:pt idx="7">
                  <c:v>0</c:v>
                </c:pt>
              </c:numCache>
            </c:numRef>
          </c:val>
        </c:ser>
        <c:ser>
          <c:idx val="7"/>
          <c:order val="10"/>
          <c:tx>
            <c:strRef>
              <c:f>'China Reg'!$B$44</c:f>
              <c:strCache>
                <c:ptCount val="1"/>
                <c:pt idx="0">
                  <c:v>Subcr-LS1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'China 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Reg'!$C$44:$S$44</c:f>
              <c:numCache>
                <c:formatCode>General</c:formatCode>
                <c:ptCount val="17"/>
                <c:pt idx="0">
                  <c:v>0</c:v>
                </c:pt>
                <c:pt idx="1">
                  <c:v>0.30101854632054875</c:v>
                </c:pt>
                <c:pt idx="2">
                  <c:v>0.30101854632054875</c:v>
                </c:pt>
                <c:pt idx="3">
                  <c:v>0.30101854632054875</c:v>
                </c:pt>
                <c:pt idx="4">
                  <c:v>0</c:v>
                </c:pt>
              </c:numCache>
            </c:numRef>
          </c:val>
        </c:ser>
        <c:ser>
          <c:idx val="15"/>
          <c:order val="11"/>
          <c:tx>
            <c:strRef>
              <c:f>'China Reg'!$B$52</c:f>
              <c:strCache>
                <c:ptCount val="1"/>
                <c:pt idx="0">
                  <c:v>Hydrolg-LS2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'China 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Reg'!$C$52:$S$52</c:f>
              <c:numCache>
                <c:formatCode>General</c:formatCode>
                <c:ptCount val="17"/>
                <c:pt idx="3">
                  <c:v>0</c:v>
                </c:pt>
                <c:pt idx="4">
                  <c:v>0.14149598145573558</c:v>
                </c:pt>
                <c:pt idx="5">
                  <c:v>0.14149598145573558</c:v>
                </c:pt>
                <c:pt idx="6">
                  <c:v>0.14149598145573558</c:v>
                </c:pt>
                <c:pt idx="7">
                  <c:v>0</c:v>
                </c:pt>
              </c:numCache>
            </c:numRef>
          </c:val>
        </c:ser>
        <c:ser>
          <c:idx val="16"/>
          <c:order val="12"/>
          <c:tx>
            <c:strRef>
              <c:f>'China Reg'!$B$53</c:f>
              <c:strCache>
                <c:ptCount val="1"/>
                <c:pt idx="0">
                  <c:v>HydroROR-LS2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'China 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Reg'!$C$53:$S$53</c:f>
              <c:numCache>
                <c:formatCode>General</c:formatCode>
                <c:ptCount val="17"/>
                <c:pt idx="3">
                  <c:v>0</c:v>
                </c:pt>
                <c:pt idx="4">
                  <c:v>1.4937921093734249E-3</c:v>
                </c:pt>
                <c:pt idx="5">
                  <c:v>1.4937921093734249E-3</c:v>
                </c:pt>
                <c:pt idx="6">
                  <c:v>1.4937921093734249E-3</c:v>
                </c:pt>
                <c:pt idx="7">
                  <c:v>0</c:v>
                </c:pt>
              </c:numCache>
            </c:numRef>
          </c:val>
        </c:ser>
        <c:ser>
          <c:idx val="17"/>
          <c:order val="13"/>
          <c:tx>
            <c:strRef>
              <c:f>'China Reg'!$B$54</c:f>
              <c:strCache>
                <c:ptCount val="1"/>
                <c:pt idx="0">
                  <c:v>Windon-LS2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'China 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Reg'!$C$54:$S$54</c:f>
              <c:numCache>
                <c:formatCode>General</c:formatCode>
                <c:ptCount val="17"/>
                <c:pt idx="3">
                  <c:v>0</c:v>
                </c:pt>
                <c:pt idx="4">
                  <c:v>8.9457102114305232E-3</c:v>
                </c:pt>
                <c:pt idx="5">
                  <c:v>8.9457102114305232E-3</c:v>
                </c:pt>
                <c:pt idx="6">
                  <c:v>8.9457102114305232E-3</c:v>
                </c:pt>
                <c:pt idx="7">
                  <c:v>0</c:v>
                </c:pt>
              </c:numCache>
            </c:numRef>
          </c:val>
        </c:ser>
        <c:ser>
          <c:idx val="19"/>
          <c:order val="14"/>
          <c:tx>
            <c:strRef>
              <c:f>'China Reg'!$B$56</c:f>
              <c:strCache>
                <c:ptCount val="1"/>
                <c:pt idx="0">
                  <c:v>Superc-LS2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  <a:ln w="25400">
              <a:noFill/>
            </a:ln>
            <a:effectLst/>
          </c:spPr>
          <c:cat>
            <c:numRef>
              <c:f>'China 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Reg'!$C$56:$S$56</c:f>
              <c:numCache>
                <c:formatCode>General</c:formatCode>
                <c:ptCount val="17"/>
                <c:pt idx="3">
                  <c:v>0</c:v>
                </c:pt>
                <c:pt idx="4">
                  <c:v>0.15252026312582342</c:v>
                </c:pt>
                <c:pt idx="5">
                  <c:v>0.15252026312582342</c:v>
                </c:pt>
                <c:pt idx="6">
                  <c:v>0.15252026312582342</c:v>
                </c:pt>
                <c:pt idx="7">
                  <c:v>0</c:v>
                </c:pt>
              </c:numCache>
            </c:numRef>
          </c:val>
        </c:ser>
        <c:ser>
          <c:idx val="20"/>
          <c:order val="15"/>
          <c:tx>
            <c:strRef>
              <c:f>'China Reg'!$B$57</c:f>
              <c:strCache>
                <c:ptCount val="1"/>
                <c:pt idx="0">
                  <c:v>Ultrsc-LS2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'China 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Reg'!$C$57:$S$57</c:f>
              <c:numCache>
                <c:formatCode>General</c:formatCode>
                <c:ptCount val="17"/>
                <c:pt idx="3">
                  <c:v>0</c:v>
                </c:pt>
                <c:pt idx="4">
                  <c:v>8.4360779999999996E-2</c:v>
                </c:pt>
                <c:pt idx="5">
                  <c:v>8.4360779999999996E-2</c:v>
                </c:pt>
                <c:pt idx="6">
                  <c:v>8.4360779999999996E-2</c:v>
                </c:pt>
                <c:pt idx="7">
                  <c:v>0</c:v>
                </c:pt>
              </c:numCache>
            </c:numRef>
          </c:val>
        </c:ser>
        <c:ser>
          <c:idx val="21"/>
          <c:order val="16"/>
          <c:tx>
            <c:strRef>
              <c:f>'China Reg'!$B$58</c:f>
              <c:strCache>
                <c:ptCount val="1"/>
                <c:pt idx="0">
                  <c:v>0-LS2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numRef>
              <c:f>'China 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Reg'!$C$58:$S$58</c:f>
              <c:numCache>
                <c:formatCode>General</c:formatCode>
                <c:ptCount val="17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3"/>
          <c:order val="17"/>
          <c:tx>
            <c:strRef>
              <c:f>'China Reg'!$B$50</c:f>
              <c:strCache>
                <c:ptCount val="1"/>
                <c:pt idx="0">
                  <c:v>CC-LS2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'China 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Reg'!$C$50:$S$50</c:f>
              <c:numCache>
                <c:formatCode>General</c:formatCode>
                <c:ptCount val="17"/>
                <c:pt idx="3">
                  <c:v>0</c:v>
                </c:pt>
                <c:pt idx="4">
                  <c:v>2.4842601287776309E-2</c:v>
                </c:pt>
                <c:pt idx="5">
                  <c:v>2.4842601287776309E-2</c:v>
                </c:pt>
                <c:pt idx="6">
                  <c:v>2.4842601287776309E-2</c:v>
                </c:pt>
                <c:pt idx="7">
                  <c:v>0</c:v>
                </c:pt>
              </c:numCache>
            </c:numRef>
          </c:val>
        </c:ser>
        <c:ser>
          <c:idx val="14"/>
          <c:order val="18"/>
          <c:tx>
            <c:strRef>
              <c:f>'China Reg'!$B$51</c:f>
              <c:strCache>
                <c:ptCount val="1"/>
                <c:pt idx="0">
                  <c:v>Nuclear-LS2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'China 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Reg'!$C$51:$S$51</c:f>
              <c:numCache>
                <c:formatCode>General</c:formatCode>
                <c:ptCount val="17"/>
                <c:pt idx="3">
                  <c:v>0</c:v>
                </c:pt>
                <c:pt idx="4">
                  <c:v>1.1269527999999999E-2</c:v>
                </c:pt>
                <c:pt idx="5">
                  <c:v>1.1269527999999999E-2</c:v>
                </c:pt>
                <c:pt idx="6">
                  <c:v>1.1269527999999999E-2</c:v>
                </c:pt>
                <c:pt idx="7">
                  <c:v>0</c:v>
                </c:pt>
              </c:numCache>
            </c:numRef>
          </c:val>
        </c:ser>
        <c:ser>
          <c:idx val="11"/>
          <c:order val="19"/>
          <c:tx>
            <c:strRef>
              <c:f>'China Reg'!$B$48</c:f>
              <c:strCache>
                <c:ptCount val="1"/>
                <c:pt idx="0">
                  <c:v>ST-LS2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'China 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Reg'!$C$48:$S$48</c:f>
              <c:numCache>
                <c:formatCode>General</c:formatCode>
                <c:ptCount val="17"/>
                <c:pt idx="3">
                  <c:v>0</c:v>
                </c:pt>
                <c:pt idx="4">
                  <c:v>3.8539054050173113E-3</c:v>
                </c:pt>
                <c:pt idx="5">
                  <c:v>3.8539054050173113E-3</c:v>
                </c:pt>
                <c:pt idx="6">
                  <c:v>3.8539054050173113E-3</c:v>
                </c:pt>
                <c:pt idx="7">
                  <c:v>0</c:v>
                </c:pt>
              </c:numCache>
            </c:numRef>
          </c:val>
        </c:ser>
        <c:ser>
          <c:idx val="1"/>
          <c:order val="20"/>
          <c:tx>
            <c:strRef>
              <c:f>'China Reg'!$B$38</c:f>
              <c:strCache>
                <c:ptCount val="1"/>
                <c:pt idx="0">
                  <c:v>GT-LS1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'China 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Reg'!$C$38:$S$38</c:f>
              <c:numCache>
                <c:formatCode>General</c:formatCode>
                <c:ptCount val="17"/>
                <c:pt idx="0">
                  <c:v>0</c:v>
                </c:pt>
                <c:pt idx="1">
                  <c:v>1.8210203421583162E-4</c:v>
                </c:pt>
                <c:pt idx="2">
                  <c:v>1.8210203421583162E-4</c:v>
                </c:pt>
                <c:pt idx="3">
                  <c:v>1.8210203421583162E-4</c:v>
                </c:pt>
                <c:pt idx="4">
                  <c:v>0</c:v>
                </c:pt>
              </c:numCache>
            </c:numRef>
          </c:val>
        </c:ser>
        <c:ser>
          <c:idx val="18"/>
          <c:order val="21"/>
          <c:tx>
            <c:strRef>
              <c:f>'China Reg'!$B$55</c:f>
              <c:strCache>
                <c:ptCount val="1"/>
                <c:pt idx="0">
                  <c:v>Subcr-LS2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'China 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Reg'!$C$55:$S$55</c:f>
              <c:numCache>
                <c:formatCode>General</c:formatCode>
                <c:ptCount val="17"/>
                <c:pt idx="3">
                  <c:v>0</c:v>
                </c:pt>
                <c:pt idx="4">
                  <c:v>0.26052115694435668</c:v>
                </c:pt>
                <c:pt idx="5">
                  <c:v>0.26052115694435668</c:v>
                </c:pt>
                <c:pt idx="6">
                  <c:v>0.26052115694435668</c:v>
                </c:pt>
                <c:pt idx="7">
                  <c:v>0</c:v>
                </c:pt>
              </c:numCache>
            </c:numRef>
          </c:val>
        </c:ser>
        <c:ser>
          <c:idx val="26"/>
          <c:order val="22"/>
          <c:tx>
            <c:strRef>
              <c:f>'China Reg'!$B$63</c:f>
              <c:strCache>
                <c:ptCount val="1"/>
                <c:pt idx="0">
                  <c:v>Hydrolg-LS3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'China 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Reg'!$C$63:$S$63</c:f>
              <c:numCache>
                <c:formatCode>General</c:formatCode>
                <c:ptCount val="17"/>
                <c:pt idx="6">
                  <c:v>0</c:v>
                </c:pt>
                <c:pt idx="7">
                  <c:v>0.10773499785097566</c:v>
                </c:pt>
                <c:pt idx="8">
                  <c:v>0.10773499785097566</c:v>
                </c:pt>
                <c:pt idx="9">
                  <c:v>0.10773499785097566</c:v>
                </c:pt>
                <c:pt idx="10">
                  <c:v>0</c:v>
                </c:pt>
              </c:numCache>
            </c:numRef>
          </c:val>
        </c:ser>
        <c:ser>
          <c:idx val="27"/>
          <c:order val="23"/>
          <c:tx>
            <c:strRef>
              <c:f>'China Reg'!$B$64</c:f>
              <c:strCache>
                <c:ptCount val="1"/>
                <c:pt idx="0">
                  <c:v>HydroROR-LS3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'China 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Reg'!$C$64:$S$64</c:f>
              <c:numCache>
                <c:formatCode>General</c:formatCode>
                <c:ptCount val="17"/>
                <c:pt idx="6">
                  <c:v>0</c:v>
                </c:pt>
                <c:pt idx="7">
                  <c:v>3.5649572119771204E-3</c:v>
                </c:pt>
                <c:pt idx="8">
                  <c:v>3.5649572119771204E-3</c:v>
                </c:pt>
                <c:pt idx="9">
                  <c:v>3.5649572119771204E-3</c:v>
                </c:pt>
                <c:pt idx="10">
                  <c:v>0</c:v>
                </c:pt>
              </c:numCache>
            </c:numRef>
          </c:val>
        </c:ser>
        <c:ser>
          <c:idx val="28"/>
          <c:order val="24"/>
          <c:tx>
            <c:strRef>
              <c:f>'China Reg'!$B$65</c:f>
              <c:strCache>
                <c:ptCount val="1"/>
                <c:pt idx="0">
                  <c:v>Windon-LS3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'China 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Reg'!$C$65:$S$65</c:f>
              <c:numCache>
                <c:formatCode>General</c:formatCode>
                <c:ptCount val="17"/>
                <c:pt idx="6">
                  <c:v>0</c:v>
                </c:pt>
                <c:pt idx="7">
                  <c:v>1.1207099776647512E-2</c:v>
                </c:pt>
                <c:pt idx="8">
                  <c:v>1.1207099776647512E-2</c:v>
                </c:pt>
                <c:pt idx="9">
                  <c:v>1.1207099776647512E-2</c:v>
                </c:pt>
                <c:pt idx="10">
                  <c:v>0</c:v>
                </c:pt>
              </c:numCache>
            </c:numRef>
          </c:val>
        </c:ser>
        <c:ser>
          <c:idx val="30"/>
          <c:order val="25"/>
          <c:tx>
            <c:strRef>
              <c:f>'China Reg'!$B$67</c:f>
              <c:strCache>
                <c:ptCount val="1"/>
                <c:pt idx="0">
                  <c:v>Superc-LS3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  <a:ln w="25400">
              <a:noFill/>
            </a:ln>
            <a:effectLst/>
          </c:spPr>
          <c:cat>
            <c:numRef>
              <c:f>'China 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Reg'!$C$67:$S$67</c:f>
              <c:numCache>
                <c:formatCode>General</c:formatCode>
                <c:ptCount val="17"/>
                <c:pt idx="6">
                  <c:v>0</c:v>
                </c:pt>
                <c:pt idx="7">
                  <c:v>0.15007265987940158</c:v>
                </c:pt>
                <c:pt idx="8">
                  <c:v>0.15007265987940158</c:v>
                </c:pt>
                <c:pt idx="9">
                  <c:v>0.15007265987940158</c:v>
                </c:pt>
                <c:pt idx="10">
                  <c:v>0</c:v>
                </c:pt>
              </c:numCache>
            </c:numRef>
          </c:val>
        </c:ser>
        <c:ser>
          <c:idx val="31"/>
          <c:order val="26"/>
          <c:tx>
            <c:strRef>
              <c:f>'China Reg'!$B$68</c:f>
              <c:strCache>
                <c:ptCount val="1"/>
                <c:pt idx="0">
                  <c:v>Ultrsc-LS3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'China 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Reg'!$C$68:$S$68</c:f>
              <c:numCache>
                <c:formatCode>General</c:formatCode>
                <c:ptCount val="17"/>
                <c:pt idx="6">
                  <c:v>0</c:v>
                </c:pt>
                <c:pt idx="7">
                  <c:v>8.4360779999999996E-2</c:v>
                </c:pt>
                <c:pt idx="8">
                  <c:v>8.4360779999999996E-2</c:v>
                </c:pt>
                <c:pt idx="9">
                  <c:v>8.4360779999999996E-2</c:v>
                </c:pt>
                <c:pt idx="10">
                  <c:v>0</c:v>
                </c:pt>
              </c:numCache>
            </c:numRef>
          </c:val>
        </c:ser>
        <c:ser>
          <c:idx val="32"/>
          <c:order val="27"/>
          <c:tx>
            <c:strRef>
              <c:f>'China Reg'!$B$69</c:f>
              <c:strCache>
                <c:ptCount val="1"/>
                <c:pt idx="0">
                  <c:v>0-LS3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numRef>
              <c:f>'China 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Reg'!$C$69:$S$69</c:f>
              <c:numCache>
                <c:formatCode>General</c:formatCode>
                <c:ptCount val="17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4"/>
          <c:order val="28"/>
          <c:tx>
            <c:strRef>
              <c:f>'China Reg'!$B$61</c:f>
              <c:strCache>
                <c:ptCount val="1"/>
                <c:pt idx="0">
                  <c:v>CC-LS3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'China 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Reg'!$C$61:$S$61</c:f>
              <c:numCache>
                <c:formatCode>General</c:formatCode>
                <c:ptCount val="17"/>
                <c:pt idx="6">
                  <c:v>0</c:v>
                </c:pt>
                <c:pt idx="7">
                  <c:v>1.7552013311976675E-2</c:v>
                </c:pt>
                <c:pt idx="8">
                  <c:v>1.7552013311976675E-2</c:v>
                </c:pt>
                <c:pt idx="9">
                  <c:v>1.7552013311976675E-2</c:v>
                </c:pt>
                <c:pt idx="10">
                  <c:v>0</c:v>
                </c:pt>
              </c:numCache>
            </c:numRef>
          </c:val>
        </c:ser>
        <c:ser>
          <c:idx val="25"/>
          <c:order val="29"/>
          <c:tx>
            <c:strRef>
              <c:f>'China Reg'!$B$62</c:f>
              <c:strCache>
                <c:ptCount val="1"/>
                <c:pt idx="0">
                  <c:v>Nuclear-LS3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'China 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Reg'!$C$62:$S$62</c:f>
              <c:numCache>
                <c:formatCode>General</c:formatCode>
                <c:ptCount val="17"/>
                <c:pt idx="6">
                  <c:v>0</c:v>
                </c:pt>
                <c:pt idx="7">
                  <c:v>1.1269528000000001E-2</c:v>
                </c:pt>
                <c:pt idx="8">
                  <c:v>1.1269528000000001E-2</c:v>
                </c:pt>
                <c:pt idx="9">
                  <c:v>1.1269528000000001E-2</c:v>
                </c:pt>
                <c:pt idx="10">
                  <c:v>0</c:v>
                </c:pt>
              </c:numCache>
            </c:numRef>
          </c:val>
        </c:ser>
        <c:ser>
          <c:idx val="22"/>
          <c:order val="30"/>
          <c:tx>
            <c:strRef>
              <c:f>'China Reg'!$B$59</c:f>
              <c:strCache>
                <c:ptCount val="1"/>
                <c:pt idx="0">
                  <c:v>ST-LS3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'China 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Reg'!$C$59:$S$59</c:f>
              <c:numCache>
                <c:formatCode>General</c:formatCode>
                <c:ptCount val="17"/>
                <c:pt idx="6">
                  <c:v>0</c:v>
                </c:pt>
                <c:pt idx="7">
                  <c:v>8.4328771858405756E-4</c:v>
                </c:pt>
                <c:pt idx="8">
                  <c:v>8.4328771858405756E-4</c:v>
                </c:pt>
                <c:pt idx="9">
                  <c:v>8.4328771858405756E-4</c:v>
                </c:pt>
                <c:pt idx="10">
                  <c:v>0</c:v>
                </c:pt>
              </c:numCache>
            </c:numRef>
          </c:val>
        </c:ser>
        <c:ser>
          <c:idx val="23"/>
          <c:order val="31"/>
          <c:tx>
            <c:strRef>
              <c:f>'China Reg'!$B$60</c:f>
              <c:strCache>
                <c:ptCount val="1"/>
                <c:pt idx="0">
                  <c:v>GT-LS3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'China 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Reg'!$C$60:$S$60</c:f>
              <c:numCache>
                <c:formatCode>General</c:formatCode>
                <c:ptCount val="17"/>
                <c:pt idx="6">
                  <c:v>0</c:v>
                </c:pt>
                <c:pt idx="7">
                  <c:v>1.161E-4</c:v>
                </c:pt>
                <c:pt idx="8">
                  <c:v>1.161E-4</c:v>
                </c:pt>
                <c:pt idx="9">
                  <c:v>1.161E-4</c:v>
                </c:pt>
                <c:pt idx="10">
                  <c:v>0</c:v>
                </c:pt>
              </c:numCache>
            </c:numRef>
          </c:val>
        </c:ser>
        <c:ser>
          <c:idx val="29"/>
          <c:order val="32"/>
          <c:tx>
            <c:strRef>
              <c:f>'China Reg'!$B$66</c:f>
              <c:strCache>
                <c:ptCount val="1"/>
                <c:pt idx="0">
                  <c:v>Subcr-LS3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'China 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Reg'!$C$66:$S$66</c:f>
              <c:numCache>
                <c:formatCode>General</c:formatCode>
                <c:ptCount val="17"/>
                <c:pt idx="6">
                  <c:v>0</c:v>
                </c:pt>
                <c:pt idx="7">
                  <c:v>0.23672768168761493</c:v>
                </c:pt>
                <c:pt idx="8">
                  <c:v>0.23672768168761493</c:v>
                </c:pt>
                <c:pt idx="9">
                  <c:v>0.23672768168761493</c:v>
                </c:pt>
                <c:pt idx="10">
                  <c:v>0</c:v>
                </c:pt>
              </c:numCache>
            </c:numRef>
          </c:val>
        </c:ser>
        <c:ser>
          <c:idx val="37"/>
          <c:order val="33"/>
          <c:tx>
            <c:strRef>
              <c:f>'China Reg'!$B$74</c:f>
              <c:strCache>
                <c:ptCount val="1"/>
                <c:pt idx="0">
                  <c:v>Hydrolg-LS4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'China 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Reg'!$C$74:$S$74</c:f>
              <c:numCache>
                <c:formatCode>General</c:formatCode>
                <c:ptCount val="17"/>
                <c:pt idx="9">
                  <c:v>0</c:v>
                </c:pt>
                <c:pt idx="10">
                  <c:v>7.8948898896436179E-2</c:v>
                </c:pt>
                <c:pt idx="11">
                  <c:v>7.8948898896436179E-2</c:v>
                </c:pt>
                <c:pt idx="12">
                  <c:v>7.8948898896436179E-2</c:v>
                </c:pt>
                <c:pt idx="13">
                  <c:v>0</c:v>
                </c:pt>
              </c:numCache>
            </c:numRef>
          </c:val>
        </c:ser>
        <c:ser>
          <c:idx val="38"/>
          <c:order val="34"/>
          <c:tx>
            <c:strRef>
              <c:f>'China Reg'!$B$75</c:f>
              <c:strCache>
                <c:ptCount val="1"/>
                <c:pt idx="0">
                  <c:v>HydroROR-LS4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'China 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Reg'!$C$75:$S$75</c:f>
              <c:numCache>
                <c:formatCode>General</c:formatCode>
                <c:ptCount val="17"/>
                <c:pt idx="9">
                  <c:v>0</c:v>
                </c:pt>
                <c:pt idx="10">
                  <c:v>3.8668523678089617E-5</c:v>
                </c:pt>
                <c:pt idx="11">
                  <c:v>3.8668523678089617E-5</c:v>
                </c:pt>
                <c:pt idx="12">
                  <c:v>3.8668523678089617E-5</c:v>
                </c:pt>
                <c:pt idx="13">
                  <c:v>0</c:v>
                </c:pt>
              </c:numCache>
            </c:numRef>
          </c:val>
        </c:ser>
        <c:ser>
          <c:idx val="39"/>
          <c:order val="35"/>
          <c:tx>
            <c:strRef>
              <c:f>'China Reg'!$B$76</c:f>
              <c:strCache>
                <c:ptCount val="1"/>
                <c:pt idx="0">
                  <c:v>Windon-LS4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'China 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Reg'!$C$76:$S$76</c:f>
              <c:numCache>
                <c:formatCode>General</c:formatCode>
                <c:ptCount val="17"/>
                <c:pt idx="9">
                  <c:v>0</c:v>
                </c:pt>
                <c:pt idx="10">
                  <c:v>1.2596190918927282E-2</c:v>
                </c:pt>
                <c:pt idx="11">
                  <c:v>1.2596190918927282E-2</c:v>
                </c:pt>
                <c:pt idx="12">
                  <c:v>1.2596190918927282E-2</c:v>
                </c:pt>
                <c:pt idx="13">
                  <c:v>0</c:v>
                </c:pt>
              </c:numCache>
            </c:numRef>
          </c:val>
        </c:ser>
        <c:ser>
          <c:idx val="41"/>
          <c:order val="36"/>
          <c:tx>
            <c:strRef>
              <c:f>'China Reg'!$B$78</c:f>
              <c:strCache>
                <c:ptCount val="1"/>
                <c:pt idx="0">
                  <c:v>Superc-LS4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  <a:ln w="25400">
              <a:noFill/>
            </a:ln>
            <a:effectLst/>
          </c:spPr>
          <c:cat>
            <c:numRef>
              <c:f>'China 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Reg'!$C$78:$S$78</c:f>
              <c:numCache>
                <c:formatCode>General</c:formatCode>
                <c:ptCount val="17"/>
                <c:pt idx="9">
                  <c:v>0</c:v>
                </c:pt>
                <c:pt idx="10">
                  <c:v>0.14757142498147521</c:v>
                </c:pt>
                <c:pt idx="11">
                  <c:v>0.14757142498147521</c:v>
                </c:pt>
                <c:pt idx="12">
                  <c:v>0.14757142498147521</c:v>
                </c:pt>
                <c:pt idx="13">
                  <c:v>0</c:v>
                </c:pt>
              </c:numCache>
            </c:numRef>
          </c:val>
        </c:ser>
        <c:ser>
          <c:idx val="42"/>
          <c:order val="37"/>
          <c:tx>
            <c:strRef>
              <c:f>'China Reg'!$B$79</c:f>
              <c:strCache>
                <c:ptCount val="1"/>
                <c:pt idx="0">
                  <c:v>Ultrsc-LS4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'China 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Reg'!$C$79:$S$79</c:f>
              <c:numCache>
                <c:formatCode>General</c:formatCode>
                <c:ptCount val="17"/>
                <c:pt idx="9">
                  <c:v>0</c:v>
                </c:pt>
                <c:pt idx="10">
                  <c:v>8.4360779999999996E-2</c:v>
                </c:pt>
                <c:pt idx="11">
                  <c:v>8.4360779999999996E-2</c:v>
                </c:pt>
                <c:pt idx="12">
                  <c:v>8.4360779999999996E-2</c:v>
                </c:pt>
                <c:pt idx="13">
                  <c:v>0</c:v>
                </c:pt>
              </c:numCache>
            </c:numRef>
          </c:val>
        </c:ser>
        <c:ser>
          <c:idx val="43"/>
          <c:order val="38"/>
          <c:tx>
            <c:strRef>
              <c:f>'China Reg'!$B$80</c:f>
              <c:strCache>
                <c:ptCount val="1"/>
                <c:pt idx="0">
                  <c:v>0-LS4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numRef>
              <c:f>'China 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Reg'!$C$80:$S$80</c:f>
              <c:numCache>
                <c:formatCode>General</c:formatCode>
                <c:ptCount val="17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35"/>
          <c:order val="39"/>
          <c:tx>
            <c:strRef>
              <c:f>'China Reg'!$B$72</c:f>
              <c:strCache>
                <c:ptCount val="1"/>
                <c:pt idx="0">
                  <c:v>CC-LS4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'China 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Reg'!$C$72:$S$72</c:f>
              <c:numCache>
                <c:formatCode>General</c:formatCode>
                <c:ptCount val="17"/>
                <c:pt idx="9">
                  <c:v>0</c:v>
                </c:pt>
                <c:pt idx="10">
                  <c:v>1.2129754432664518E-2</c:v>
                </c:pt>
                <c:pt idx="11">
                  <c:v>1.2129754432664518E-2</c:v>
                </c:pt>
                <c:pt idx="12">
                  <c:v>1.2129754432664518E-2</c:v>
                </c:pt>
                <c:pt idx="13">
                  <c:v>0</c:v>
                </c:pt>
              </c:numCache>
            </c:numRef>
          </c:val>
        </c:ser>
        <c:ser>
          <c:idx val="36"/>
          <c:order val="40"/>
          <c:tx>
            <c:strRef>
              <c:f>'China Reg'!$B$73</c:f>
              <c:strCache>
                <c:ptCount val="1"/>
                <c:pt idx="0">
                  <c:v>Nuclear-LS4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'China 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Reg'!$C$73:$S$73</c:f>
              <c:numCache>
                <c:formatCode>General</c:formatCode>
                <c:ptCount val="17"/>
                <c:pt idx="9">
                  <c:v>0</c:v>
                </c:pt>
                <c:pt idx="10">
                  <c:v>1.1269528000000001E-2</c:v>
                </c:pt>
                <c:pt idx="11">
                  <c:v>1.1269528000000001E-2</c:v>
                </c:pt>
                <c:pt idx="12">
                  <c:v>1.1269528000000001E-2</c:v>
                </c:pt>
                <c:pt idx="13">
                  <c:v>0</c:v>
                </c:pt>
              </c:numCache>
            </c:numRef>
          </c:val>
        </c:ser>
        <c:ser>
          <c:idx val="33"/>
          <c:order val="41"/>
          <c:tx>
            <c:strRef>
              <c:f>'China Reg'!$B$70</c:f>
              <c:strCache>
                <c:ptCount val="1"/>
                <c:pt idx="0">
                  <c:v>ST-LS4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'China 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Reg'!$C$70:$S$70</c:f>
              <c:numCache>
                <c:formatCode>General</c:formatCode>
                <c:ptCount val="17"/>
                <c:pt idx="9">
                  <c:v>0</c:v>
                </c:pt>
                <c:pt idx="10">
                  <c:v>2.3203879714252051E-4</c:v>
                </c:pt>
                <c:pt idx="11">
                  <c:v>2.3203879714252051E-4</c:v>
                </c:pt>
                <c:pt idx="12">
                  <c:v>2.3203879714252051E-4</c:v>
                </c:pt>
                <c:pt idx="13">
                  <c:v>0</c:v>
                </c:pt>
              </c:numCache>
            </c:numRef>
          </c:val>
        </c:ser>
        <c:ser>
          <c:idx val="34"/>
          <c:order val="42"/>
          <c:tx>
            <c:strRef>
              <c:f>'China Reg'!$B$71</c:f>
              <c:strCache>
                <c:ptCount val="1"/>
                <c:pt idx="0">
                  <c:v>GT-LS4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'China 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Reg'!$C$71:$S$71</c:f>
              <c:numCache>
                <c:formatCode>General</c:formatCode>
                <c:ptCount val="17"/>
                <c:pt idx="9">
                  <c:v>0</c:v>
                </c:pt>
                <c:pt idx="10">
                  <c:v>1.161E-4</c:v>
                </c:pt>
                <c:pt idx="11">
                  <c:v>1.161E-4</c:v>
                </c:pt>
                <c:pt idx="12">
                  <c:v>1.161E-4</c:v>
                </c:pt>
                <c:pt idx="13">
                  <c:v>0</c:v>
                </c:pt>
              </c:numCache>
            </c:numRef>
          </c:val>
        </c:ser>
        <c:ser>
          <c:idx val="40"/>
          <c:order val="43"/>
          <c:tx>
            <c:strRef>
              <c:f>'China Reg'!$B$77</c:f>
              <c:strCache>
                <c:ptCount val="1"/>
                <c:pt idx="0">
                  <c:v>Subcr-LS4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'China 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Reg'!$C$77:$S$77</c:f>
              <c:numCache>
                <c:formatCode>General</c:formatCode>
                <c:ptCount val="17"/>
                <c:pt idx="9">
                  <c:v>0</c:v>
                </c:pt>
                <c:pt idx="10">
                  <c:v>0.20703019723450133</c:v>
                </c:pt>
                <c:pt idx="11">
                  <c:v>0.20703019723450133</c:v>
                </c:pt>
                <c:pt idx="12">
                  <c:v>0.20703019723450133</c:v>
                </c:pt>
                <c:pt idx="13">
                  <c:v>0</c:v>
                </c:pt>
              </c:numCache>
            </c:numRef>
          </c:val>
        </c:ser>
        <c:ser>
          <c:idx val="48"/>
          <c:order val="44"/>
          <c:tx>
            <c:strRef>
              <c:f>'China Reg'!$B$85</c:f>
              <c:strCache>
                <c:ptCount val="1"/>
                <c:pt idx="0">
                  <c:v>Hydrolg-LS5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'China 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Reg'!$C$85:$S$85</c:f>
              <c:numCache>
                <c:formatCode>General</c:formatCode>
                <c:ptCount val="17"/>
                <c:pt idx="12">
                  <c:v>0</c:v>
                </c:pt>
                <c:pt idx="13">
                  <c:v>4.3361113293192241E-2</c:v>
                </c:pt>
                <c:pt idx="14">
                  <c:v>4.3361113293192241E-2</c:v>
                </c:pt>
                <c:pt idx="15">
                  <c:v>4.3361113293192241E-2</c:v>
                </c:pt>
                <c:pt idx="16">
                  <c:v>0</c:v>
                </c:pt>
              </c:numCache>
            </c:numRef>
          </c:val>
        </c:ser>
        <c:ser>
          <c:idx val="49"/>
          <c:order val="45"/>
          <c:tx>
            <c:strRef>
              <c:f>'China Reg'!$B$86</c:f>
              <c:strCache>
                <c:ptCount val="1"/>
                <c:pt idx="0">
                  <c:v>HydroROR-LS5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'China 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Reg'!$C$86:$S$86</c:f>
              <c:numCache>
                <c:formatCode>General</c:formatCode>
                <c:ptCount val="17"/>
                <c:pt idx="12">
                  <c:v>0</c:v>
                </c:pt>
                <c:pt idx="13">
                  <c:v>1.4291626622716148E-3</c:v>
                </c:pt>
                <c:pt idx="14">
                  <c:v>1.4291626622716148E-3</c:v>
                </c:pt>
                <c:pt idx="15">
                  <c:v>1.4291626622716148E-3</c:v>
                </c:pt>
                <c:pt idx="16">
                  <c:v>0</c:v>
                </c:pt>
              </c:numCache>
            </c:numRef>
          </c:val>
        </c:ser>
        <c:ser>
          <c:idx val="50"/>
          <c:order val="46"/>
          <c:tx>
            <c:strRef>
              <c:f>'China Reg'!$B$87</c:f>
              <c:strCache>
                <c:ptCount val="1"/>
                <c:pt idx="0">
                  <c:v>Windon-LS5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'China 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Reg'!$C$87:$S$87</c:f>
              <c:numCache>
                <c:formatCode>General</c:formatCode>
                <c:ptCount val="17"/>
                <c:pt idx="12">
                  <c:v>0</c:v>
                </c:pt>
                <c:pt idx="13">
                  <c:v>1.4554590237720691E-2</c:v>
                </c:pt>
                <c:pt idx="14">
                  <c:v>1.4554590237720691E-2</c:v>
                </c:pt>
                <c:pt idx="15">
                  <c:v>1.4554590237720691E-2</c:v>
                </c:pt>
                <c:pt idx="16">
                  <c:v>0</c:v>
                </c:pt>
              </c:numCache>
            </c:numRef>
          </c:val>
        </c:ser>
        <c:ser>
          <c:idx val="52"/>
          <c:order val="47"/>
          <c:tx>
            <c:strRef>
              <c:f>'China Reg'!$B$89</c:f>
              <c:strCache>
                <c:ptCount val="1"/>
                <c:pt idx="0">
                  <c:v>Superc-LS5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  <a:ln>
              <a:noFill/>
            </a:ln>
            <a:effectLst/>
          </c:spPr>
          <c:cat>
            <c:numRef>
              <c:f>'China 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Reg'!$C$89:$S$89</c:f>
              <c:numCache>
                <c:formatCode>General</c:formatCode>
                <c:ptCount val="17"/>
                <c:pt idx="12">
                  <c:v>0</c:v>
                </c:pt>
                <c:pt idx="13">
                  <c:v>0.15333464477793535</c:v>
                </c:pt>
                <c:pt idx="14">
                  <c:v>0.15333464477793535</c:v>
                </c:pt>
                <c:pt idx="15">
                  <c:v>0.15333464477793535</c:v>
                </c:pt>
                <c:pt idx="16">
                  <c:v>0</c:v>
                </c:pt>
              </c:numCache>
            </c:numRef>
          </c:val>
        </c:ser>
        <c:ser>
          <c:idx val="53"/>
          <c:order val="48"/>
          <c:tx>
            <c:strRef>
              <c:f>'China Reg'!$B$90</c:f>
              <c:strCache>
                <c:ptCount val="1"/>
                <c:pt idx="0">
                  <c:v>Ultrsc-LS5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'China 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Reg'!$C$90:$S$90</c:f>
              <c:numCache>
                <c:formatCode>General</c:formatCode>
                <c:ptCount val="17"/>
                <c:pt idx="12">
                  <c:v>0</c:v>
                </c:pt>
                <c:pt idx="13">
                  <c:v>8.436078000000001E-2</c:v>
                </c:pt>
                <c:pt idx="14">
                  <c:v>8.436078000000001E-2</c:v>
                </c:pt>
                <c:pt idx="15">
                  <c:v>8.436078000000001E-2</c:v>
                </c:pt>
                <c:pt idx="16">
                  <c:v>0</c:v>
                </c:pt>
              </c:numCache>
            </c:numRef>
          </c:val>
        </c:ser>
        <c:ser>
          <c:idx val="54"/>
          <c:order val="49"/>
          <c:tx>
            <c:strRef>
              <c:f>'China Reg'!$B$91</c:f>
              <c:strCache>
                <c:ptCount val="1"/>
                <c:pt idx="0">
                  <c:v>0-LS5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noFill/>
            </a:ln>
            <a:effectLst/>
          </c:spPr>
          <c:cat>
            <c:numRef>
              <c:f>'China 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Reg'!$C$91:$S$91</c:f>
              <c:numCache>
                <c:formatCode>General</c:formatCode>
                <c:ptCount val="17"/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47"/>
          <c:order val="50"/>
          <c:tx>
            <c:strRef>
              <c:f>'China Reg'!$B$84</c:f>
              <c:strCache>
                <c:ptCount val="1"/>
                <c:pt idx="0">
                  <c:v>Nuclear-LS5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'China 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Reg'!$C$84:$S$84</c:f>
              <c:numCache>
                <c:formatCode>General</c:formatCode>
                <c:ptCount val="17"/>
                <c:pt idx="12">
                  <c:v>0</c:v>
                </c:pt>
                <c:pt idx="13">
                  <c:v>1.1269528000000001E-2</c:v>
                </c:pt>
                <c:pt idx="14">
                  <c:v>1.1269528000000001E-2</c:v>
                </c:pt>
                <c:pt idx="15">
                  <c:v>1.1269528000000001E-2</c:v>
                </c:pt>
                <c:pt idx="16">
                  <c:v>0</c:v>
                </c:pt>
              </c:numCache>
            </c:numRef>
          </c:val>
        </c:ser>
        <c:ser>
          <c:idx val="46"/>
          <c:order val="51"/>
          <c:tx>
            <c:strRef>
              <c:f>'China Reg'!$B$83</c:f>
              <c:strCache>
                <c:ptCount val="1"/>
                <c:pt idx="0">
                  <c:v>CC-LS5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'China 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Reg'!$C$83:$S$83</c:f>
              <c:numCache>
                <c:formatCode>General</c:formatCode>
                <c:ptCount val="17"/>
                <c:pt idx="12">
                  <c:v>0</c:v>
                </c:pt>
                <c:pt idx="13">
                  <c:v>1.2872938355224539E-4</c:v>
                </c:pt>
                <c:pt idx="14">
                  <c:v>1.2872938355224539E-4</c:v>
                </c:pt>
                <c:pt idx="15">
                  <c:v>1.2872938355224539E-4</c:v>
                </c:pt>
                <c:pt idx="16">
                  <c:v>0</c:v>
                </c:pt>
              </c:numCache>
            </c:numRef>
          </c:val>
        </c:ser>
        <c:ser>
          <c:idx val="44"/>
          <c:order val="52"/>
          <c:tx>
            <c:strRef>
              <c:f>'China Reg'!$B$81</c:f>
              <c:strCache>
                <c:ptCount val="1"/>
                <c:pt idx="0">
                  <c:v>ST-LS5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'China 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Reg'!$C$81:$S$81</c:f>
              <c:numCache>
                <c:formatCode>General</c:formatCode>
                <c:ptCount val="17"/>
                <c:pt idx="12">
                  <c:v>0</c:v>
                </c:pt>
                <c:pt idx="13">
                  <c:v>2.3203879714252013E-4</c:v>
                </c:pt>
                <c:pt idx="14">
                  <c:v>2.3203879714252013E-4</c:v>
                </c:pt>
                <c:pt idx="15">
                  <c:v>2.3203879714252013E-4</c:v>
                </c:pt>
                <c:pt idx="16">
                  <c:v>0</c:v>
                </c:pt>
              </c:numCache>
            </c:numRef>
          </c:val>
        </c:ser>
        <c:ser>
          <c:idx val="45"/>
          <c:order val="53"/>
          <c:tx>
            <c:strRef>
              <c:f>'China Reg'!$B$82</c:f>
              <c:strCache>
                <c:ptCount val="1"/>
                <c:pt idx="0">
                  <c:v>GT-LS5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'China 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Reg'!$C$82:$S$82</c:f>
              <c:numCache>
                <c:formatCode>General</c:formatCode>
                <c:ptCount val="17"/>
                <c:pt idx="12">
                  <c:v>0</c:v>
                </c:pt>
                <c:pt idx="13">
                  <c:v>1.161E-4</c:v>
                </c:pt>
                <c:pt idx="14">
                  <c:v>1.161E-4</c:v>
                </c:pt>
                <c:pt idx="15">
                  <c:v>1.161E-4</c:v>
                </c:pt>
                <c:pt idx="16">
                  <c:v>0</c:v>
                </c:pt>
              </c:numCache>
            </c:numRef>
          </c:val>
        </c:ser>
        <c:ser>
          <c:idx val="51"/>
          <c:order val="54"/>
          <c:tx>
            <c:strRef>
              <c:f>'China Reg'!$B$88</c:f>
              <c:strCache>
                <c:ptCount val="1"/>
                <c:pt idx="0">
                  <c:v>Subcr-LS5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'China 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Reg'!$C$88:$S$88</c:f>
              <c:numCache>
                <c:formatCode>General</c:formatCode>
                <c:ptCount val="17"/>
                <c:pt idx="12">
                  <c:v>0</c:v>
                </c:pt>
                <c:pt idx="13">
                  <c:v>0.17320413926333048</c:v>
                </c:pt>
                <c:pt idx="14">
                  <c:v>0.17320413926333048</c:v>
                </c:pt>
                <c:pt idx="15">
                  <c:v>0.17320413926333048</c:v>
                </c:pt>
                <c:pt idx="1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95991344"/>
        <c:axId val="-1595989168"/>
      </c:areaChart>
      <c:lineChart>
        <c:grouping val="standard"/>
        <c:varyColors val="0"/>
        <c:ser>
          <c:idx val="55"/>
          <c:order val="55"/>
          <c:tx>
            <c:strRef>
              <c:f>'China Reg'!$B$92</c:f>
              <c:strCache>
                <c:ptCount val="1"/>
                <c:pt idx="0">
                  <c:v>dummy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'China 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Reg'!$C$92:$S$92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ser>
          <c:idx val="56"/>
          <c:order val="56"/>
          <c:tx>
            <c:strRef>
              <c:f>'China Reg'!$B$93</c:f>
              <c:strCache>
                <c:ptCount val="1"/>
                <c:pt idx="0">
                  <c:v>dummy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'China 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Reg'!$C$93:$S$93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ser>
          <c:idx val="57"/>
          <c:order val="57"/>
          <c:tx>
            <c:strRef>
              <c:f>'China Reg'!$B$94</c:f>
              <c:strCache>
                <c:ptCount val="1"/>
                <c:pt idx="0">
                  <c:v>dummy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'China 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Reg'!$C$94:$S$94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ser>
          <c:idx val="58"/>
          <c:order val="58"/>
          <c:tx>
            <c:strRef>
              <c:f>'China Reg'!$B$95</c:f>
              <c:strCache>
                <c:ptCount val="1"/>
                <c:pt idx="0">
                  <c:v>dummy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'China 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Reg'!$C$95:$S$95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ser>
          <c:idx val="59"/>
          <c:order val="59"/>
          <c:tx>
            <c:strRef>
              <c:f>'China Reg'!$B$96</c:f>
              <c:strCache>
                <c:ptCount val="1"/>
                <c:pt idx="0">
                  <c:v>dummy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'China 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Reg'!$C$96:$S$96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ser>
          <c:idx val="60"/>
          <c:order val="60"/>
          <c:tx>
            <c:strRef>
              <c:f>'China Reg'!$B$97</c:f>
              <c:strCache>
                <c:ptCount val="1"/>
                <c:pt idx="0">
                  <c:v>dummy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'China 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Reg'!$C$97:$S$97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ser>
          <c:idx val="61"/>
          <c:order val="61"/>
          <c:tx>
            <c:strRef>
              <c:f>'China Reg'!$B$98</c:f>
              <c:strCache>
                <c:ptCount val="1"/>
                <c:pt idx="0">
                  <c:v>dummy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'China 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Reg'!$C$98:$S$98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ser>
          <c:idx val="62"/>
          <c:order val="62"/>
          <c:tx>
            <c:strRef>
              <c:f>'China Reg'!$B$99</c:f>
              <c:strCache>
                <c:ptCount val="1"/>
                <c:pt idx="0">
                  <c:v>dummy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'China 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Reg'!$C$99:$S$99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ser>
          <c:idx val="63"/>
          <c:order val="63"/>
          <c:tx>
            <c:strRef>
              <c:f>'China Reg'!$B$100</c:f>
              <c:strCache>
                <c:ptCount val="1"/>
                <c:pt idx="0">
                  <c:v>dummy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'China 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Reg'!$C$100:$S$100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ser>
          <c:idx val="64"/>
          <c:order val="64"/>
          <c:tx>
            <c:strRef>
              <c:f>'China Reg'!$B$101</c:f>
              <c:strCache>
                <c:ptCount val="1"/>
                <c:pt idx="0">
                  <c:v>dummy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'China 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Reg'!$C$101:$S$101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ser>
          <c:idx val="65"/>
          <c:order val="65"/>
          <c:tx>
            <c:strRef>
              <c:f>'China Reg'!$B$102</c:f>
              <c:strCache>
                <c:ptCount val="1"/>
                <c:pt idx="0">
                  <c:v>dummy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'China Reg'!$C$36:$S$36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'China Reg'!$C$102:$S$102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95991344"/>
        <c:axId val="-1595989168"/>
      </c:lineChart>
      <c:dateAx>
        <c:axId val="-159599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5989168"/>
        <c:crosses val="autoZero"/>
        <c:auto val="0"/>
        <c:lblOffset val="100"/>
        <c:baseTimeUnit val="days"/>
      </c:dateAx>
      <c:valAx>
        <c:axId val="-159598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599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legendEntry>
        <c:idx val="32"/>
        <c:delete val="1"/>
      </c:legendEntry>
      <c:legendEntry>
        <c:idx val="33"/>
        <c:delete val="1"/>
      </c:legendEntry>
      <c:legendEntry>
        <c:idx val="34"/>
        <c:delete val="1"/>
      </c:legendEntry>
      <c:legendEntry>
        <c:idx val="35"/>
        <c:delete val="1"/>
      </c:legendEntry>
      <c:legendEntry>
        <c:idx val="36"/>
        <c:delete val="1"/>
      </c:legendEntry>
      <c:legendEntry>
        <c:idx val="39"/>
        <c:delete val="1"/>
      </c:legendEntry>
      <c:legendEntry>
        <c:idx val="40"/>
        <c:delete val="1"/>
      </c:legendEntry>
      <c:legendEntry>
        <c:idx val="41"/>
        <c:delete val="1"/>
      </c:legendEntry>
      <c:legendEntry>
        <c:idx val="42"/>
        <c:delete val="1"/>
      </c:legendEntry>
      <c:legendEntry>
        <c:idx val="43"/>
        <c:delete val="1"/>
      </c:legendEntry>
      <c:legendEntry>
        <c:idx val="44"/>
        <c:delete val="1"/>
      </c:legendEntry>
      <c:legendEntry>
        <c:idx val="45"/>
        <c:delete val="1"/>
      </c:legendEntry>
      <c:legendEntry>
        <c:idx val="46"/>
        <c:delete val="1"/>
      </c:legendEntry>
      <c:legendEntry>
        <c:idx val="48"/>
        <c:delete val="1"/>
      </c:legendEntry>
      <c:legendEntry>
        <c:idx val="49"/>
        <c:delete val="1"/>
      </c:legendEntry>
      <c:legendEntry>
        <c:idx val="50"/>
        <c:delete val="1"/>
      </c:legendEntry>
      <c:legendEntry>
        <c:idx val="51"/>
        <c:delete val="1"/>
      </c:legendEntry>
      <c:legendEntry>
        <c:idx val="52"/>
        <c:delete val="1"/>
      </c:legendEntry>
      <c:legendEntry>
        <c:idx val="53"/>
        <c:delete val="1"/>
      </c:legendEntry>
      <c:legendEntry>
        <c:idx val="55"/>
        <c:delete val="1"/>
      </c:legendEntry>
      <c:legendEntry>
        <c:idx val="56"/>
        <c:delete val="1"/>
      </c:legendEntry>
      <c:legendEntry>
        <c:idx val="57"/>
        <c:delete val="1"/>
      </c:legendEntry>
      <c:legendEntry>
        <c:idx val="58"/>
        <c:delete val="1"/>
      </c:legendEntry>
      <c:legendEntry>
        <c:idx val="59"/>
        <c:delete val="1"/>
      </c:legendEntry>
      <c:legendEntry>
        <c:idx val="60"/>
        <c:delete val="1"/>
      </c:legendEntry>
      <c:legendEntry>
        <c:idx val="61"/>
        <c:delete val="1"/>
      </c:legendEntry>
      <c:legendEntry>
        <c:idx val="62"/>
        <c:delete val="1"/>
      </c:legendEntry>
      <c:legendEntry>
        <c:idx val="63"/>
        <c:delete val="1"/>
      </c:legendEntry>
      <c:legendEntry>
        <c:idx val="64"/>
        <c:delete val="1"/>
      </c:legendEntry>
      <c:legendEntry>
        <c:idx val="65"/>
        <c:delete val="1"/>
      </c:legendEntry>
      <c:layout>
        <c:manualLayout>
          <c:xMode val="edge"/>
          <c:yMode val="edge"/>
          <c:x val="7.0111657844845826E-2"/>
          <c:y val="0.91917286984733415"/>
          <c:w val="0.87438157609608236"/>
          <c:h val="8.08271301526658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'Henan Dereg'!$A$17:$B$17</c:f>
              <c:strCache>
                <c:ptCount val="2"/>
                <c:pt idx="0">
                  <c:v>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'Henan Dereg'!$C$16:$G$16</c:f>
              <c:strCache>
                <c:ptCount val="5"/>
                <c:pt idx="0">
                  <c:v>LS1</c:v>
                </c:pt>
                <c:pt idx="1">
                  <c:v>LS2</c:v>
                </c:pt>
                <c:pt idx="2">
                  <c:v>LS3</c:v>
                </c:pt>
                <c:pt idx="3">
                  <c:v>LS4</c:v>
                </c:pt>
                <c:pt idx="4">
                  <c:v>LS5</c:v>
                </c:pt>
              </c:strCache>
            </c:strRef>
          </c:cat>
          <c:val>
            <c:numRef>
              <c:f>'Henan Dereg'!$C$17:$G$17</c:f>
              <c:numCache>
                <c:formatCode>General</c:formatCode>
                <c:ptCount val="5"/>
                <c:pt idx="0">
                  <c:v>1.4265000036949402E-3</c:v>
                </c:pt>
                <c:pt idx="1">
                  <c:v>1.4265000000531942E-3</c:v>
                </c:pt>
                <c:pt idx="2">
                  <c:v>1.1233980363583194E-3</c:v>
                </c:pt>
                <c:pt idx="3">
                  <c:v>2.6090260518800464E-5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'Henan Dereg'!$A$18:$B$18</c:f>
              <c:strCache>
                <c:ptCount val="2"/>
                <c:pt idx="0">
                  <c:v>Hydrolg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'Henan Dereg'!$C$16:$G$16</c:f>
              <c:strCache>
                <c:ptCount val="5"/>
                <c:pt idx="0">
                  <c:v>LS1</c:v>
                </c:pt>
                <c:pt idx="1">
                  <c:v>LS2</c:v>
                </c:pt>
                <c:pt idx="2">
                  <c:v>LS3</c:v>
                </c:pt>
                <c:pt idx="3">
                  <c:v>LS4</c:v>
                </c:pt>
                <c:pt idx="4">
                  <c:v>LS5</c:v>
                </c:pt>
              </c:strCache>
            </c:strRef>
          </c:cat>
          <c:val>
            <c:numRef>
              <c:f>'Henan Dereg'!$C$18:$G$18</c:f>
              <c:numCache>
                <c:formatCode>General</c:formatCode>
                <c:ptCount val="5"/>
                <c:pt idx="0">
                  <c:v>2.4509429999999997E-3</c:v>
                </c:pt>
                <c:pt idx="1">
                  <c:v>2.4509429999999997E-3</c:v>
                </c:pt>
                <c:pt idx="2">
                  <c:v>5.1834554880107069E-4</c:v>
                </c:pt>
                <c:pt idx="3">
                  <c:v>3.6724838823477845E-4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'Henan Dereg'!$A$19:$B$19</c:f>
              <c:strCache>
                <c:ptCount val="2"/>
                <c:pt idx="0">
                  <c:v>Windon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'Henan Dereg'!$C$16:$G$16</c:f>
              <c:strCache>
                <c:ptCount val="5"/>
                <c:pt idx="0">
                  <c:v>LS1</c:v>
                </c:pt>
                <c:pt idx="1">
                  <c:v>LS2</c:v>
                </c:pt>
                <c:pt idx="2">
                  <c:v>LS3</c:v>
                </c:pt>
                <c:pt idx="3">
                  <c:v>LS4</c:v>
                </c:pt>
                <c:pt idx="4">
                  <c:v>LS5</c:v>
                </c:pt>
              </c:strCache>
            </c:strRef>
          </c:cat>
          <c:val>
            <c:numRef>
              <c:f>'Henan Dereg'!$C$19:$G$19</c:f>
              <c:numCache>
                <c:formatCode>General</c:formatCode>
                <c:ptCount val="5"/>
                <c:pt idx="0">
                  <c:v>1.4292971888733163E-5</c:v>
                </c:pt>
                <c:pt idx="1">
                  <c:v>1.4038327107564773E-5</c:v>
                </c:pt>
                <c:pt idx="2">
                  <c:v>1.657262452583822E-5</c:v>
                </c:pt>
                <c:pt idx="3">
                  <c:v>1.7680253413058729E-5</c:v>
                </c:pt>
                <c:pt idx="4">
                  <c:v>1.6892678312699138E-5</c:v>
                </c:pt>
              </c:numCache>
            </c:numRef>
          </c:val>
        </c:ser>
        <c:ser>
          <c:idx val="3"/>
          <c:order val="3"/>
          <c:tx>
            <c:strRef>
              <c:f>'Henan Dereg'!$A$20:$B$20</c:f>
              <c:strCache>
                <c:ptCount val="2"/>
                <c:pt idx="0">
                  <c:v>Subcr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'Henan Dereg'!$C$16:$G$16</c:f>
              <c:strCache>
                <c:ptCount val="5"/>
                <c:pt idx="0">
                  <c:v>LS1</c:v>
                </c:pt>
                <c:pt idx="1">
                  <c:v>LS2</c:v>
                </c:pt>
                <c:pt idx="2">
                  <c:v>LS3</c:v>
                </c:pt>
                <c:pt idx="3">
                  <c:v>LS4</c:v>
                </c:pt>
                <c:pt idx="4">
                  <c:v>LS5</c:v>
                </c:pt>
              </c:strCache>
            </c:strRef>
          </c:cat>
          <c:val>
            <c:numRef>
              <c:f>'Henan Dereg'!$C$20:$G$20</c:f>
              <c:numCache>
                <c:formatCode>General</c:formatCode>
                <c:ptCount val="5"/>
                <c:pt idx="0">
                  <c:v>2.3917976480828206E-4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4"/>
          <c:order val="4"/>
          <c:tx>
            <c:strRef>
              <c:f>'Henan Dereg'!$A$21:$B$21</c:f>
              <c:strCache>
                <c:ptCount val="2"/>
                <c:pt idx="0">
                  <c:v>Superc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'Henan Dereg'!$C$16:$G$16</c:f>
              <c:strCache>
                <c:ptCount val="5"/>
                <c:pt idx="0">
                  <c:v>LS1</c:v>
                </c:pt>
                <c:pt idx="1">
                  <c:v>LS2</c:v>
                </c:pt>
                <c:pt idx="2">
                  <c:v>LS3</c:v>
                </c:pt>
                <c:pt idx="3">
                  <c:v>LS4</c:v>
                </c:pt>
                <c:pt idx="4">
                  <c:v>LS5</c:v>
                </c:pt>
              </c:strCache>
            </c:strRef>
          </c:cat>
          <c:val>
            <c:numRef>
              <c:f>'Henan Dereg'!$C$21:$G$21</c:f>
              <c:numCache>
                <c:formatCode>General</c:formatCode>
                <c:ptCount val="5"/>
                <c:pt idx="0">
                  <c:v>1.7756999999165728E-2</c:v>
                </c:pt>
                <c:pt idx="1">
                  <c:v>1.7756999999582874E-2</c:v>
                </c:pt>
                <c:pt idx="2">
                  <c:v>1.7756999999861259E-2</c:v>
                </c:pt>
                <c:pt idx="3">
                  <c:v>1.7756999999824701E-2</c:v>
                </c:pt>
                <c:pt idx="4">
                  <c:v>1.7753405813126868E-2</c:v>
                </c:pt>
              </c:numCache>
            </c:numRef>
          </c:val>
        </c:ser>
        <c:ser>
          <c:idx val="5"/>
          <c:order val="5"/>
          <c:tx>
            <c:strRef>
              <c:f>'Henan Dereg'!$A$22:$B$22</c:f>
              <c:strCache>
                <c:ptCount val="2"/>
                <c:pt idx="0">
                  <c:v>Ultrsc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'Henan Dereg'!$C$16:$G$16</c:f>
              <c:strCache>
                <c:ptCount val="5"/>
                <c:pt idx="0">
                  <c:v>LS1</c:v>
                </c:pt>
                <c:pt idx="1">
                  <c:v>LS2</c:v>
                </c:pt>
                <c:pt idx="2">
                  <c:v>LS3</c:v>
                </c:pt>
                <c:pt idx="3">
                  <c:v>LS4</c:v>
                </c:pt>
                <c:pt idx="4">
                  <c:v>LS5</c:v>
                </c:pt>
              </c:strCache>
            </c:strRef>
          </c:cat>
          <c:val>
            <c:numRef>
              <c:f>'Henan Dereg'!$C$22:$G$22</c:f>
              <c:numCache>
                <c:formatCode>General</c:formatCode>
                <c:ptCount val="5"/>
                <c:pt idx="0">
                  <c:v>6.8759999991619396E-3</c:v>
                </c:pt>
                <c:pt idx="1">
                  <c:v>6.8759999995825017E-3</c:v>
                </c:pt>
                <c:pt idx="2">
                  <c:v>6.8759999998611251E-3</c:v>
                </c:pt>
                <c:pt idx="3">
                  <c:v>6.8759999998245702E-3</c:v>
                </c:pt>
                <c:pt idx="4">
                  <c:v>6.8760000000016377E-3</c:v>
                </c:pt>
              </c:numCache>
            </c:numRef>
          </c:val>
        </c:ser>
        <c:ser>
          <c:idx val="6"/>
          <c:order val="6"/>
          <c:tx>
            <c:strRef>
              <c:f>'Henan Dereg'!$A$23:$B$23</c:f>
              <c:strCache>
                <c:ptCount val="2"/>
                <c:pt idx="0">
                  <c:v>Trade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'Henan Dereg'!$C$16:$G$16</c:f>
              <c:strCache>
                <c:ptCount val="5"/>
                <c:pt idx="0">
                  <c:v>LS1</c:v>
                </c:pt>
                <c:pt idx="1">
                  <c:v>LS2</c:v>
                </c:pt>
                <c:pt idx="2">
                  <c:v>LS3</c:v>
                </c:pt>
                <c:pt idx="3">
                  <c:v>LS4</c:v>
                </c:pt>
                <c:pt idx="4">
                  <c:v>LS5</c:v>
                </c:pt>
              </c:strCache>
            </c:strRef>
          </c:cat>
          <c:val>
            <c:numRef>
              <c:f>'Henan Dereg'!$C$23:$G$23</c:f>
              <c:numCache>
                <c:formatCode>General</c:formatCode>
                <c:ptCount val="5"/>
                <c:pt idx="0">
                  <c:v>8.1800526604261115E-3</c:v>
                </c:pt>
                <c:pt idx="1">
                  <c:v>6.5232904654954661E-3</c:v>
                </c:pt>
                <c:pt idx="2">
                  <c:v>5.2655477151565449E-3</c:v>
                </c:pt>
                <c:pt idx="3">
                  <c:v>4.05903940906627E-3</c:v>
                </c:pt>
                <c:pt idx="4">
                  <c:v>1.7830180261895403E-3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788265840"/>
        <c:axId val="-1788267472"/>
      </c:barChart>
      <c:catAx>
        <c:axId val="-178826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8267472"/>
        <c:crosses val="autoZero"/>
        <c:auto val="1"/>
        <c:lblAlgn val="ctr"/>
        <c:lblOffset val="100"/>
        <c:noMultiLvlLbl val="0"/>
      </c:catAx>
      <c:valAx>
        <c:axId val="-178826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826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'Henan Dereg'!$B$28</c:f>
              <c:strCache>
                <c:ptCount val="1"/>
                <c:pt idx="0">
                  <c:v>CC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'Henan Dereg'!$C$27:$S$27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'Henan Dereg'!$C$28:$S$28</c:f>
              <c:numCache>
                <c:formatCode>General</c:formatCode>
                <c:ptCount val="17"/>
                <c:pt idx="0">
                  <c:v>0</c:v>
                </c:pt>
                <c:pt idx="1">
                  <c:v>1.4265000036949402E-3</c:v>
                </c:pt>
                <c:pt idx="2">
                  <c:v>1.4265000036949402E-3</c:v>
                </c:pt>
                <c:pt idx="3">
                  <c:v>1.4265000036949402E-3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'Henan Dereg'!$B$29</c:f>
              <c:strCache>
                <c:ptCount val="1"/>
                <c:pt idx="0">
                  <c:v>Hydrolg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'Henan Dereg'!$C$27:$S$27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'Henan Dereg'!$C$29:$S$29</c:f>
              <c:numCache>
                <c:formatCode>General</c:formatCode>
                <c:ptCount val="17"/>
                <c:pt idx="0">
                  <c:v>0</c:v>
                </c:pt>
                <c:pt idx="1">
                  <c:v>2.4509429999999997E-3</c:v>
                </c:pt>
                <c:pt idx="2">
                  <c:v>2.4509429999999997E-3</c:v>
                </c:pt>
                <c:pt idx="3">
                  <c:v>2.4509429999999997E-3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'Henan Dereg'!$B$30</c:f>
              <c:strCache>
                <c:ptCount val="1"/>
                <c:pt idx="0">
                  <c:v>Windon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'Henan Dereg'!$C$27:$S$27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'Henan Dereg'!$C$30:$S$30</c:f>
              <c:numCache>
                <c:formatCode>General</c:formatCode>
                <c:ptCount val="17"/>
                <c:pt idx="0">
                  <c:v>0</c:v>
                </c:pt>
                <c:pt idx="1">
                  <c:v>1.4292971888733163E-5</c:v>
                </c:pt>
                <c:pt idx="2">
                  <c:v>1.4292971888733163E-5</c:v>
                </c:pt>
                <c:pt idx="3">
                  <c:v>1.4292971888733163E-5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'Henan Dereg'!$B$31</c:f>
              <c:strCache>
                <c:ptCount val="1"/>
                <c:pt idx="0">
                  <c:v>Subcr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'Henan Dereg'!$C$27:$S$27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'Henan Dereg'!$C$31:$S$31</c:f>
              <c:numCache>
                <c:formatCode>General</c:formatCode>
                <c:ptCount val="17"/>
                <c:pt idx="0">
                  <c:v>0</c:v>
                </c:pt>
                <c:pt idx="1">
                  <c:v>2.3917976480828206E-4</c:v>
                </c:pt>
                <c:pt idx="2">
                  <c:v>2.3917976480828206E-4</c:v>
                </c:pt>
                <c:pt idx="3">
                  <c:v>2.3917976480828206E-4</c:v>
                </c:pt>
                <c:pt idx="4">
                  <c:v>0</c:v>
                </c:pt>
              </c:numCache>
            </c:numRef>
          </c:val>
        </c:ser>
        <c:ser>
          <c:idx val="4"/>
          <c:order val="4"/>
          <c:tx>
            <c:strRef>
              <c:f>'Henan Dereg'!$B$32</c:f>
              <c:strCache>
                <c:ptCount val="1"/>
                <c:pt idx="0">
                  <c:v>Superc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'Henan Dereg'!$C$27:$S$27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'Henan Dereg'!$C$32:$S$32</c:f>
              <c:numCache>
                <c:formatCode>General</c:formatCode>
                <c:ptCount val="17"/>
                <c:pt idx="0">
                  <c:v>0</c:v>
                </c:pt>
                <c:pt idx="1">
                  <c:v>1.7756999999165728E-2</c:v>
                </c:pt>
                <c:pt idx="2">
                  <c:v>1.7756999999165728E-2</c:v>
                </c:pt>
                <c:pt idx="3">
                  <c:v>1.7756999999165728E-2</c:v>
                </c:pt>
                <c:pt idx="4">
                  <c:v>0</c:v>
                </c:pt>
              </c:numCache>
            </c:numRef>
          </c:val>
        </c:ser>
        <c:ser>
          <c:idx val="5"/>
          <c:order val="5"/>
          <c:tx>
            <c:strRef>
              <c:f>'Henan Dereg'!$B$33</c:f>
              <c:strCache>
                <c:ptCount val="1"/>
                <c:pt idx="0">
                  <c:v>Ultrsc</c:v>
                </c:pt>
              </c:strCache>
            </c:strRef>
          </c:tx>
          <c:spPr>
            <a:solidFill>
              <a:schemeClr val="tx2"/>
            </a:solidFill>
            <a:ln w="25400">
              <a:noFill/>
            </a:ln>
            <a:effectLst/>
          </c:spPr>
          <c:cat>
            <c:numRef>
              <c:f>'Henan Dereg'!$C$27:$S$27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'Henan Dereg'!$C$33:$S$33</c:f>
              <c:numCache>
                <c:formatCode>General</c:formatCode>
                <c:ptCount val="17"/>
                <c:pt idx="0">
                  <c:v>0</c:v>
                </c:pt>
                <c:pt idx="1">
                  <c:v>6.8759999991619396E-3</c:v>
                </c:pt>
                <c:pt idx="2">
                  <c:v>6.8759999991619396E-3</c:v>
                </c:pt>
                <c:pt idx="3">
                  <c:v>6.8759999991619396E-3</c:v>
                </c:pt>
                <c:pt idx="4">
                  <c:v>0</c:v>
                </c:pt>
              </c:numCache>
            </c:numRef>
          </c:val>
        </c:ser>
        <c:ser>
          <c:idx val="6"/>
          <c:order val="6"/>
          <c:tx>
            <c:strRef>
              <c:f>'Henan Dereg'!$B$34</c:f>
              <c:strCache>
                <c:ptCount val="1"/>
                <c:pt idx="0">
                  <c:v>Trade</c:v>
                </c:pt>
              </c:strCache>
            </c:strRef>
          </c:tx>
          <c:spPr>
            <a:solidFill>
              <a:schemeClr val="bg2"/>
            </a:solidFill>
            <a:ln w="25400">
              <a:noFill/>
            </a:ln>
            <a:effectLst/>
          </c:spPr>
          <c:cat>
            <c:numRef>
              <c:f>'Henan Dereg'!$C$27:$S$27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'Henan Dereg'!$C$34:$S$34</c:f>
              <c:numCache>
                <c:formatCode>General</c:formatCode>
                <c:ptCount val="17"/>
                <c:pt idx="0">
                  <c:v>0</c:v>
                </c:pt>
                <c:pt idx="1">
                  <c:v>8.1800526604261115E-3</c:v>
                </c:pt>
                <c:pt idx="2">
                  <c:v>8.1800526604261115E-3</c:v>
                </c:pt>
                <c:pt idx="3">
                  <c:v>8.1800526604261115E-3</c:v>
                </c:pt>
                <c:pt idx="4">
                  <c:v>0</c:v>
                </c:pt>
              </c:numCache>
            </c:numRef>
          </c:val>
        </c:ser>
        <c:ser>
          <c:idx val="7"/>
          <c:order val="7"/>
          <c:tx>
            <c:strRef>
              <c:f>'Henan Dereg'!$B$35</c:f>
              <c:strCache>
                <c:ptCount val="1"/>
                <c:pt idx="0">
                  <c:v>CC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'Henan Dereg'!$C$27:$S$27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'Henan Dereg'!$C$35:$S$35</c:f>
              <c:numCache>
                <c:formatCode>General</c:formatCode>
                <c:ptCount val="17"/>
                <c:pt idx="3">
                  <c:v>0</c:v>
                </c:pt>
                <c:pt idx="4">
                  <c:v>1.4265000000531942E-3</c:v>
                </c:pt>
                <c:pt idx="5">
                  <c:v>1.4265000000531942E-3</c:v>
                </c:pt>
                <c:pt idx="6">
                  <c:v>1.4265000000531942E-3</c:v>
                </c:pt>
                <c:pt idx="7">
                  <c:v>0</c:v>
                </c:pt>
              </c:numCache>
            </c:numRef>
          </c:val>
        </c:ser>
        <c:ser>
          <c:idx val="8"/>
          <c:order val="8"/>
          <c:tx>
            <c:strRef>
              <c:f>'Henan Dereg'!$B$36</c:f>
              <c:strCache>
                <c:ptCount val="1"/>
                <c:pt idx="0">
                  <c:v>Hydrolg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'Henan Dereg'!$C$27:$S$27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'Henan Dereg'!$C$36:$S$36</c:f>
              <c:numCache>
                <c:formatCode>General</c:formatCode>
                <c:ptCount val="17"/>
                <c:pt idx="3">
                  <c:v>0</c:v>
                </c:pt>
                <c:pt idx="4">
                  <c:v>2.4509429999999997E-3</c:v>
                </c:pt>
                <c:pt idx="5">
                  <c:v>2.4509429999999997E-3</c:v>
                </c:pt>
                <c:pt idx="6">
                  <c:v>2.4509429999999997E-3</c:v>
                </c:pt>
                <c:pt idx="7">
                  <c:v>0</c:v>
                </c:pt>
              </c:numCache>
            </c:numRef>
          </c:val>
        </c:ser>
        <c:ser>
          <c:idx val="9"/>
          <c:order val="9"/>
          <c:tx>
            <c:strRef>
              <c:f>'Henan Dereg'!$B$37</c:f>
              <c:strCache>
                <c:ptCount val="1"/>
                <c:pt idx="0">
                  <c:v>Windon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'Henan Dereg'!$C$27:$S$27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'Henan Dereg'!$C$37:$S$37</c:f>
              <c:numCache>
                <c:formatCode>General</c:formatCode>
                <c:ptCount val="17"/>
                <c:pt idx="3">
                  <c:v>0</c:v>
                </c:pt>
                <c:pt idx="4">
                  <c:v>1.4038327107564773E-5</c:v>
                </c:pt>
                <c:pt idx="5">
                  <c:v>1.4038327107564773E-5</c:v>
                </c:pt>
                <c:pt idx="6">
                  <c:v>1.4038327107564773E-5</c:v>
                </c:pt>
                <c:pt idx="7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'Henan Dereg'!$B$38</c:f>
              <c:strCache>
                <c:ptCount val="1"/>
                <c:pt idx="0">
                  <c:v>Subcr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'Henan Dereg'!$C$27:$S$27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'Henan Dereg'!$C$38:$S$38</c:f>
              <c:numCache>
                <c:formatCode>General</c:formatCode>
                <c:ptCount val="17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'Henan Dereg'!$B$39</c:f>
              <c:strCache>
                <c:ptCount val="1"/>
                <c:pt idx="0">
                  <c:v>Superc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'Henan Dereg'!$C$27:$S$27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'Henan Dereg'!$C$39:$S$39</c:f>
              <c:numCache>
                <c:formatCode>General</c:formatCode>
                <c:ptCount val="17"/>
                <c:pt idx="3">
                  <c:v>0</c:v>
                </c:pt>
                <c:pt idx="4">
                  <c:v>1.7756999999582874E-2</c:v>
                </c:pt>
                <c:pt idx="5">
                  <c:v>1.7756999999582874E-2</c:v>
                </c:pt>
                <c:pt idx="6">
                  <c:v>1.7756999999582874E-2</c:v>
                </c:pt>
                <c:pt idx="7">
                  <c:v>0</c:v>
                </c:pt>
              </c:numCache>
            </c:numRef>
          </c:val>
        </c:ser>
        <c:ser>
          <c:idx val="12"/>
          <c:order val="12"/>
          <c:tx>
            <c:strRef>
              <c:f>'Henan Dereg'!$B$40</c:f>
              <c:strCache>
                <c:ptCount val="1"/>
                <c:pt idx="0">
                  <c:v>Ultrsc</c:v>
                </c:pt>
              </c:strCache>
            </c:strRef>
          </c:tx>
          <c:spPr>
            <a:solidFill>
              <a:schemeClr val="tx2"/>
            </a:solidFill>
            <a:ln w="25400">
              <a:noFill/>
            </a:ln>
            <a:effectLst/>
          </c:spPr>
          <c:cat>
            <c:numRef>
              <c:f>'Henan Dereg'!$C$27:$S$27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'Henan Dereg'!$C$40:$S$40</c:f>
              <c:numCache>
                <c:formatCode>General</c:formatCode>
                <c:ptCount val="17"/>
                <c:pt idx="3">
                  <c:v>0</c:v>
                </c:pt>
                <c:pt idx="4">
                  <c:v>6.8759999995825017E-3</c:v>
                </c:pt>
                <c:pt idx="5">
                  <c:v>6.8759999995825017E-3</c:v>
                </c:pt>
                <c:pt idx="6">
                  <c:v>6.8759999995825017E-3</c:v>
                </c:pt>
                <c:pt idx="7">
                  <c:v>0</c:v>
                </c:pt>
              </c:numCache>
            </c:numRef>
          </c:val>
        </c:ser>
        <c:ser>
          <c:idx val="13"/>
          <c:order val="13"/>
          <c:tx>
            <c:strRef>
              <c:f>'Henan Dereg'!$B$41</c:f>
              <c:strCache>
                <c:ptCount val="1"/>
                <c:pt idx="0">
                  <c:v>Trade</c:v>
                </c:pt>
              </c:strCache>
            </c:strRef>
          </c:tx>
          <c:spPr>
            <a:solidFill>
              <a:schemeClr val="bg2"/>
            </a:solidFill>
            <a:ln w="25400">
              <a:noFill/>
            </a:ln>
            <a:effectLst/>
          </c:spPr>
          <c:cat>
            <c:numRef>
              <c:f>'Henan Dereg'!$C$27:$S$27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'Henan Dereg'!$C$41:$S$41</c:f>
              <c:numCache>
                <c:formatCode>General</c:formatCode>
                <c:ptCount val="17"/>
                <c:pt idx="3">
                  <c:v>0</c:v>
                </c:pt>
                <c:pt idx="4">
                  <c:v>6.5232904654954661E-3</c:v>
                </c:pt>
                <c:pt idx="5">
                  <c:v>6.5232904654954661E-3</c:v>
                </c:pt>
                <c:pt idx="6">
                  <c:v>6.5232904654954661E-3</c:v>
                </c:pt>
                <c:pt idx="7">
                  <c:v>0</c:v>
                </c:pt>
              </c:numCache>
            </c:numRef>
          </c:val>
        </c:ser>
        <c:ser>
          <c:idx val="14"/>
          <c:order val="14"/>
          <c:tx>
            <c:strRef>
              <c:f>'Henan Dereg'!$B$42</c:f>
              <c:strCache>
                <c:ptCount val="1"/>
                <c:pt idx="0">
                  <c:v>CC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'Henan Dereg'!$C$27:$S$27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'Henan Dereg'!$C$42:$S$42</c:f>
              <c:numCache>
                <c:formatCode>General</c:formatCode>
                <c:ptCount val="17"/>
                <c:pt idx="6">
                  <c:v>0</c:v>
                </c:pt>
                <c:pt idx="7">
                  <c:v>1.1233980363583194E-3</c:v>
                </c:pt>
                <c:pt idx="8">
                  <c:v>1.1233980363583194E-3</c:v>
                </c:pt>
                <c:pt idx="9">
                  <c:v>1.1233980363583194E-3</c:v>
                </c:pt>
                <c:pt idx="10">
                  <c:v>0</c:v>
                </c:pt>
              </c:numCache>
            </c:numRef>
          </c:val>
        </c:ser>
        <c:ser>
          <c:idx val="15"/>
          <c:order val="15"/>
          <c:tx>
            <c:strRef>
              <c:f>'Henan Dereg'!$B$43</c:f>
              <c:strCache>
                <c:ptCount val="1"/>
                <c:pt idx="0">
                  <c:v>Hydrolg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'Henan Dereg'!$C$27:$S$27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'Henan Dereg'!$C$43:$S$43</c:f>
              <c:numCache>
                <c:formatCode>General</c:formatCode>
                <c:ptCount val="17"/>
                <c:pt idx="6">
                  <c:v>0</c:v>
                </c:pt>
                <c:pt idx="7">
                  <c:v>5.1834554880107069E-4</c:v>
                </c:pt>
                <c:pt idx="8">
                  <c:v>5.1834554880107069E-4</c:v>
                </c:pt>
                <c:pt idx="9">
                  <c:v>5.1834554880107069E-4</c:v>
                </c:pt>
                <c:pt idx="10">
                  <c:v>0</c:v>
                </c:pt>
              </c:numCache>
            </c:numRef>
          </c:val>
        </c:ser>
        <c:ser>
          <c:idx val="16"/>
          <c:order val="16"/>
          <c:tx>
            <c:strRef>
              <c:f>'Henan Dereg'!$B$44</c:f>
              <c:strCache>
                <c:ptCount val="1"/>
                <c:pt idx="0">
                  <c:v>Windon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'Henan Dereg'!$C$27:$S$27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'Henan Dereg'!$C$44:$S$44</c:f>
              <c:numCache>
                <c:formatCode>General</c:formatCode>
                <c:ptCount val="17"/>
                <c:pt idx="6">
                  <c:v>0</c:v>
                </c:pt>
                <c:pt idx="7">
                  <c:v>1.657262452583822E-5</c:v>
                </c:pt>
                <c:pt idx="8">
                  <c:v>1.657262452583822E-5</c:v>
                </c:pt>
                <c:pt idx="9">
                  <c:v>1.657262452583822E-5</c:v>
                </c:pt>
                <c:pt idx="10">
                  <c:v>0</c:v>
                </c:pt>
              </c:numCache>
            </c:numRef>
          </c:val>
        </c:ser>
        <c:ser>
          <c:idx val="17"/>
          <c:order val="17"/>
          <c:tx>
            <c:strRef>
              <c:f>'Henan Dereg'!$B$45</c:f>
              <c:strCache>
                <c:ptCount val="1"/>
                <c:pt idx="0">
                  <c:v>Subcr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'Henan Dereg'!$C$27:$S$27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'Henan Dereg'!$C$45:$S$45</c:f>
              <c:numCache>
                <c:formatCode>General</c:formatCode>
                <c:ptCount val="17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8"/>
          <c:order val="18"/>
          <c:tx>
            <c:strRef>
              <c:f>'Henan Dereg'!$B$46</c:f>
              <c:strCache>
                <c:ptCount val="1"/>
                <c:pt idx="0">
                  <c:v>Superc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'Henan Dereg'!$C$27:$S$27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'Henan Dereg'!$C$46:$S$46</c:f>
              <c:numCache>
                <c:formatCode>General</c:formatCode>
                <c:ptCount val="17"/>
                <c:pt idx="6">
                  <c:v>0</c:v>
                </c:pt>
                <c:pt idx="7">
                  <c:v>1.7756999999861259E-2</c:v>
                </c:pt>
                <c:pt idx="8">
                  <c:v>1.7756999999861259E-2</c:v>
                </c:pt>
                <c:pt idx="9">
                  <c:v>1.7756999999861259E-2</c:v>
                </c:pt>
                <c:pt idx="10">
                  <c:v>0</c:v>
                </c:pt>
              </c:numCache>
            </c:numRef>
          </c:val>
        </c:ser>
        <c:ser>
          <c:idx val="19"/>
          <c:order val="19"/>
          <c:tx>
            <c:strRef>
              <c:f>'Henan Dereg'!$B$47</c:f>
              <c:strCache>
                <c:ptCount val="1"/>
                <c:pt idx="0">
                  <c:v>Ultrsc</c:v>
                </c:pt>
              </c:strCache>
            </c:strRef>
          </c:tx>
          <c:spPr>
            <a:solidFill>
              <a:schemeClr val="tx2"/>
            </a:solidFill>
            <a:ln w="25400">
              <a:noFill/>
            </a:ln>
            <a:effectLst/>
          </c:spPr>
          <c:cat>
            <c:numRef>
              <c:f>'Henan Dereg'!$C$27:$S$27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'Henan Dereg'!$C$47:$S$47</c:f>
              <c:numCache>
                <c:formatCode>General</c:formatCode>
                <c:ptCount val="17"/>
                <c:pt idx="6">
                  <c:v>0</c:v>
                </c:pt>
                <c:pt idx="7">
                  <c:v>6.8759999998611251E-3</c:v>
                </c:pt>
                <c:pt idx="8">
                  <c:v>6.8759999998611251E-3</c:v>
                </c:pt>
                <c:pt idx="9">
                  <c:v>6.8759999998611251E-3</c:v>
                </c:pt>
                <c:pt idx="10">
                  <c:v>0</c:v>
                </c:pt>
              </c:numCache>
            </c:numRef>
          </c:val>
        </c:ser>
        <c:ser>
          <c:idx val="20"/>
          <c:order val="20"/>
          <c:tx>
            <c:strRef>
              <c:f>'Henan Dereg'!$B$48</c:f>
              <c:strCache>
                <c:ptCount val="1"/>
                <c:pt idx="0">
                  <c:v>Trade</c:v>
                </c:pt>
              </c:strCache>
            </c:strRef>
          </c:tx>
          <c:spPr>
            <a:solidFill>
              <a:schemeClr val="bg2"/>
            </a:solidFill>
            <a:ln w="25400">
              <a:noFill/>
            </a:ln>
            <a:effectLst/>
          </c:spPr>
          <c:cat>
            <c:numRef>
              <c:f>'Henan Dereg'!$C$27:$S$27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'Henan Dereg'!$C$48:$S$48</c:f>
              <c:numCache>
                <c:formatCode>General</c:formatCode>
                <c:ptCount val="17"/>
                <c:pt idx="6">
                  <c:v>0</c:v>
                </c:pt>
                <c:pt idx="7">
                  <c:v>5.2655477151565449E-3</c:v>
                </c:pt>
                <c:pt idx="8">
                  <c:v>5.2655477151565449E-3</c:v>
                </c:pt>
                <c:pt idx="9">
                  <c:v>5.2655477151565449E-3</c:v>
                </c:pt>
                <c:pt idx="10">
                  <c:v>0</c:v>
                </c:pt>
              </c:numCache>
            </c:numRef>
          </c:val>
        </c:ser>
        <c:ser>
          <c:idx val="21"/>
          <c:order val="21"/>
          <c:tx>
            <c:strRef>
              <c:f>'Henan Dereg'!$B$49</c:f>
              <c:strCache>
                <c:ptCount val="1"/>
                <c:pt idx="0">
                  <c:v>CC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'Henan Dereg'!$C$27:$S$27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'Henan Dereg'!$C$49:$S$49</c:f>
              <c:numCache>
                <c:formatCode>General</c:formatCode>
                <c:ptCount val="17"/>
                <c:pt idx="9">
                  <c:v>0</c:v>
                </c:pt>
                <c:pt idx="10">
                  <c:v>2.6090260518800464E-5</c:v>
                </c:pt>
                <c:pt idx="11">
                  <c:v>2.6090260518800464E-5</c:v>
                </c:pt>
                <c:pt idx="12">
                  <c:v>2.6090260518800464E-5</c:v>
                </c:pt>
                <c:pt idx="13">
                  <c:v>0</c:v>
                </c:pt>
              </c:numCache>
            </c:numRef>
          </c:val>
        </c:ser>
        <c:ser>
          <c:idx val="22"/>
          <c:order val="22"/>
          <c:tx>
            <c:strRef>
              <c:f>'Henan Dereg'!$B$50</c:f>
              <c:strCache>
                <c:ptCount val="1"/>
                <c:pt idx="0">
                  <c:v>Hydrolg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'Henan Dereg'!$C$27:$S$27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'Henan Dereg'!$C$50:$S$50</c:f>
              <c:numCache>
                <c:formatCode>General</c:formatCode>
                <c:ptCount val="17"/>
                <c:pt idx="9">
                  <c:v>0</c:v>
                </c:pt>
                <c:pt idx="10">
                  <c:v>3.6724838823477845E-4</c:v>
                </c:pt>
                <c:pt idx="11">
                  <c:v>3.6724838823477845E-4</c:v>
                </c:pt>
                <c:pt idx="12">
                  <c:v>3.6724838823477845E-4</c:v>
                </c:pt>
                <c:pt idx="13">
                  <c:v>0</c:v>
                </c:pt>
              </c:numCache>
            </c:numRef>
          </c:val>
        </c:ser>
        <c:ser>
          <c:idx val="23"/>
          <c:order val="23"/>
          <c:tx>
            <c:strRef>
              <c:f>'Henan Dereg'!$B$51</c:f>
              <c:strCache>
                <c:ptCount val="1"/>
                <c:pt idx="0">
                  <c:v>Windon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'Henan Dereg'!$C$27:$S$27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'Henan Dereg'!$C$51:$S$51</c:f>
              <c:numCache>
                <c:formatCode>General</c:formatCode>
                <c:ptCount val="17"/>
                <c:pt idx="9">
                  <c:v>0</c:v>
                </c:pt>
                <c:pt idx="10">
                  <c:v>1.7680253413058729E-5</c:v>
                </c:pt>
                <c:pt idx="11">
                  <c:v>1.7680253413058729E-5</c:v>
                </c:pt>
                <c:pt idx="12">
                  <c:v>1.7680253413058729E-5</c:v>
                </c:pt>
                <c:pt idx="13">
                  <c:v>0</c:v>
                </c:pt>
              </c:numCache>
            </c:numRef>
          </c:val>
        </c:ser>
        <c:ser>
          <c:idx val="24"/>
          <c:order val="24"/>
          <c:tx>
            <c:strRef>
              <c:f>'Henan Dereg'!$B$52</c:f>
              <c:strCache>
                <c:ptCount val="1"/>
                <c:pt idx="0">
                  <c:v>Subcr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'Henan Dereg'!$C$27:$S$27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'Henan Dereg'!$C$52:$S$52</c:f>
              <c:numCache>
                <c:formatCode>General</c:formatCode>
                <c:ptCount val="17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5"/>
          <c:order val="25"/>
          <c:tx>
            <c:strRef>
              <c:f>'Henan Dereg'!$B$53</c:f>
              <c:strCache>
                <c:ptCount val="1"/>
                <c:pt idx="0">
                  <c:v>Superc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'Henan Dereg'!$C$27:$S$27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'Henan Dereg'!$C$53:$S$53</c:f>
              <c:numCache>
                <c:formatCode>General</c:formatCode>
                <c:ptCount val="17"/>
                <c:pt idx="9">
                  <c:v>0</c:v>
                </c:pt>
                <c:pt idx="10">
                  <c:v>1.7756999999824701E-2</c:v>
                </c:pt>
                <c:pt idx="11">
                  <c:v>1.7756999999824701E-2</c:v>
                </c:pt>
                <c:pt idx="12">
                  <c:v>1.7756999999824701E-2</c:v>
                </c:pt>
                <c:pt idx="13">
                  <c:v>0</c:v>
                </c:pt>
              </c:numCache>
            </c:numRef>
          </c:val>
        </c:ser>
        <c:ser>
          <c:idx val="26"/>
          <c:order val="26"/>
          <c:tx>
            <c:strRef>
              <c:f>'Henan Dereg'!$B$54</c:f>
              <c:strCache>
                <c:ptCount val="1"/>
                <c:pt idx="0">
                  <c:v>Ultrsc</c:v>
                </c:pt>
              </c:strCache>
            </c:strRef>
          </c:tx>
          <c:spPr>
            <a:solidFill>
              <a:schemeClr val="tx2"/>
            </a:solidFill>
            <a:ln w="25400">
              <a:noFill/>
            </a:ln>
            <a:effectLst/>
          </c:spPr>
          <c:cat>
            <c:numRef>
              <c:f>'Henan Dereg'!$C$27:$S$27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'Henan Dereg'!$C$54:$S$54</c:f>
              <c:numCache>
                <c:formatCode>General</c:formatCode>
                <c:ptCount val="17"/>
                <c:pt idx="9">
                  <c:v>0</c:v>
                </c:pt>
                <c:pt idx="10">
                  <c:v>6.8759999998245702E-3</c:v>
                </c:pt>
                <c:pt idx="11">
                  <c:v>6.8759999998245702E-3</c:v>
                </c:pt>
                <c:pt idx="12">
                  <c:v>6.8759999998245702E-3</c:v>
                </c:pt>
                <c:pt idx="13">
                  <c:v>0</c:v>
                </c:pt>
              </c:numCache>
            </c:numRef>
          </c:val>
        </c:ser>
        <c:ser>
          <c:idx val="27"/>
          <c:order val="27"/>
          <c:tx>
            <c:strRef>
              <c:f>'Henan Dereg'!$B$55</c:f>
              <c:strCache>
                <c:ptCount val="1"/>
                <c:pt idx="0">
                  <c:v>Trade</c:v>
                </c:pt>
              </c:strCache>
            </c:strRef>
          </c:tx>
          <c:spPr>
            <a:solidFill>
              <a:schemeClr val="bg2"/>
            </a:solidFill>
            <a:ln w="25400">
              <a:noFill/>
            </a:ln>
            <a:effectLst/>
          </c:spPr>
          <c:cat>
            <c:numRef>
              <c:f>'Henan Dereg'!$C$27:$S$27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'Henan Dereg'!$C$55:$S$55</c:f>
              <c:numCache>
                <c:formatCode>General</c:formatCode>
                <c:ptCount val="17"/>
                <c:pt idx="9">
                  <c:v>0</c:v>
                </c:pt>
                <c:pt idx="10">
                  <c:v>4.05903940906627E-3</c:v>
                </c:pt>
                <c:pt idx="11">
                  <c:v>4.05903940906627E-3</c:v>
                </c:pt>
                <c:pt idx="12">
                  <c:v>4.05903940906627E-3</c:v>
                </c:pt>
                <c:pt idx="13">
                  <c:v>0</c:v>
                </c:pt>
              </c:numCache>
            </c:numRef>
          </c:val>
        </c:ser>
        <c:ser>
          <c:idx val="28"/>
          <c:order val="28"/>
          <c:tx>
            <c:strRef>
              <c:f>'Henan Dereg'!$B$56</c:f>
              <c:strCache>
                <c:ptCount val="1"/>
                <c:pt idx="0">
                  <c:v>CC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'Henan Dereg'!$C$27:$S$27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'Henan Dereg'!$C$56:$S$56</c:f>
              <c:numCache>
                <c:formatCode>General</c:formatCode>
                <c:ptCount val="17"/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29"/>
          <c:order val="29"/>
          <c:tx>
            <c:strRef>
              <c:f>'Henan Dereg'!$B$57</c:f>
              <c:strCache>
                <c:ptCount val="1"/>
                <c:pt idx="0">
                  <c:v>Hydrolg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'Henan Dereg'!$C$27:$S$27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'Henan Dereg'!$C$57:$S$57</c:f>
              <c:numCache>
                <c:formatCode>General</c:formatCode>
                <c:ptCount val="17"/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30"/>
          <c:order val="30"/>
          <c:tx>
            <c:strRef>
              <c:f>'Henan Dereg'!$B$58</c:f>
              <c:strCache>
                <c:ptCount val="1"/>
                <c:pt idx="0">
                  <c:v>Windon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'Henan Dereg'!$C$27:$S$27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'Henan Dereg'!$C$58:$S$58</c:f>
              <c:numCache>
                <c:formatCode>General</c:formatCode>
                <c:ptCount val="17"/>
                <c:pt idx="12">
                  <c:v>0</c:v>
                </c:pt>
                <c:pt idx="13">
                  <c:v>1.6892678312699138E-5</c:v>
                </c:pt>
                <c:pt idx="14">
                  <c:v>1.6892678312699138E-5</c:v>
                </c:pt>
                <c:pt idx="15">
                  <c:v>1.6892678312699138E-5</c:v>
                </c:pt>
                <c:pt idx="16">
                  <c:v>0</c:v>
                </c:pt>
              </c:numCache>
            </c:numRef>
          </c:val>
        </c:ser>
        <c:ser>
          <c:idx val="31"/>
          <c:order val="31"/>
          <c:tx>
            <c:strRef>
              <c:f>'Henan Dereg'!$B$59</c:f>
              <c:strCache>
                <c:ptCount val="1"/>
                <c:pt idx="0">
                  <c:v>Subcr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'Henan Dereg'!$C$27:$S$27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'Henan Dereg'!$C$59:$S$59</c:f>
              <c:numCache>
                <c:formatCode>General</c:formatCode>
                <c:ptCount val="17"/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32"/>
          <c:order val="32"/>
          <c:tx>
            <c:strRef>
              <c:f>'Henan Dereg'!$B$60</c:f>
              <c:strCache>
                <c:ptCount val="1"/>
                <c:pt idx="0">
                  <c:v>Superc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'Henan Dereg'!$C$27:$S$27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'Henan Dereg'!$C$60:$S$60</c:f>
              <c:numCache>
                <c:formatCode>General</c:formatCode>
                <c:ptCount val="17"/>
                <c:pt idx="12">
                  <c:v>0</c:v>
                </c:pt>
                <c:pt idx="13">
                  <c:v>1.7753405813126868E-2</c:v>
                </c:pt>
                <c:pt idx="14">
                  <c:v>1.7753405813126868E-2</c:v>
                </c:pt>
                <c:pt idx="15">
                  <c:v>1.7753405813126868E-2</c:v>
                </c:pt>
                <c:pt idx="16">
                  <c:v>0</c:v>
                </c:pt>
              </c:numCache>
            </c:numRef>
          </c:val>
        </c:ser>
        <c:ser>
          <c:idx val="33"/>
          <c:order val="33"/>
          <c:tx>
            <c:strRef>
              <c:f>'Henan Dereg'!$B$61</c:f>
              <c:strCache>
                <c:ptCount val="1"/>
                <c:pt idx="0">
                  <c:v>Ultrsc</c:v>
                </c:pt>
              </c:strCache>
            </c:strRef>
          </c:tx>
          <c:spPr>
            <a:solidFill>
              <a:schemeClr val="tx2"/>
            </a:solidFill>
            <a:ln w="25400">
              <a:noFill/>
            </a:ln>
            <a:effectLst/>
          </c:spPr>
          <c:cat>
            <c:numRef>
              <c:f>'Henan Dereg'!$C$27:$S$27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'Henan Dereg'!$C$61:$S$61</c:f>
              <c:numCache>
                <c:formatCode>General</c:formatCode>
                <c:ptCount val="17"/>
                <c:pt idx="12">
                  <c:v>0</c:v>
                </c:pt>
                <c:pt idx="13">
                  <c:v>6.8760000000016377E-3</c:v>
                </c:pt>
                <c:pt idx="14">
                  <c:v>6.8760000000016377E-3</c:v>
                </c:pt>
                <c:pt idx="15">
                  <c:v>6.8760000000016377E-3</c:v>
                </c:pt>
                <c:pt idx="16">
                  <c:v>0</c:v>
                </c:pt>
              </c:numCache>
            </c:numRef>
          </c:val>
        </c:ser>
        <c:ser>
          <c:idx val="34"/>
          <c:order val="34"/>
          <c:tx>
            <c:strRef>
              <c:f>'Henan Dereg'!$B$62</c:f>
              <c:strCache>
                <c:ptCount val="1"/>
                <c:pt idx="0">
                  <c:v>Trade</c:v>
                </c:pt>
              </c:strCache>
            </c:strRef>
          </c:tx>
          <c:spPr>
            <a:solidFill>
              <a:schemeClr val="bg2"/>
            </a:solidFill>
            <a:ln w="25400">
              <a:noFill/>
            </a:ln>
            <a:effectLst/>
          </c:spPr>
          <c:cat>
            <c:numRef>
              <c:f>'Henan Dereg'!$C$27:$S$27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'Henan Dereg'!$C$62:$S$62</c:f>
              <c:numCache>
                <c:formatCode>General</c:formatCode>
                <c:ptCount val="17"/>
                <c:pt idx="12">
                  <c:v>0</c:v>
                </c:pt>
                <c:pt idx="13">
                  <c:v>1.7830180261895403E-3</c:v>
                </c:pt>
                <c:pt idx="14">
                  <c:v>1.7830180261895403E-3</c:v>
                </c:pt>
                <c:pt idx="15">
                  <c:v>1.7830180261895403E-3</c:v>
                </c:pt>
                <c:pt idx="1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88272912"/>
        <c:axId val="-1788265296"/>
      </c:areaChart>
      <c:lineChart>
        <c:grouping val="standard"/>
        <c:varyColors val="0"/>
        <c:ser>
          <c:idx val="35"/>
          <c:order val="35"/>
          <c:tx>
            <c:strRef>
              <c:f>'Henan Dereg'!$B$63</c:f>
              <c:strCache>
                <c:ptCount val="1"/>
                <c:pt idx="0">
                  <c:v>dummy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'Henan Dereg'!$C$27:$S$27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'Henan Dereg'!$C$63:$S$63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'Henan Dereg'!$B$64</c:f>
              <c:strCache>
                <c:ptCount val="1"/>
                <c:pt idx="0">
                  <c:v>dummy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'Henan Dereg'!$C$27:$S$27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'Henan Dereg'!$C$64:$S$64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'Henan Dereg'!$B$65</c:f>
              <c:strCache>
                <c:ptCount val="1"/>
                <c:pt idx="0">
                  <c:v>dummy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'Henan Dereg'!$C$27:$S$27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'Henan Dereg'!$C$65:$S$65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'Henan Dereg'!$B$66</c:f>
              <c:strCache>
                <c:ptCount val="1"/>
                <c:pt idx="0">
                  <c:v>dummy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'Henan Dereg'!$C$27:$S$27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'Henan Dereg'!$C$66:$S$66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'Henan Dereg'!$B$67</c:f>
              <c:strCache>
                <c:ptCount val="1"/>
                <c:pt idx="0">
                  <c:v>dummy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'Henan Dereg'!$C$27:$S$27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'Henan Dereg'!$C$67:$S$67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'Henan Dereg'!$B$68</c:f>
              <c:strCache>
                <c:ptCount val="1"/>
                <c:pt idx="0">
                  <c:v>dummy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'Henan Dereg'!$C$27:$S$27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'Henan Dereg'!$C$68:$S$68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'Henan Dereg'!$B$69</c:f>
              <c:strCache>
                <c:ptCount val="1"/>
                <c:pt idx="0">
                  <c:v>dummy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'Henan Dereg'!$C$27:$S$27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'Henan Dereg'!$C$69:$S$69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88272912"/>
        <c:axId val="-1788265296"/>
      </c:lineChart>
      <c:dateAx>
        <c:axId val="-1788272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8265296"/>
        <c:crosses val="autoZero"/>
        <c:auto val="0"/>
        <c:lblOffset val="100"/>
        <c:baseTimeUnit val="days"/>
      </c:dateAx>
      <c:valAx>
        <c:axId val="-178826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827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legendEntry>
        <c:idx val="32"/>
        <c:delete val="1"/>
      </c:legendEntry>
      <c:legendEntry>
        <c:idx val="33"/>
        <c:delete val="1"/>
      </c:legendEntry>
      <c:legendEntry>
        <c:idx val="34"/>
        <c:delete val="1"/>
      </c:legendEntry>
      <c:legendEntry>
        <c:idx val="35"/>
        <c:delete val="1"/>
      </c:legendEntry>
      <c:legendEntry>
        <c:idx val="36"/>
        <c:delete val="1"/>
      </c:legendEntry>
      <c:legendEntry>
        <c:idx val="37"/>
        <c:delete val="1"/>
      </c:legendEntry>
      <c:legendEntry>
        <c:idx val="38"/>
        <c:delete val="1"/>
      </c:legendEntry>
      <c:legendEntry>
        <c:idx val="39"/>
        <c:delete val="1"/>
      </c:legendEntry>
      <c:legendEntry>
        <c:idx val="40"/>
        <c:delete val="1"/>
      </c:legendEntry>
      <c:legendEntry>
        <c:idx val="41"/>
        <c:delete val="1"/>
      </c:legendEntry>
      <c:layout>
        <c:manualLayout>
          <c:xMode val="edge"/>
          <c:yMode val="edge"/>
          <c:x val="0.12561847864288872"/>
          <c:y val="0.91917293700807146"/>
          <c:w val="0.87158112080405248"/>
          <c:h val="7.83961911492147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'Henan Reg'!$A$17:$B$17</c:f>
              <c:strCache>
                <c:ptCount val="2"/>
                <c:pt idx="0">
                  <c:v>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'Henan Reg'!$C$16:$G$16</c:f>
              <c:strCache>
                <c:ptCount val="5"/>
                <c:pt idx="0">
                  <c:v>LS1</c:v>
                </c:pt>
                <c:pt idx="1">
                  <c:v>LS2</c:v>
                </c:pt>
                <c:pt idx="2">
                  <c:v>LS3</c:v>
                </c:pt>
                <c:pt idx="3">
                  <c:v>LS4</c:v>
                </c:pt>
                <c:pt idx="4">
                  <c:v>LS5</c:v>
                </c:pt>
              </c:strCache>
            </c:strRef>
          </c:cat>
          <c:val>
            <c:numRef>
              <c:f>'Henan Reg'!$C$17:$G$17</c:f>
              <c:numCache>
                <c:formatCode>General</c:formatCode>
                <c:ptCount val="5"/>
                <c:pt idx="0">
                  <c:v>1.0967507071270169E-3</c:v>
                </c:pt>
                <c:pt idx="1">
                  <c:v>1.4265E-3</c:v>
                </c:pt>
                <c:pt idx="2">
                  <c:v>1.0059009062847802E-3</c:v>
                </c:pt>
                <c:pt idx="3">
                  <c:v>1.1081524454099802E-5</c:v>
                </c:pt>
                <c:pt idx="4">
                  <c:v>7.6552603811852005E-4</c:v>
                </c:pt>
              </c:numCache>
            </c:numRef>
          </c:val>
        </c:ser>
        <c:ser>
          <c:idx val="1"/>
          <c:order val="1"/>
          <c:tx>
            <c:strRef>
              <c:f>'Henan Reg'!$A$18:$B$18</c:f>
              <c:strCache>
                <c:ptCount val="2"/>
                <c:pt idx="0">
                  <c:v>Hydrolg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'Henan Reg'!$C$16:$G$16</c:f>
              <c:strCache>
                <c:ptCount val="5"/>
                <c:pt idx="0">
                  <c:v>LS1</c:v>
                </c:pt>
                <c:pt idx="1">
                  <c:v>LS2</c:v>
                </c:pt>
                <c:pt idx="2">
                  <c:v>LS3</c:v>
                </c:pt>
                <c:pt idx="3">
                  <c:v>LS4</c:v>
                </c:pt>
                <c:pt idx="4">
                  <c:v>LS5</c:v>
                </c:pt>
              </c:strCache>
            </c:strRef>
          </c:cat>
          <c:val>
            <c:numRef>
              <c:f>'Henan Reg'!$C$18:$G$18</c:f>
              <c:numCache>
                <c:formatCode>General</c:formatCode>
                <c:ptCount val="5"/>
                <c:pt idx="0">
                  <c:v>8.722842968434787E-4</c:v>
                </c:pt>
                <c:pt idx="1">
                  <c:v>1.8339866381672581E-3</c:v>
                </c:pt>
                <c:pt idx="2">
                  <c:v>9.5110127415226435E-4</c:v>
                </c:pt>
                <c:pt idx="3">
                  <c:v>9.4306231155117062E-6</c:v>
                </c:pt>
                <c:pt idx="4">
                  <c:v>4.4386054526252726E-4</c:v>
                </c:pt>
              </c:numCache>
            </c:numRef>
          </c:val>
        </c:ser>
        <c:ser>
          <c:idx val="2"/>
          <c:order val="2"/>
          <c:tx>
            <c:strRef>
              <c:f>'Henan Reg'!$A$19:$B$19</c:f>
              <c:strCache>
                <c:ptCount val="2"/>
                <c:pt idx="0">
                  <c:v>Windon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'Henan Reg'!$C$16:$G$16</c:f>
              <c:strCache>
                <c:ptCount val="5"/>
                <c:pt idx="0">
                  <c:v>LS1</c:v>
                </c:pt>
                <c:pt idx="1">
                  <c:v>LS2</c:v>
                </c:pt>
                <c:pt idx="2">
                  <c:v>LS3</c:v>
                </c:pt>
                <c:pt idx="3">
                  <c:v>LS4</c:v>
                </c:pt>
                <c:pt idx="4">
                  <c:v>LS5</c:v>
                </c:pt>
              </c:strCache>
            </c:strRef>
          </c:cat>
          <c:val>
            <c:numRef>
              <c:f>'Henan Reg'!$C$19:$G$19</c:f>
              <c:numCache>
                <c:formatCode>General</c:formatCode>
                <c:ptCount val="5"/>
                <c:pt idx="0">
                  <c:v>1.4292972921992136E-5</c:v>
                </c:pt>
                <c:pt idx="1">
                  <c:v>1.4038327569920497E-5</c:v>
                </c:pt>
                <c:pt idx="2">
                  <c:v>1.6572624682512542E-5</c:v>
                </c:pt>
                <c:pt idx="3">
                  <c:v>1.7680253610045403E-5</c:v>
                </c:pt>
                <c:pt idx="4">
                  <c:v>1.6892678338839225E-5</c:v>
                </c:pt>
              </c:numCache>
            </c:numRef>
          </c:val>
        </c:ser>
        <c:ser>
          <c:idx val="3"/>
          <c:order val="3"/>
          <c:tx>
            <c:strRef>
              <c:f>'Henan Reg'!$A$20:$B$20</c:f>
              <c:strCache>
                <c:ptCount val="2"/>
                <c:pt idx="0">
                  <c:v>Subcr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'Henan Reg'!$C$16:$G$16</c:f>
              <c:strCache>
                <c:ptCount val="5"/>
                <c:pt idx="0">
                  <c:v>LS1</c:v>
                </c:pt>
                <c:pt idx="1">
                  <c:v>LS2</c:v>
                </c:pt>
                <c:pt idx="2">
                  <c:v>LS3</c:v>
                </c:pt>
                <c:pt idx="3">
                  <c:v>LS4</c:v>
                </c:pt>
                <c:pt idx="4">
                  <c:v>LS5</c:v>
                </c:pt>
              </c:strCache>
            </c:strRef>
          </c:cat>
          <c:val>
            <c:numRef>
              <c:f>'Henan Reg'!$C$20:$G$20</c:f>
              <c:numCache>
                <c:formatCode>General</c:formatCode>
                <c:ptCount val="5"/>
                <c:pt idx="0">
                  <c:v>1.3607696004508976E-2</c:v>
                </c:pt>
                <c:pt idx="1">
                  <c:v>9.487560123856523E-3</c:v>
                </c:pt>
                <c:pt idx="2">
                  <c:v>7.1096486498909428E-3</c:v>
                </c:pt>
                <c:pt idx="3">
                  <c:v>6.4647699862505625E-3</c:v>
                </c:pt>
                <c:pt idx="4">
                  <c:v>2.1899953922794825E-3</c:v>
                </c:pt>
              </c:numCache>
            </c:numRef>
          </c:val>
        </c:ser>
        <c:ser>
          <c:idx val="4"/>
          <c:order val="4"/>
          <c:tx>
            <c:strRef>
              <c:f>'Henan Reg'!$A$21:$B$21</c:f>
              <c:strCache>
                <c:ptCount val="2"/>
                <c:pt idx="0">
                  <c:v>Superc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'Henan Reg'!$C$16:$G$16</c:f>
              <c:strCache>
                <c:ptCount val="5"/>
                <c:pt idx="0">
                  <c:v>LS1</c:v>
                </c:pt>
                <c:pt idx="1">
                  <c:v>LS2</c:v>
                </c:pt>
                <c:pt idx="2">
                  <c:v>LS3</c:v>
                </c:pt>
                <c:pt idx="3">
                  <c:v>LS4</c:v>
                </c:pt>
                <c:pt idx="4">
                  <c:v>LS5</c:v>
                </c:pt>
              </c:strCache>
            </c:strRef>
          </c:cat>
          <c:val>
            <c:numRef>
              <c:f>'Henan Reg'!$C$21:$G$21</c:f>
              <c:numCache>
                <c:formatCode>General</c:formatCode>
                <c:ptCount val="5"/>
                <c:pt idx="0">
                  <c:v>1.6975298073981366E-2</c:v>
                </c:pt>
                <c:pt idx="1">
                  <c:v>1.763007659915998E-2</c:v>
                </c:pt>
                <c:pt idx="2">
                  <c:v>1.7478157493517301E-2</c:v>
                </c:pt>
                <c:pt idx="3">
                  <c:v>1.7444802310643121E-2</c:v>
                </c:pt>
                <c:pt idx="4">
                  <c:v>1.7510452061599999E-2</c:v>
                </c:pt>
              </c:numCache>
            </c:numRef>
          </c:val>
        </c:ser>
        <c:ser>
          <c:idx val="5"/>
          <c:order val="5"/>
          <c:tx>
            <c:strRef>
              <c:f>'Henan Reg'!$A$22:$B$22</c:f>
              <c:strCache>
                <c:ptCount val="2"/>
                <c:pt idx="0">
                  <c:v>Ultrsc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'Henan Reg'!$C$16:$G$16</c:f>
              <c:strCache>
                <c:ptCount val="5"/>
                <c:pt idx="0">
                  <c:v>LS1</c:v>
                </c:pt>
                <c:pt idx="1">
                  <c:v>LS2</c:v>
                </c:pt>
                <c:pt idx="2">
                  <c:v>LS3</c:v>
                </c:pt>
                <c:pt idx="3">
                  <c:v>LS4</c:v>
                </c:pt>
                <c:pt idx="4">
                  <c:v>LS5</c:v>
                </c:pt>
              </c:strCache>
            </c:strRef>
          </c:cat>
          <c:val>
            <c:numRef>
              <c:f>'Henan Reg'!$C$22:$G$22</c:f>
              <c:numCache>
                <c:formatCode>General</c:formatCode>
                <c:ptCount val="5"/>
                <c:pt idx="0">
                  <c:v>6.8760000000073242E-3</c:v>
                </c:pt>
                <c:pt idx="1">
                  <c:v>6.8760000000007634E-3</c:v>
                </c:pt>
                <c:pt idx="2">
                  <c:v>6.8760000000002352E-3</c:v>
                </c:pt>
                <c:pt idx="3">
                  <c:v>6.8760000000002977E-3</c:v>
                </c:pt>
                <c:pt idx="4">
                  <c:v>6.8760000000012362E-3</c:v>
                </c:pt>
              </c:numCache>
            </c:numRef>
          </c:val>
        </c:ser>
        <c:ser>
          <c:idx val="6"/>
          <c:order val="6"/>
          <c:tx>
            <c:strRef>
              <c:f>'Henan Reg'!$A$23:$B$23</c:f>
              <c:strCache>
                <c:ptCount val="2"/>
                <c:pt idx="0">
                  <c:v>Trade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'Henan Reg'!$C$16:$G$16</c:f>
              <c:strCache>
                <c:ptCount val="5"/>
                <c:pt idx="0">
                  <c:v>LS1</c:v>
                </c:pt>
                <c:pt idx="1">
                  <c:v>LS2</c:v>
                </c:pt>
                <c:pt idx="2">
                  <c:v>LS3</c:v>
                </c:pt>
                <c:pt idx="3">
                  <c:v>LS4</c:v>
                </c:pt>
                <c:pt idx="4">
                  <c:v>LS5</c:v>
                </c:pt>
              </c:strCache>
            </c:strRef>
          </c:cat>
          <c:val>
            <c:numRef>
              <c:f>'Henan Reg'!$C$23:$G$23</c:f>
              <c:numCache>
                <c:formatCode>General</c:formatCode>
                <c:ptCount val="5"/>
                <c:pt idx="0">
                  <c:v>-1.7629297952780599E-3</c:v>
                </c:pt>
                <c:pt idx="1">
                  <c:v>-1.6587516995555812E-3</c:v>
                </c:pt>
                <c:pt idx="2">
                  <c:v>-1.477718488349814E-3</c:v>
                </c:pt>
                <c:pt idx="3">
                  <c:v>-1.3524525787782242E-3</c:v>
                </c:pt>
                <c:pt idx="4">
                  <c:v>-1.2106561372813146E-3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788276720"/>
        <c:axId val="-1788277808"/>
      </c:barChart>
      <c:catAx>
        <c:axId val="-178827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8277808"/>
        <c:crosses val="autoZero"/>
        <c:auto val="1"/>
        <c:lblAlgn val="ctr"/>
        <c:lblOffset val="100"/>
        <c:noMultiLvlLbl val="0"/>
      </c:catAx>
      <c:valAx>
        <c:axId val="-178827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827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'Henan Reg'!$B$28</c:f>
              <c:strCache>
                <c:ptCount val="1"/>
                <c:pt idx="0">
                  <c:v>CC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'Henan Reg'!$C$27:$S$27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'Henan Reg'!$C$28:$S$28</c:f>
              <c:numCache>
                <c:formatCode>General</c:formatCode>
                <c:ptCount val="17"/>
                <c:pt idx="0">
                  <c:v>0</c:v>
                </c:pt>
                <c:pt idx="1">
                  <c:v>1.0967507071270169E-3</c:v>
                </c:pt>
                <c:pt idx="2">
                  <c:v>1.0967507071270169E-3</c:v>
                </c:pt>
                <c:pt idx="3">
                  <c:v>1.0967507071270169E-3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'Henan Reg'!$B$29</c:f>
              <c:strCache>
                <c:ptCount val="1"/>
                <c:pt idx="0">
                  <c:v>Hydrolg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'Henan Reg'!$C$27:$S$27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'Henan Reg'!$C$29:$S$29</c:f>
              <c:numCache>
                <c:formatCode>General</c:formatCode>
                <c:ptCount val="17"/>
                <c:pt idx="0">
                  <c:v>0</c:v>
                </c:pt>
                <c:pt idx="1">
                  <c:v>8.722842968434787E-4</c:v>
                </c:pt>
                <c:pt idx="2">
                  <c:v>8.722842968434787E-4</c:v>
                </c:pt>
                <c:pt idx="3">
                  <c:v>8.722842968434787E-4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'Henan Reg'!$B$30</c:f>
              <c:strCache>
                <c:ptCount val="1"/>
                <c:pt idx="0">
                  <c:v>Windon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'Henan Reg'!$C$27:$S$27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'Henan Reg'!$C$30:$S$30</c:f>
              <c:numCache>
                <c:formatCode>General</c:formatCode>
                <c:ptCount val="17"/>
                <c:pt idx="0">
                  <c:v>0</c:v>
                </c:pt>
                <c:pt idx="1">
                  <c:v>1.4292972921992136E-5</c:v>
                </c:pt>
                <c:pt idx="2">
                  <c:v>1.4292972921992136E-5</c:v>
                </c:pt>
                <c:pt idx="3">
                  <c:v>1.4292972921992136E-5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'Henan Reg'!$B$31</c:f>
              <c:strCache>
                <c:ptCount val="1"/>
                <c:pt idx="0">
                  <c:v>Subcr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'Henan Reg'!$C$27:$S$27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'Henan Reg'!$C$31:$S$31</c:f>
              <c:numCache>
                <c:formatCode>General</c:formatCode>
                <c:ptCount val="17"/>
                <c:pt idx="0">
                  <c:v>0</c:v>
                </c:pt>
                <c:pt idx="1">
                  <c:v>1.3607696004508976E-2</c:v>
                </c:pt>
                <c:pt idx="2">
                  <c:v>1.3607696004508976E-2</c:v>
                </c:pt>
                <c:pt idx="3">
                  <c:v>1.3607696004508976E-2</c:v>
                </c:pt>
                <c:pt idx="4">
                  <c:v>0</c:v>
                </c:pt>
              </c:numCache>
            </c:numRef>
          </c:val>
        </c:ser>
        <c:ser>
          <c:idx val="4"/>
          <c:order val="4"/>
          <c:tx>
            <c:strRef>
              <c:f>'Henan Reg'!$B$32</c:f>
              <c:strCache>
                <c:ptCount val="1"/>
                <c:pt idx="0">
                  <c:v>Superc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'Henan Reg'!$C$27:$S$27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'Henan Reg'!$C$32:$S$32</c:f>
              <c:numCache>
                <c:formatCode>General</c:formatCode>
                <c:ptCount val="17"/>
                <c:pt idx="0">
                  <c:v>0</c:v>
                </c:pt>
                <c:pt idx="1">
                  <c:v>1.6975298073981366E-2</c:v>
                </c:pt>
                <c:pt idx="2">
                  <c:v>1.6975298073981366E-2</c:v>
                </c:pt>
                <c:pt idx="3">
                  <c:v>1.6975298073981366E-2</c:v>
                </c:pt>
                <c:pt idx="4">
                  <c:v>0</c:v>
                </c:pt>
              </c:numCache>
            </c:numRef>
          </c:val>
        </c:ser>
        <c:ser>
          <c:idx val="5"/>
          <c:order val="5"/>
          <c:tx>
            <c:strRef>
              <c:f>'Henan Reg'!$B$33</c:f>
              <c:strCache>
                <c:ptCount val="1"/>
                <c:pt idx="0">
                  <c:v>Ultrsc</c:v>
                </c:pt>
              </c:strCache>
            </c:strRef>
          </c:tx>
          <c:spPr>
            <a:solidFill>
              <a:schemeClr val="tx2"/>
            </a:solidFill>
            <a:ln w="25400">
              <a:noFill/>
            </a:ln>
            <a:effectLst/>
          </c:spPr>
          <c:cat>
            <c:numRef>
              <c:f>'Henan Reg'!$C$27:$S$27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'Henan Reg'!$C$33:$S$33</c:f>
              <c:numCache>
                <c:formatCode>General</c:formatCode>
                <c:ptCount val="17"/>
                <c:pt idx="0">
                  <c:v>0</c:v>
                </c:pt>
                <c:pt idx="1">
                  <c:v>6.8760000000073242E-3</c:v>
                </c:pt>
                <c:pt idx="2">
                  <c:v>6.8760000000073242E-3</c:v>
                </c:pt>
                <c:pt idx="3">
                  <c:v>6.8760000000073242E-3</c:v>
                </c:pt>
                <c:pt idx="4">
                  <c:v>0</c:v>
                </c:pt>
              </c:numCache>
            </c:numRef>
          </c:val>
        </c:ser>
        <c:ser>
          <c:idx val="6"/>
          <c:order val="6"/>
          <c:tx>
            <c:strRef>
              <c:f>'Henan Reg'!$B$34</c:f>
              <c:strCache>
                <c:ptCount val="1"/>
                <c:pt idx="0">
                  <c:v>Trade</c:v>
                </c:pt>
              </c:strCache>
            </c:strRef>
          </c:tx>
          <c:spPr>
            <a:solidFill>
              <a:schemeClr val="bg1"/>
            </a:solidFill>
            <a:ln w="25400">
              <a:noFill/>
            </a:ln>
            <a:effectLst/>
          </c:spPr>
          <c:cat>
            <c:numRef>
              <c:f>'Henan Reg'!$C$27:$S$27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'Henan Reg'!$C$34:$S$34</c:f>
              <c:numCache>
                <c:formatCode>General</c:formatCode>
                <c:ptCount val="17"/>
                <c:pt idx="0">
                  <c:v>0</c:v>
                </c:pt>
                <c:pt idx="1">
                  <c:v>-1.7629297952780599E-3</c:v>
                </c:pt>
                <c:pt idx="2">
                  <c:v>-1.7629297952780599E-3</c:v>
                </c:pt>
                <c:pt idx="3">
                  <c:v>-1.7629297952780599E-3</c:v>
                </c:pt>
                <c:pt idx="4">
                  <c:v>0</c:v>
                </c:pt>
              </c:numCache>
            </c:numRef>
          </c:val>
        </c:ser>
        <c:ser>
          <c:idx val="7"/>
          <c:order val="7"/>
          <c:tx>
            <c:strRef>
              <c:f>'Henan Reg'!$B$35</c:f>
              <c:strCache>
                <c:ptCount val="1"/>
                <c:pt idx="0">
                  <c:v>CC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'Henan Reg'!$C$27:$S$27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'Henan Reg'!$C$35:$S$35</c:f>
              <c:numCache>
                <c:formatCode>General</c:formatCode>
                <c:ptCount val="17"/>
                <c:pt idx="3">
                  <c:v>0</c:v>
                </c:pt>
                <c:pt idx="4">
                  <c:v>1.4265E-3</c:v>
                </c:pt>
                <c:pt idx="5">
                  <c:v>1.4265E-3</c:v>
                </c:pt>
                <c:pt idx="6">
                  <c:v>1.4265E-3</c:v>
                </c:pt>
                <c:pt idx="7">
                  <c:v>0</c:v>
                </c:pt>
              </c:numCache>
            </c:numRef>
          </c:val>
        </c:ser>
        <c:ser>
          <c:idx val="8"/>
          <c:order val="8"/>
          <c:tx>
            <c:strRef>
              <c:f>'Henan Reg'!$B$36</c:f>
              <c:strCache>
                <c:ptCount val="1"/>
                <c:pt idx="0">
                  <c:v>Hydrolg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'Henan Reg'!$C$27:$S$27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'Henan Reg'!$C$36:$S$36</c:f>
              <c:numCache>
                <c:formatCode>General</c:formatCode>
                <c:ptCount val="17"/>
                <c:pt idx="3">
                  <c:v>0</c:v>
                </c:pt>
                <c:pt idx="4">
                  <c:v>1.8339866381672581E-3</c:v>
                </c:pt>
                <c:pt idx="5">
                  <c:v>1.8339866381672581E-3</c:v>
                </c:pt>
                <c:pt idx="6">
                  <c:v>1.8339866381672581E-3</c:v>
                </c:pt>
                <c:pt idx="7">
                  <c:v>0</c:v>
                </c:pt>
              </c:numCache>
            </c:numRef>
          </c:val>
        </c:ser>
        <c:ser>
          <c:idx val="9"/>
          <c:order val="9"/>
          <c:tx>
            <c:strRef>
              <c:f>'Henan Reg'!$B$37</c:f>
              <c:strCache>
                <c:ptCount val="1"/>
                <c:pt idx="0">
                  <c:v>Windon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'Henan Reg'!$C$27:$S$27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'Henan Reg'!$C$37:$S$37</c:f>
              <c:numCache>
                <c:formatCode>General</c:formatCode>
                <c:ptCount val="17"/>
                <c:pt idx="3">
                  <c:v>0</c:v>
                </c:pt>
                <c:pt idx="4">
                  <c:v>1.4038327569920497E-5</c:v>
                </c:pt>
                <c:pt idx="5">
                  <c:v>1.4038327569920497E-5</c:v>
                </c:pt>
                <c:pt idx="6">
                  <c:v>1.4038327569920497E-5</c:v>
                </c:pt>
                <c:pt idx="7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'Henan Reg'!$B$38</c:f>
              <c:strCache>
                <c:ptCount val="1"/>
                <c:pt idx="0">
                  <c:v>Subcr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'Henan Reg'!$C$27:$S$27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'Henan Reg'!$C$38:$S$38</c:f>
              <c:numCache>
                <c:formatCode>General</c:formatCode>
                <c:ptCount val="17"/>
                <c:pt idx="3">
                  <c:v>0</c:v>
                </c:pt>
                <c:pt idx="4">
                  <c:v>9.487560123856523E-3</c:v>
                </c:pt>
                <c:pt idx="5">
                  <c:v>9.487560123856523E-3</c:v>
                </c:pt>
                <c:pt idx="6">
                  <c:v>9.487560123856523E-3</c:v>
                </c:pt>
                <c:pt idx="7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'Henan Reg'!$B$39</c:f>
              <c:strCache>
                <c:ptCount val="1"/>
                <c:pt idx="0">
                  <c:v>Superc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'Henan Reg'!$C$27:$S$27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'Henan Reg'!$C$39:$S$39</c:f>
              <c:numCache>
                <c:formatCode>General</c:formatCode>
                <c:ptCount val="17"/>
                <c:pt idx="3">
                  <c:v>0</c:v>
                </c:pt>
                <c:pt idx="4">
                  <c:v>1.763007659915998E-2</c:v>
                </c:pt>
                <c:pt idx="5">
                  <c:v>1.763007659915998E-2</c:v>
                </c:pt>
                <c:pt idx="6">
                  <c:v>1.763007659915998E-2</c:v>
                </c:pt>
                <c:pt idx="7">
                  <c:v>0</c:v>
                </c:pt>
              </c:numCache>
            </c:numRef>
          </c:val>
        </c:ser>
        <c:ser>
          <c:idx val="12"/>
          <c:order val="12"/>
          <c:tx>
            <c:strRef>
              <c:f>'Henan Reg'!$B$40</c:f>
              <c:strCache>
                <c:ptCount val="1"/>
                <c:pt idx="0">
                  <c:v>Ultrsc</c:v>
                </c:pt>
              </c:strCache>
            </c:strRef>
          </c:tx>
          <c:spPr>
            <a:solidFill>
              <a:schemeClr val="tx2"/>
            </a:solidFill>
            <a:ln w="25400">
              <a:noFill/>
            </a:ln>
            <a:effectLst/>
          </c:spPr>
          <c:cat>
            <c:numRef>
              <c:f>'Henan Reg'!$C$27:$S$27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'Henan Reg'!$C$40:$S$40</c:f>
              <c:numCache>
                <c:formatCode>General</c:formatCode>
                <c:ptCount val="17"/>
                <c:pt idx="3">
                  <c:v>0</c:v>
                </c:pt>
                <c:pt idx="4">
                  <c:v>6.8760000000007634E-3</c:v>
                </c:pt>
                <c:pt idx="5">
                  <c:v>6.8760000000007634E-3</c:v>
                </c:pt>
                <c:pt idx="6">
                  <c:v>6.8760000000007634E-3</c:v>
                </c:pt>
                <c:pt idx="7">
                  <c:v>0</c:v>
                </c:pt>
              </c:numCache>
            </c:numRef>
          </c:val>
        </c:ser>
        <c:ser>
          <c:idx val="13"/>
          <c:order val="13"/>
          <c:tx>
            <c:strRef>
              <c:f>'Henan Reg'!$B$41</c:f>
              <c:strCache>
                <c:ptCount val="1"/>
                <c:pt idx="0">
                  <c:v>Trade</c:v>
                </c:pt>
              </c:strCache>
            </c:strRef>
          </c:tx>
          <c:spPr>
            <a:solidFill>
              <a:schemeClr val="bg1"/>
            </a:solidFill>
            <a:ln w="25400">
              <a:noFill/>
            </a:ln>
            <a:effectLst/>
          </c:spPr>
          <c:cat>
            <c:numRef>
              <c:f>'Henan Reg'!$C$27:$S$27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'Henan Reg'!$C$41:$S$41</c:f>
              <c:numCache>
                <c:formatCode>General</c:formatCode>
                <c:ptCount val="17"/>
                <c:pt idx="3">
                  <c:v>0</c:v>
                </c:pt>
                <c:pt idx="4">
                  <c:v>-1.6587516995555812E-3</c:v>
                </c:pt>
                <c:pt idx="5">
                  <c:v>-1.6587516995555812E-3</c:v>
                </c:pt>
                <c:pt idx="6">
                  <c:v>-1.6587516995555812E-3</c:v>
                </c:pt>
                <c:pt idx="7">
                  <c:v>0</c:v>
                </c:pt>
              </c:numCache>
            </c:numRef>
          </c:val>
        </c:ser>
        <c:ser>
          <c:idx val="14"/>
          <c:order val="14"/>
          <c:tx>
            <c:strRef>
              <c:f>'Henan Reg'!$B$42</c:f>
              <c:strCache>
                <c:ptCount val="1"/>
                <c:pt idx="0">
                  <c:v>CC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'Henan Reg'!$C$27:$S$27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'Henan Reg'!$C$42:$S$42</c:f>
              <c:numCache>
                <c:formatCode>General</c:formatCode>
                <c:ptCount val="17"/>
                <c:pt idx="6">
                  <c:v>0</c:v>
                </c:pt>
                <c:pt idx="7">
                  <c:v>1.0059009062847802E-3</c:v>
                </c:pt>
                <c:pt idx="8">
                  <c:v>1.0059009062847802E-3</c:v>
                </c:pt>
                <c:pt idx="9">
                  <c:v>1.0059009062847802E-3</c:v>
                </c:pt>
                <c:pt idx="10">
                  <c:v>0</c:v>
                </c:pt>
              </c:numCache>
            </c:numRef>
          </c:val>
        </c:ser>
        <c:ser>
          <c:idx val="15"/>
          <c:order val="15"/>
          <c:tx>
            <c:strRef>
              <c:f>'Henan Reg'!$B$43</c:f>
              <c:strCache>
                <c:ptCount val="1"/>
                <c:pt idx="0">
                  <c:v>Hydrolg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'Henan Reg'!$C$27:$S$27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'Henan Reg'!$C$43:$S$43</c:f>
              <c:numCache>
                <c:formatCode>General</c:formatCode>
                <c:ptCount val="17"/>
                <c:pt idx="6">
                  <c:v>0</c:v>
                </c:pt>
                <c:pt idx="7">
                  <c:v>9.5110127415226435E-4</c:v>
                </c:pt>
                <c:pt idx="8">
                  <c:v>9.5110127415226435E-4</c:v>
                </c:pt>
                <c:pt idx="9">
                  <c:v>9.5110127415226435E-4</c:v>
                </c:pt>
                <c:pt idx="10">
                  <c:v>0</c:v>
                </c:pt>
              </c:numCache>
            </c:numRef>
          </c:val>
        </c:ser>
        <c:ser>
          <c:idx val="16"/>
          <c:order val="16"/>
          <c:tx>
            <c:strRef>
              <c:f>'Henan Reg'!$B$44</c:f>
              <c:strCache>
                <c:ptCount val="1"/>
                <c:pt idx="0">
                  <c:v>Windon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'Henan Reg'!$C$27:$S$27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'Henan Reg'!$C$44:$S$44</c:f>
              <c:numCache>
                <c:formatCode>General</c:formatCode>
                <c:ptCount val="17"/>
                <c:pt idx="6">
                  <c:v>0</c:v>
                </c:pt>
                <c:pt idx="7">
                  <c:v>1.6572624682512542E-5</c:v>
                </c:pt>
                <c:pt idx="8">
                  <c:v>1.6572624682512542E-5</c:v>
                </c:pt>
                <c:pt idx="9">
                  <c:v>1.6572624682512542E-5</c:v>
                </c:pt>
                <c:pt idx="10">
                  <c:v>0</c:v>
                </c:pt>
              </c:numCache>
            </c:numRef>
          </c:val>
        </c:ser>
        <c:ser>
          <c:idx val="17"/>
          <c:order val="17"/>
          <c:tx>
            <c:strRef>
              <c:f>'Henan Reg'!$B$45</c:f>
              <c:strCache>
                <c:ptCount val="1"/>
                <c:pt idx="0">
                  <c:v>Subcr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'Henan Reg'!$C$27:$S$27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'Henan Reg'!$C$45:$S$45</c:f>
              <c:numCache>
                <c:formatCode>General</c:formatCode>
                <c:ptCount val="17"/>
                <c:pt idx="6">
                  <c:v>0</c:v>
                </c:pt>
                <c:pt idx="7">
                  <c:v>7.1096486498909428E-3</c:v>
                </c:pt>
                <c:pt idx="8">
                  <c:v>7.1096486498909428E-3</c:v>
                </c:pt>
                <c:pt idx="9">
                  <c:v>7.1096486498909428E-3</c:v>
                </c:pt>
                <c:pt idx="10">
                  <c:v>0</c:v>
                </c:pt>
              </c:numCache>
            </c:numRef>
          </c:val>
        </c:ser>
        <c:ser>
          <c:idx val="18"/>
          <c:order val="18"/>
          <c:tx>
            <c:strRef>
              <c:f>'Henan Reg'!$B$46</c:f>
              <c:strCache>
                <c:ptCount val="1"/>
                <c:pt idx="0">
                  <c:v>Superc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'Henan Reg'!$C$27:$S$27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'Henan Reg'!$C$46:$S$46</c:f>
              <c:numCache>
                <c:formatCode>General</c:formatCode>
                <c:ptCount val="17"/>
                <c:pt idx="6">
                  <c:v>0</c:v>
                </c:pt>
                <c:pt idx="7">
                  <c:v>1.7478157493517301E-2</c:v>
                </c:pt>
                <c:pt idx="8">
                  <c:v>1.7478157493517301E-2</c:v>
                </c:pt>
                <c:pt idx="9">
                  <c:v>1.7478157493517301E-2</c:v>
                </c:pt>
                <c:pt idx="10">
                  <c:v>0</c:v>
                </c:pt>
              </c:numCache>
            </c:numRef>
          </c:val>
        </c:ser>
        <c:ser>
          <c:idx val="19"/>
          <c:order val="19"/>
          <c:tx>
            <c:strRef>
              <c:f>'Henan Reg'!$B$47</c:f>
              <c:strCache>
                <c:ptCount val="1"/>
                <c:pt idx="0">
                  <c:v>Ultrsc</c:v>
                </c:pt>
              </c:strCache>
            </c:strRef>
          </c:tx>
          <c:spPr>
            <a:solidFill>
              <a:schemeClr val="tx2"/>
            </a:solidFill>
            <a:ln w="25400">
              <a:noFill/>
            </a:ln>
            <a:effectLst/>
          </c:spPr>
          <c:cat>
            <c:numRef>
              <c:f>'Henan Reg'!$C$27:$S$27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'Henan Reg'!$C$47:$S$47</c:f>
              <c:numCache>
                <c:formatCode>General</c:formatCode>
                <c:ptCount val="17"/>
                <c:pt idx="6">
                  <c:v>0</c:v>
                </c:pt>
                <c:pt idx="7">
                  <c:v>6.8760000000002352E-3</c:v>
                </c:pt>
                <c:pt idx="8">
                  <c:v>6.8760000000002352E-3</c:v>
                </c:pt>
                <c:pt idx="9">
                  <c:v>6.8760000000002352E-3</c:v>
                </c:pt>
                <c:pt idx="10">
                  <c:v>0</c:v>
                </c:pt>
              </c:numCache>
            </c:numRef>
          </c:val>
        </c:ser>
        <c:ser>
          <c:idx val="20"/>
          <c:order val="20"/>
          <c:tx>
            <c:strRef>
              <c:f>'Henan Reg'!$B$48</c:f>
              <c:strCache>
                <c:ptCount val="1"/>
                <c:pt idx="0">
                  <c:v>Trade</c:v>
                </c:pt>
              </c:strCache>
            </c:strRef>
          </c:tx>
          <c:spPr>
            <a:solidFill>
              <a:schemeClr val="bg1"/>
            </a:solidFill>
            <a:ln w="25400">
              <a:noFill/>
            </a:ln>
            <a:effectLst/>
          </c:spPr>
          <c:cat>
            <c:numRef>
              <c:f>'Henan Reg'!$C$27:$S$27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'Henan Reg'!$C$48:$S$48</c:f>
              <c:numCache>
                <c:formatCode>General</c:formatCode>
                <c:ptCount val="17"/>
                <c:pt idx="6">
                  <c:v>0</c:v>
                </c:pt>
                <c:pt idx="7">
                  <c:v>-1.477718488349814E-3</c:v>
                </c:pt>
                <c:pt idx="8">
                  <c:v>-1.477718488349814E-3</c:v>
                </c:pt>
                <c:pt idx="9">
                  <c:v>-1.477718488349814E-3</c:v>
                </c:pt>
                <c:pt idx="10">
                  <c:v>0</c:v>
                </c:pt>
              </c:numCache>
            </c:numRef>
          </c:val>
        </c:ser>
        <c:ser>
          <c:idx val="21"/>
          <c:order val="21"/>
          <c:tx>
            <c:strRef>
              <c:f>'Henan Reg'!$B$49</c:f>
              <c:strCache>
                <c:ptCount val="1"/>
                <c:pt idx="0">
                  <c:v>CC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'Henan Reg'!$C$27:$S$27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'Henan Reg'!$C$49:$S$49</c:f>
              <c:numCache>
                <c:formatCode>General</c:formatCode>
                <c:ptCount val="17"/>
                <c:pt idx="9">
                  <c:v>0</c:v>
                </c:pt>
                <c:pt idx="10">
                  <c:v>1.1081524454099802E-5</c:v>
                </c:pt>
                <c:pt idx="11">
                  <c:v>1.1081524454099802E-5</c:v>
                </c:pt>
                <c:pt idx="12">
                  <c:v>1.1081524454099802E-5</c:v>
                </c:pt>
                <c:pt idx="13">
                  <c:v>0</c:v>
                </c:pt>
              </c:numCache>
            </c:numRef>
          </c:val>
        </c:ser>
        <c:ser>
          <c:idx val="22"/>
          <c:order val="22"/>
          <c:tx>
            <c:strRef>
              <c:f>'Henan Reg'!$B$50</c:f>
              <c:strCache>
                <c:ptCount val="1"/>
                <c:pt idx="0">
                  <c:v>Hydrolg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'Henan Reg'!$C$27:$S$27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'Henan Reg'!$C$50:$S$50</c:f>
              <c:numCache>
                <c:formatCode>General</c:formatCode>
                <c:ptCount val="17"/>
                <c:pt idx="9">
                  <c:v>0</c:v>
                </c:pt>
                <c:pt idx="10">
                  <c:v>9.4306231155117062E-6</c:v>
                </c:pt>
                <c:pt idx="11">
                  <c:v>9.4306231155117062E-6</c:v>
                </c:pt>
                <c:pt idx="12">
                  <c:v>9.4306231155117062E-6</c:v>
                </c:pt>
                <c:pt idx="13">
                  <c:v>0</c:v>
                </c:pt>
              </c:numCache>
            </c:numRef>
          </c:val>
        </c:ser>
        <c:ser>
          <c:idx val="23"/>
          <c:order val="23"/>
          <c:tx>
            <c:strRef>
              <c:f>'Henan Reg'!$B$51</c:f>
              <c:strCache>
                <c:ptCount val="1"/>
                <c:pt idx="0">
                  <c:v>Windon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'Henan Reg'!$C$27:$S$27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'Henan Reg'!$C$51:$S$51</c:f>
              <c:numCache>
                <c:formatCode>General</c:formatCode>
                <c:ptCount val="17"/>
                <c:pt idx="9">
                  <c:v>0</c:v>
                </c:pt>
                <c:pt idx="10">
                  <c:v>1.7680253610045403E-5</c:v>
                </c:pt>
                <c:pt idx="11">
                  <c:v>1.7680253610045403E-5</c:v>
                </c:pt>
                <c:pt idx="12">
                  <c:v>1.7680253610045403E-5</c:v>
                </c:pt>
                <c:pt idx="13">
                  <c:v>0</c:v>
                </c:pt>
              </c:numCache>
            </c:numRef>
          </c:val>
        </c:ser>
        <c:ser>
          <c:idx val="24"/>
          <c:order val="24"/>
          <c:tx>
            <c:strRef>
              <c:f>'Henan Reg'!$B$52</c:f>
              <c:strCache>
                <c:ptCount val="1"/>
                <c:pt idx="0">
                  <c:v>Subcr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'Henan Reg'!$C$27:$S$27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'Henan Reg'!$C$52:$S$52</c:f>
              <c:numCache>
                <c:formatCode>General</c:formatCode>
                <c:ptCount val="17"/>
                <c:pt idx="9">
                  <c:v>0</c:v>
                </c:pt>
                <c:pt idx="10">
                  <c:v>6.4647699862505625E-3</c:v>
                </c:pt>
                <c:pt idx="11">
                  <c:v>6.4647699862505625E-3</c:v>
                </c:pt>
                <c:pt idx="12">
                  <c:v>6.4647699862505625E-3</c:v>
                </c:pt>
                <c:pt idx="13">
                  <c:v>0</c:v>
                </c:pt>
              </c:numCache>
            </c:numRef>
          </c:val>
        </c:ser>
        <c:ser>
          <c:idx val="25"/>
          <c:order val="25"/>
          <c:tx>
            <c:strRef>
              <c:f>'Henan Reg'!$B$53</c:f>
              <c:strCache>
                <c:ptCount val="1"/>
                <c:pt idx="0">
                  <c:v>Superc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'Henan Reg'!$C$27:$S$27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'Henan Reg'!$C$53:$S$53</c:f>
              <c:numCache>
                <c:formatCode>General</c:formatCode>
                <c:ptCount val="17"/>
                <c:pt idx="9">
                  <c:v>0</c:v>
                </c:pt>
                <c:pt idx="10">
                  <c:v>1.7444802310643121E-2</c:v>
                </c:pt>
                <c:pt idx="11">
                  <c:v>1.7444802310643121E-2</c:v>
                </c:pt>
                <c:pt idx="12">
                  <c:v>1.7444802310643121E-2</c:v>
                </c:pt>
                <c:pt idx="13">
                  <c:v>0</c:v>
                </c:pt>
              </c:numCache>
            </c:numRef>
          </c:val>
        </c:ser>
        <c:ser>
          <c:idx val="26"/>
          <c:order val="26"/>
          <c:tx>
            <c:strRef>
              <c:f>'Henan Reg'!$B$54</c:f>
              <c:strCache>
                <c:ptCount val="1"/>
                <c:pt idx="0">
                  <c:v>Ultrsc</c:v>
                </c:pt>
              </c:strCache>
            </c:strRef>
          </c:tx>
          <c:spPr>
            <a:solidFill>
              <a:schemeClr val="tx2"/>
            </a:solidFill>
            <a:ln w="25400">
              <a:noFill/>
            </a:ln>
            <a:effectLst/>
          </c:spPr>
          <c:cat>
            <c:numRef>
              <c:f>'Henan Reg'!$C$27:$S$27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'Henan Reg'!$C$54:$S$54</c:f>
              <c:numCache>
                <c:formatCode>General</c:formatCode>
                <c:ptCount val="17"/>
                <c:pt idx="9">
                  <c:v>0</c:v>
                </c:pt>
                <c:pt idx="10">
                  <c:v>6.8760000000002977E-3</c:v>
                </c:pt>
                <c:pt idx="11">
                  <c:v>6.8760000000002977E-3</c:v>
                </c:pt>
                <c:pt idx="12">
                  <c:v>6.8760000000002977E-3</c:v>
                </c:pt>
                <c:pt idx="13">
                  <c:v>0</c:v>
                </c:pt>
              </c:numCache>
            </c:numRef>
          </c:val>
        </c:ser>
        <c:ser>
          <c:idx val="27"/>
          <c:order val="27"/>
          <c:tx>
            <c:strRef>
              <c:f>'Henan Reg'!$B$55</c:f>
              <c:strCache>
                <c:ptCount val="1"/>
                <c:pt idx="0">
                  <c:v>Trade</c:v>
                </c:pt>
              </c:strCache>
            </c:strRef>
          </c:tx>
          <c:spPr>
            <a:solidFill>
              <a:schemeClr val="bg1"/>
            </a:solidFill>
            <a:ln w="25400">
              <a:noFill/>
            </a:ln>
            <a:effectLst/>
          </c:spPr>
          <c:cat>
            <c:numRef>
              <c:f>'Henan Reg'!$C$27:$S$27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'Henan Reg'!$C$55:$S$55</c:f>
              <c:numCache>
                <c:formatCode>General</c:formatCode>
                <c:ptCount val="17"/>
                <c:pt idx="9">
                  <c:v>0</c:v>
                </c:pt>
                <c:pt idx="10">
                  <c:v>-1.3524525787782242E-3</c:v>
                </c:pt>
                <c:pt idx="11">
                  <c:v>-1.3524525787782242E-3</c:v>
                </c:pt>
                <c:pt idx="12">
                  <c:v>-1.3524525787782242E-3</c:v>
                </c:pt>
                <c:pt idx="13">
                  <c:v>0</c:v>
                </c:pt>
              </c:numCache>
            </c:numRef>
          </c:val>
        </c:ser>
        <c:ser>
          <c:idx val="28"/>
          <c:order val="28"/>
          <c:tx>
            <c:strRef>
              <c:f>'Henan Reg'!$B$56</c:f>
              <c:strCache>
                <c:ptCount val="1"/>
                <c:pt idx="0">
                  <c:v>CC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'Henan Reg'!$C$27:$S$27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'Henan Reg'!$C$56:$S$56</c:f>
              <c:numCache>
                <c:formatCode>General</c:formatCode>
                <c:ptCount val="17"/>
                <c:pt idx="12">
                  <c:v>0</c:v>
                </c:pt>
                <c:pt idx="13">
                  <c:v>7.6552603811852005E-4</c:v>
                </c:pt>
                <c:pt idx="14">
                  <c:v>7.6552603811852005E-4</c:v>
                </c:pt>
                <c:pt idx="15">
                  <c:v>7.6552603811852005E-4</c:v>
                </c:pt>
                <c:pt idx="16">
                  <c:v>0</c:v>
                </c:pt>
              </c:numCache>
            </c:numRef>
          </c:val>
        </c:ser>
        <c:ser>
          <c:idx val="29"/>
          <c:order val="29"/>
          <c:tx>
            <c:strRef>
              <c:f>'Henan Reg'!$B$57</c:f>
              <c:strCache>
                <c:ptCount val="1"/>
                <c:pt idx="0">
                  <c:v>Hydrolg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'Henan Reg'!$C$27:$S$27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'Henan Reg'!$C$57:$S$57</c:f>
              <c:numCache>
                <c:formatCode>General</c:formatCode>
                <c:ptCount val="17"/>
                <c:pt idx="12">
                  <c:v>0</c:v>
                </c:pt>
                <c:pt idx="13">
                  <c:v>4.4386054526252726E-4</c:v>
                </c:pt>
                <c:pt idx="14">
                  <c:v>4.4386054526252726E-4</c:v>
                </c:pt>
                <c:pt idx="15">
                  <c:v>4.4386054526252726E-4</c:v>
                </c:pt>
                <c:pt idx="16">
                  <c:v>0</c:v>
                </c:pt>
              </c:numCache>
            </c:numRef>
          </c:val>
        </c:ser>
        <c:ser>
          <c:idx val="30"/>
          <c:order val="30"/>
          <c:tx>
            <c:strRef>
              <c:f>'Henan Reg'!$B$58</c:f>
              <c:strCache>
                <c:ptCount val="1"/>
                <c:pt idx="0">
                  <c:v>Windon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'Henan Reg'!$C$27:$S$27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'Henan Reg'!$C$58:$S$58</c:f>
              <c:numCache>
                <c:formatCode>General</c:formatCode>
                <c:ptCount val="17"/>
                <c:pt idx="12">
                  <c:v>0</c:v>
                </c:pt>
                <c:pt idx="13">
                  <c:v>1.6892678338839225E-5</c:v>
                </c:pt>
                <c:pt idx="14">
                  <c:v>1.6892678338839225E-5</c:v>
                </c:pt>
                <c:pt idx="15">
                  <c:v>1.6892678338839225E-5</c:v>
                </c:pt>
                <c:pt idx="16">
                  <c:v>0</c:v>
                </c:pt>
              </c:numCache>
            </c:numRef>
          </c:val>
        </c:ser>
        <c:ser>
          <c:idx val="31"/>
          <c:order val="31"/>
          <c:tx>
            <c:strRef>
              <c:f>'Henan Reg'!$B$59</c:f>
              <c:strCache>
                <c:ptCount val="1"/>
                <c:pt idx="0">
                  <c:v>Subcr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'Henan Reg'!$C$27:$S$27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'Henan Reg'!$C$59:$S$59</c:f>
              <c:numCache>
                <c:formatCode>General</c:formatCode>
                <c:ptCount val="17"/>
                <c:pt idx="12">
                  <c:v>0</c:v>
                </c:pt>
                <c:pt idx="13">
                  <c:v>2.1899953922794825E-3</c:v>
                </c:pt>
                <c:pt idx="14">
                  <c:v>2.1899953922794825E-3</c:v>
                </c:pt>
                <c:pt idx="15">
                  <c:v>2.1899953922794825E-3</c:v>
                </c:pt>
                <c:pt idx="16">
                  <c:v>0</c:v>
                </c:pt>
              </c:numCache>
            </c:numRef>
          </c:val>
        </c:ser>
        <c:ser>
          <c:idx val="32"/>
          <c:order val="32"/>
          <c:tx>
            <c:strRef>
              <c:f>'Henan Reg'!$B$60</c:f>
              <c:strCache>
                <c:ptCount val="1"/>
                <c:pt idx="0">
                  <c:v>Superc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'Henan Reg'!$C$27:$S$27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'Henan Reg'!$C$60:$S$60</c:f>
              <c:numCache>
                <c:formatCode>General</c:formatCode>
                <c:ptCount val="17"/>
                <c:pt idx="12">
                  <c:v>0</c:v>
                </c:pt>
                <c:pt idx="13">
                  <c:v>1.7510452061599999E-2</c:v>
                </c:pt>
                <c:pt idx="14">
                  <c:v>1.7510452061599999E-2</c:v>
                </c:pt>
                <c:pt idx="15">
                  <c:v>1.7510452061599999E-2</c:v>
                </c:pt>
                <c:pt idx="16">
                  <c:v>0</c:v>
                </c:pt>
              </c:numCache>
            </c:numRef>
          </c:val>
        </c:ser>
        <c:ser>
          <c:idx val="33"/>
          <c:order val="33"/>
          <c:tx>
            <c:strRef>
              <c:f>'Henan Reg'!$B$61</c:f>
              <c:strCache>
                <c:ptCount val="1"/>
                <c:pt idx="0">
                  <c:v>Ultrsc</c:v>
                </c:pt>
              </c:strCache>
            </c:strRef>
          </c:tx>
          <c:spPr>
            <a:solidFill>
              <a:schemeClr val="tx2"/>
            </a:solidFill>
            <a:ln w="25400">
              <a:noFill/>
            </a:ln>
            <a:effectLst/>
          </c:spPr>
          <c:cat>
            <c:numRef>
              <c:f>'Henan Reg'!$C$27:$S$27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'Henan Reg'!$C$61:$S$61</c:f>
              <c:numCache>
                <c:formatCode>General</c:formatCode>
                <c:ptCount val="17"/>
                <c:pt idx="12">
                  <c:v>0</c:v>
                </c:pt>
                <c:pt idx="13">
                  <c:v>6.8760000000012362E-3</c:v>
                </c:pt>
                <c:pt idx="14">
                  <c:v>6.8760000000012362E-3</c:v>
                </c:pt>
                <c:pt idx="15">
                  <c:v>6.8760000000012362E-3</c:v>
                </c:pt>
                <c:pt idx="16">
                  <c:v>0</c:v>
                </c:pt>
              </c:numCache>
            </c:numRef>
          </c:val>
        </c:ser>
        <c:ser>
          <c:idx val="34"/>
          <c:order val="34"/>
          <c:tx>
            <c:strRef>
              <c:f>'Henan Reg'!$B$62</c:f>
              <c:strCache>
                <c:ptCount val="1"/>
                <c:pt idx="0">
                  <c:v>Trade</c:v>
                </c:pt>
              </c:strCache>
            </c:strRef>
          </c:tx>
          <c:spPr>
            <a:solidFill>
              <a:schemeClr val="bg1"/>
            </a:solidFill>
            <a:ln w="25400">
              <a:noFill/>
            </a:ln>
            <a:effectLst/>
          </c:spPr>
          <c:cat>
            <c:numRef>
              <c:f>'Henan Reg'!$C$27:$S$27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'Henan Reg'!$C$62:$S$62</c:f>
              <c:numCache>
                <c:formatCode>General</c:formatCode>
                <c:ptCount val="17"/>
                <c:pt idx="12">
                  <c:v>0</c:v>
                </c:pt>
                <c:pt idx="13">
                  <c:v>-1.2106561372813146E-3</c:v>
                </c:pt>
                <c:pt idx="14">
                  <c:v>-1.2106561372813146E-3</c:v>
                </c:pt>
                <c:pt idx="15">
                  <c:v>-1.2106561372813146E-3</c:v>
                </c:pt>
                <c:pt idx="1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88270192"/>
        <c:axId val="-1788278896"/>
      </c:areaChart>
      <c:lineChart>
        <c:grouping val="standard"/>
        <c:varyColors val="0"/>
        <c:ser>
          <c:idx val="35"/>
          <c:order val="35"/>
          <c:tx>
            <c:strRef>
              <c:f>'Henan Reg'!$B$63</c:f>
              <c:strCache>
                <c:ptCount val="1"/>
                <c:pt idx="0">
                  <c:v>dummy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'Henan Reg'!$C$27:$S$27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'Henan Reg'!$C$63:$S$63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'Henan Reg'!$B$64</c:f>
              <c:strCache>
                <c:ptCount val="1"/>
                <c:pt idx="0">
                  <c:v>dummy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'Henan Reg'!$C$27:$S$27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'Henan Reg'!$C$64:$S$64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'Henan Reg'!$B$65</c:f>
              <c:strCache>
                <c:ptCount val="1"/>
                <c:pt idx="0">
                  <c:v>dummy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'Henan Reg'!$C$27:$S$27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'Henan Reg'!$C$65:$S$65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'Henan Reg'!$B$66</c:f>
              <c:strCache>
                <c:ptCount val="1"/>
                <c:pt idx="0">
                  <c:v>dummy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'Henan Reg'!$C$27:$S$27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'Henan Reg'!$C$66:$S$66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'Henan Reg'!$B$67</c:f>
              <c:strCache>
                <c:ptCount val="1"/>
                <c:pt idx="0">
                  <c:v>dummy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'Henan Reg'!$C$27:$S$27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'Henan Reg'!$C$67:$S$67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'Henan Reg'!$B$68</c:f>
              <c:strCache>
                <c:ptCount val="1"/>
                <c:pt idx="0">
                  <c:v>dummy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'Henan Reg'!$C$27:$S$27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'Henan Reg'!$C$68:$S$68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'Henan Reg'!$B$69</c:f>
              <c:strCache>
                <c:ptCount val="1"/>
                <c:pt idx="0">
                  <c:v>dummy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'Henan Reg'!$C$27:$S$27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'Henan Reg'!$C$69:$S$69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88270192"/>
        <c:axId val="-1788278896"/>
      </c:lineChart>
      <c:dateAx>
        <c:axId val="-178827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8278896"/>
        <c:crosses val="autoZero"/>
        <c:auto val="0"/>
        <c:lblOffset val="100"/>
        <c:baseTimeUnit val="days"/>
      </c:dateAx>
      <c:valAx>
        <c:axId val="-1788278896"/>
        <c:scaling>
          <c:orientation val="minMax"/>
          <c:max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827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legendEntry>
        <c:idx val="32"/>
        <c:delete val="1"/>
      </c:legendEntry>
      <c:legendEntry>
        <c:idx val="33"/>
        <c:delete val="1"/>
      </c:legendEntry>
      <c:legendEntry>
        <c:idx val="34"/>
        <c:delete val="1"/>
      </c:legendEntry>
      <c:legendEntry>
        <c:idx val="35"/>
        <c:delete val="1"/>
      </c:legendEntry>
      <c:legendEntry>
        <c:idx val="36"/>
        <c:delete val="1"/>
      </c:legendEntry>
      <c:legendEntry>
        <c:idx val="37"/>
        <c:delete val="1"/>
      </c:legendEntry>
      <c:legendEntry>
        <c:idx val="38"/>
        <c:delete val="1"/>
      </c:legendEntry>
      <c:legendEntry>
        <c:idx val="39"/>
        <c:delete val="1"/>
      </c:legendEntry>
      <c:legendEntry>
        <c:idx val="40"/>
        <c:delete val="1"/>
      </c:legendEntry>
      <c:legendEntry>
        <c:idx val="41"/>
        <c:delete val="1"/>
      </c:legendEntry>
      <c:layout>
        <c:manualLayout>
          <c:xMode val="edge"/>
          <c:yMode val="edge"/>
          <c:x val="0.12561847864288872"/>
          <c:y val="0.91917293700807146"/>
          <c:w val="0.87158112080405248"/>
          <c:h val="7.83961911492147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Henan Regulated</a:t>
            </a:r>
          </a:p>
        </c:rich>
      </c:tx>
      <c:layout>
        <c:manualLayout>
          <c:xMode val="edge"/>
          <c:yMode val="edge"/>
          <c:x val="0.3844231440223291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343588556583012E-2"/>
          <c:y val="7.8497354497354496E-2"/>
          <c:w val="0.87411901785996249"/>
          <c:h val="0.73314856751085533"/>
        </c:manualLayout>
      </c:layout>
      <c:areaChart>
        <c:grouping val="stacked"/>
        <c:varyColors val="0"/>
        <c:ser>
          <c:idx val="0"/>
          <c:order val="0"/>
          <c:tx>
            <c:strRef>
              <c:f>Henan!$B$38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  <a:effectLst/>
          </c:spPr>
          <c:cat>
            <c:numRef>
              <c:f>Henan!$C$37:$S$37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Henan!$C$38:$S$38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Henan!$B$39</c:f>
              <c:strCache>
                <c:ptCount val="1"/>
                <c:pt idx="0">
                  <c:v>Hydrolg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Henan!$C$37:$S$37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Henan!$C$39:$S$39</c:f>
              <c:numCache>
                <c:formatCode>General</c:formatCode>
                <c:ptCount val="17"/>
                <c:pt idx="0">
                  <c:v>0</c:v>
                </c:pt>
                <c:pt idx="1">
                  <c:v>2.4509429999999996</c:v>
                </c:pt>
                <c:pt idx="2">
                  <c:v>2.4509429999999996</c:v>
                </c:pt>
                <c:pt idx="3">
                  <c:v>2.4509429999999996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Henan!$B$40</c:f>
              <c:strCache>
                <c:ptCount val="1"/>
                <c:pt idx="0">
                  <c:v>HydroROR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Henan!$C$37:$S$37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Henan!$C$40:$S$40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Henan!$B$41</c:f>
              <c:strCache>
                <c:ptCount val="1"/>
                <c:pt idx="0">
                  <c:v>Subcr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Henan!$C$37:$S$37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Henan!$C$41:$S$41</c:f>
              <c:numCache>
                <c:formatCode>General</c:formatCode>
                <c:ptCount val="17"/>
                <c:pt idx="0">
                  <c:v>0</c:v>
                </c:pt>
                <c:pt idx="1">
                  <c:v>14.455925478666238</c:v>
                </c:pt>
                <c:pt idx="2">
                  <c:v>14.455925478666238</c:v>
                </c:pt>
                <c:pt idx="3">
                  <c:v>14.455925478666238</c:v>
                </c:pt>
                <c:pt idx="4">
                  <c:v>0</c:v>
                </c:pt>
              </c:numCache>
            </c:numRef>
          </c:val>
        </c:ser>
        <c:ser>
          <c:idx val="4"/>
          <c:order val="4"/>
          <c:tx>
            <c:strRef>
              <c:f>Henan!$B$42</c:f>
              <c:strCache>
                <c:ptCount val="1"/>
                <c:pt idx="0">
                  <c:v>Superc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Henan!$C$37:$S$37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Henan!$C$42:$S$42</c:f>
              <c:numCache>
                <c:formatCode>General</c:formatCode>
                <c:ptCount val="17"/>
                <c:pt idx="0">
                  <c:v>0</c:v>
                </c:pt>
                <c:pt idx="1">
                  <c:v>2.6361112629470256</c:v>
                </c:pt>
                <c:pt idx="2">
                  <c:v>2.6361112629470256</c:v>
                </c:pt>
                <c:pt idx="3">
                  <c:v>2.6361112629470256</c:v>
                </c:pt>
                <c:pt idx="4">
                  <c:v>0</c:v>
                </c:pt>
              </c:numCache>
            </c:numRef>
          </c:val>
        </c:ser>
        <c:ser>
          <c:idx val="5"/>
          <c:order val="5"/>
          <c:tx>
            <c:strRef>
              <c:f>Henan!$B$43</c:f>
              <c:strCache>
                <c:ptCount val="1"/>
                <c:pt idx="0">
                  <c:v>Ultrsc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numRef>
              <c:f>Henan!$C$37:$S$37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Henan!$C$43:$S$43</c:f>
              <c:numCache>
                <c:formatCode>General</c:formatCode>
                <c:ptCount val="17"/>
                <c:pt idx="0">
                  <c:v>0</c:v>
                </c:pt>
                <c:pt idx="1">
                  <c:v>5.3413176452597257</c:v>
                </c:pt>
                <c:pt idx="2">
                  <c:v>5.3413176452597257</c:v>
                </c:pt>
                <c:pt idx="3">
                  <c:v>5.3413176452597257</c:v>
                </c:pt>
                <c:pt idx="4">
                  <c:v>0</c:v>
                </c:pt>
              </c:numCache>
            </c:numRef>
          </c:val>
        </c:ser>
        <c:ser>
          <c:idx val="6"/>
          <c:order val="6"/>
          <c:tx>
            <c:strRef>
              <c:f>Henan!$B$44</c:f>
              <c:strCache>
                <c:ptCount val="1"/>
                <c:pt idx="0">
                  <c:v>CC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Henan!$C$37:$S$37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Henan!$C$44:$S$44</c:f>
              <c:numCache>
                <c:formatCode>General</c:formatCode>
                <c:ptCount val="17"/>
                <c:pt idx="0">
                  <c:v>0</c:v>
                </c:pt>
                <c:pt idx="1">
                  <c:v>1.3154927934675211</c:v>
                </c:pt>
                <c:pt idx="2">
                  <c:v>1.3154927934675211</c:v>
                </c:pt>
                <c:pt idx="3">
                  <c:v>1.3154927934675211</c:v>
                </c:pt>
                <c:pt idx="4">
                  <c:v>0</c:v>
                </c:pt>
              </c:numCache>
            </c:numRef>
          </c:val>
        </c:ser>
        <c:ser>
          <c:idx val="7"/>
          <c:order val="7"/>
          <c:tx>
            <c:strRef>
              <c:f>Henan!$B$45</c:f>
              <c:strCache>
                <c:ptCount val="1"/>
                <c:pt idx="0">
                  <c:v>CCcon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Henan!$C$37:$S$37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Henan!$C$45:$S$45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8"/>
          <c:order val="8"/>
          <c:tx>
            <c:strRef>
              <c:f>Henan!$B$46</c:f>
              <c:strCache>
                <c:ptCount val="1"/>
                <c:pt idx="0">
                  <c:v>ST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Henan!$C$37:$S$37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Henan!$C$46:$S$46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9"/>
          <c:order val="9"/>
          <c:tx>
            <c:strRef>
              <c:f>Henan!$B$47</c:f>
              <c:strCache>
                <c:ptCount val="1"/>
                <c:pt idx="0">
                  <c:v>GT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Henan!$C$37:$S$37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Henan!$C$47:$S$47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0"/>
          <c:order val="10"/>
          <c:tx>
            <c:strRef>
              <c:f>Henan!$B$48</c:f>
              <c:strCache>
                <c:ptCount val="1"/>
                <c:pt idx="0">
                  <c:v>Windon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Henan!$C$37:$S$37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Henan!$C$48:$S$48</c:f>
              <c:numCache>
                <c:formatCode>General</c:formatCode>
                <c:ptCount val="17"/>
                <c:pt idx="0">
                  <c:v>0</c:v>
                </c:pt>
                <c:pt idx="1">
                  <c:v>1.429297282680453E-2</c:v>
                </c:pt>
                <c:pt idx="2">
                  <c:v>1.429297282680453E-2</c:v>
                </c:pt>
                <c:pt idx="3">
                  <c:v>1.429297282680453E-2</c:v>
                </c:pt>
                <c:pt idx="4">
                  <c:v>0</c:v>
                </c:pt>
              </c:numCache>
            </c:numRef>
          </c:val>
        </c:ser>
        <c:ser>
          <c:idx val="11"/>
          <c:order val="11"/>
          <c:tx>
            <c:strRef>
              <c:f>Henan!$B$49</c:f>
              <c:strCache>
                <c:ptCount val="1"/>
                <c:pt idx="0">
                  <c:v>Trade</c:v>
                </c:pt>
              </c:strCache>
            </c:strRef>
          </c:tx>
          <c:spPr>
            <a:noFill/>
            <a:ln w="9525">
              <a:noFill/>
            </a:ln>
            <a:effectLst/>
          </c:spPr>
          <c:cat>
            <c:numRef>
              <c:f>Henan!$C$37:$S$37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Henan!$C$49:$S$49</c:f>
              <c:numCache>
                <c:formatCode>General</c:formatCode>
                <c:ptCount val="17"/>
                <c:pt idx="0">
                  <c:v>0</c:v>
                </c:pt>
                <c:pt idx="1">
                  <c:v>8.173090827112615</c:v>
                </c:pt>
                <c:pt idx="2">
                  <c:v>8.173090827112615</c:v>
                </c:pt>
                <c:pt idx="3">
                  <c:v>8.173090827112615</c:v>
                </c:pt>
                <c:pt idx="4">
                  <c:v>0</c:v>
                </c:pt>
              </c:numCache>
            </c:numRef>
          </c:val>
        </c:ser>
        <c:ser>
          <c:idx val="12"/>
          <c:order val="12"/>
          <c:tx>
            <c:strRef>
              <c:f>Henan!$B$50</c:f>
              <c:strCache>
                <c:ptCount val="1"/>
                <c:pt idx="0">
                  <c:v>Nuclear-LS2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  <a:effectLst/>
          </c:spPr>
          <c:cat>
            <c:numRef>
              <c:f>Henan!$C$37:$S$37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Henan!$C$50:$S$50</c:f>
              <c:numCache>
                <c:formatCode>General</c:formatCode>
                <c:ptCount val="17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3"/>
          <c:order val="13"/>
          <c:tx>
            <c:strRef>
              <c:f>Henan!$B$51</c:f>
              <c:strCache>
                <c:ptCount val="1"/>
                <c:pt idx="0">
                  <c:v>Hydrolg-LS2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Henan!$C$37:$S$37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Henan!$C$51:$S$51</c:f>
              <c:numCache>
                <c:formatCode>General</c:formatCode>
                <c:ptCount val="17"/>
                <c:pt idx="3">
                  <c:v>0</c:v>
                </c:pt>
                <c:pt idx="4">
                  <c:v>2.4509429999999996</c:v>
                </c:pt>
                <c:pt idx="5">
                  <c:v>2.4509429999999996</c:v>
                </c:pt>
                <c:pt idx="6">
                  <c:v>2.4509429999999996</c:v>
                </c:pt>
                <c:pt idx="7">
                  <c:v>0</c:v>
                </c:pt>
              </c:numCache>
            </c:numRef>
          </c:val>
        </c:ser>
        <c:ser>
          <c:idx val="14"/>
          <c:order val="14"/>
          <c:tx>
            <c:strRef>
              <c:f>Henan!$B$52</c:f>
              <c:strCache>
                <c:ptCount val="1"/>
                <c:pt idx="0">
                  <c:v>HydroROR-LS2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Henan!$C$37:$S$37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Henan!$C$52:$S$52</c:f>
              <c:numCache>
                <c:formatCode>General</c:formatCode>
                <c:ptCount val="17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5"/>
          <c:order val="15"/>
          <c:tx>
            <c:strRef>
              <c:f>Henan!$B$53</c:f>
              <c:strCache>
                <c:ptCount val="1"/>
                <c:pt idx="0">
                  <c:v>Subcr-LS2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Henan!$C$37:$S$37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Henan!$C$53:$S$53</c:f>
              <c:numCache>
                <c:formatCode>General</c:formatCode>
                <c:ptCount val="17"/>
                <c:pt idx="3">
                  <c:v>0</c:v>
                </c:pt>
                <c:pt idx="4">
                  <c:v>0.79464089581847819</c:v>
                </c:pt>
                <c:pt idx="5">
                  <c:v>0.79464089581847819</c:v>
                </c:pt>
                <c:pt idx="6">
                  <c:v>0.79464089581847819</c:v>
                </c:pt>
                <c:pt idx="7">
                  <c:v>0</c:v>
                </c:pt>
              </c:numCache>
            </c:numRef>
          </c:val>
        </c:ser>
        <c:ser>
          <c:idx val="16"/>
          <c:order val="16"/>
          <c:tx>
            <c:strRef>
              <c:f>Henan!$B$54</c:f>
              <c:strCache>
                <c:ptCount val="1"/>
                <c:pt idx="0">
                  <c:v>Superc-LS2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Henan!$C$37:$S$37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Henan!$C$54:$S$54</c:f>
              <c:numCache>
                <c:formatCode>General</c:formatCode>
                <c:ptCount val="17"/>
                <c:pt idx="3">
                  <c:v>0</c:v>
                </c:pt>
                <c:pt idx="4">
                  <c:v>16.870988214588202</c:v>
                </c:pt>
                <c:pt idx="5">
                  <c:v>16.870988214588202</c:v>
                </c:pt>
                <c:pt idx="6">
                  <c:v>16.870988214588202</c:v>
                </c:pt>
                <c:pt idx="7">
                  <c:v>0</c:v>
                </c:pt>
              </c:numCache>
            </c:numRef>
          </c:val>
        </c:ser>
        <c:ser>
          <c:idx val="17"/>
          <c:order val="17"/>
          <c:tx>
            <c:strRef>
              <c:f>Henan!$B$55</c:f>
              <c:strCache>
                <c:ptCount val="1"/>
                <c:pt idx="0">
                  <c:v>Ultrsc-LS2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numRef>
              <c:f>Henan!$C$37:$S$37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Henan!$C$55:$S$55</c:f>
              <c:numCache>
                <c:formatCode>General</c:formatCode>
                <c:ptCount val="17"/>
                <c:pt idx="3">
                  <c:v>0</c:v>
                </c:pt>
                <c:pt idx="4">
                  <c:v>6.7627294306865835</c:v>
                </c:pt>
                <c:pt idx="5">
                  <c:v>6.7627294306865835</c:v>
                </c:pt>
                <c:pt idx="6">
                  <c:v>6.7627294306865835</c:v>
                </c:pt>
                <c:pt idx="7">
                  <c:v>0</c:v>
                </c:pt>
              </c:numCache>
            </c:numRef>
          </c:val>
        </c:ser>
        <c:ser>
          <c:idx val="18"/>
          <c:order val="18"/>
          <c:tx>
            <c:strRef>
              <c:f>Henan!$B$56</c:f>
              <c:strCache>
                <c:ptCount val="1"/>
                <c:pt idx="0">
                  <c:v>CC-LS2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Henan!$C$37:$S$37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Henan!$C$56:$S$56</c:f>
              <c:numCache>
                <c:formatCode>General</c:formatCode>
                <c:ptCount val="17"/>
                <c:pt idx="3">
                  <c:v>0</c:v>
                </c:pt>
                <c:pt idx="4">
                  <c:v>1.3154927934676131</c:v>
                </c:pt>
                <c:pt idx="5">
                  <c:v>1.3154927934676131</c:v>
                </c:pt>
                <c:pt idx="6">
                  <c:v>1.3154927934676131</c:v>
                </c:pt>
                <c:pt idx="7">
                  <c:v>0</c:v>
                </c:pt>
              </c:numCache>
            </c:numRef>
          </c:val>
        </c:ser>
        <c:ser>
          <c:idx val="19"/>
          <c:order val="19"/>
          <c:tx>
            <c:strRef>
              <c:f>Henan!$B$57</c:f>
              <c:strCache>
                <c:ptCount val="1"/>
                <c:pt idx="0">
                  <c:v>CCcon-LS2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Henan!$C$37:$S$37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Henan!$C$57:$S$57</c:f>
              <c:numCache>
                <c:formatCode>General</c:formatCode>
                <c:ptCount val="17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20"/>
          <c:order val="20"/>
          <c:tx>
            <c:strRef>
              <c:f>Henan!$B$58</c:f>
              <c:strCache>
                <c:ptCount val="1"/>
                <c:pt idx="0">
                  <c:v>ST-LS2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Henan!$C$37:$S$37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Henan!$C$58:$S$58</c:f>
              <c:numCache>
                <c:formatCode>General</c:formatCode>
                <c:ptCount val="17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21"/>
          <c:order val="21"/>
          <c:tx>
            <c:strRef>
              <c:f>Henan!$B$59</c:f>
              <c:strCache>
                <c:ptCount val="1"/>
                <c:pt idx="0">
                  <c:v>GT-LS2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Henan!$C$37:$S$37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Henan!$C$59:$S$59</c:f>
              <c:numCache>
                <c:formatCode>General</c:formatCode>
                <c:ptCount val="17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22"/>
          <c:order val="22"/>
          <c:tx>
            <c:strRef>
              <c:f>Henan!$B$60</c:f>
              <c:strCache>
                <c:ptCount val="1"/>
                <c:pt idx="0">
                  <c:v>Windon-LS2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Henan!$C$37:$S$37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Henan!$C$60:$S$60</c:f>
              <c:numCache>
                <c:formatCode>General</c:formatCode>
                <c:ptCount val="17"/>
                <c:pt idx="3">
                  <c:v>0</c:v>
                </c:pt>
                <c:pt idx="4">
                  <c:v>1.4038327559987579E-2</c:v>
                </c:pt>
                <c:pt idx="5">
                  <c:v>1.4038327559987579E-2</c:v>
                </c:pt>
                <c:pt idx="6">
                  <c:v>1.4038327559987579E-2</c:v>
                </c:pt>
                <c:pt idx="7">
                  <c:v>0</c:v>
                </c:pt>
              </c:numCache>
            </c:numRef>
          </c:val>
        </c:ser>
        <c:ser>
          <c:idx val="23"/>
          <c:order val="23"/>
          <c:tx>
            <c:strRef>
              <c:f>Henan!$B$61</c:f>
              <c:strCache>
                <c:ptCount val="1"/>
                <c:pt idx="0">
                  <c:v>Trade-LS2</c:v>
                </c:pt>
              </c:strCache>
            </c:strRef>
          </c:tx>
          <c:spPr>
            <a:noFill/>
            <a:ln w="25400">
              <a:noFill/>
            </a:ln>
            <a:effectLst/>
          </c:spPr>
          <c:cat>
            <c:numRef>
              <c:f>Henan!$C$37:$S$37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Henan!$C$61:$S$61</c:f>
              <c:numCache>
                <c:formatCode>General</c:formatCode>
                <c:ptCount val="17"/>
                <c:pt idx="3">
                  <c:v>0</c:v>
                </c:pt>
                <c:pt idx="4">
                  <c:v>4.296495530778305</c:v>
                </c:pt>
                <c:pt idx="5">
                  <c:v>4.296495530778305</c:v>
                </c:pt>
                <c:pt idx="6">
                  <c:v>4.296495530778305</c:v>
                </c:pt>
                <c:pt idx="7">
                  <c:v>0</c:v>
                </c:pt>
              </c:numCache>
            </c:numRef>
          </c:val>
        </c:ser>
        <c:ser>
          <c:idx val="24"/>
          <c:order val="24"/>
          <c:tx>
            <c:strRef>
              <c:f>Henan!$B$62</c:f>
              <c:strCache>
                <c:ptCount val="1"/>
                <c:pt idx="0">
                  <c:v>Nuclear-LS3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  <a:effectLst/>
          </c:spPr>
          <c:cat>
            <c:numRef>
              <c:f>Henan!$C$37:$S$37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Henan!$C$62:$S$62</c:f>
              <c:numCache>
                <c:formatCode>General</c:formatCode>
                <c:ptCount val="17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5"/>
          <c:order val="25"/>
          <c:tx>
            <c:strRef>
              <c:f>Henan!$B$63</c:f>
              <c:strCache>
                <c:ptCount val="1"/>
                <c:pt idx="0">
                  <c:v>Hydrolg-LS3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Henan!$C$37:$S$37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Henan!$C$63:$S$63</c:f>
              <c:numCache>
                <c:formatCode>General</c:formatCode>
                <c:ptCount val="17"/>
                <c:pt idx="6">
                  <c:v>0</c:v>
                </c:pt>
                <c:pt idx="7">
                  <c:v>0.64298622472248679</c:v>
                </c:pt>
                <c:pt idx="8">
                  <c:v>0.64298622472248679</c:v>
                </c:pt>
                <c:pt idx="9">
                  <c:v>0.64298622472248679</c:v>
                </c:pt>
                <c:pt idx="10">
                  <c:v>0</c:v>
                </c:pt>
              </c:numCache>
            </c:numRef>
          </c:val>
        </c:ser>
        <c:ser>
          <c:idx val="26"/>
          <c:order val="26"/>
          <c:tx>
            <c:strRef>
              <c:f>Henan!$B$64</c:f>
              <c:strCache>
                <c:ptCount val="1"/>
                <c:pt idx="0">
                  <c:v>HydroROR-LS3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Henan!$C$37:$S$37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Henan!$C$64:$S$64</c:f>
              <c:numCache>
                <c:formatCode>General</c:formatCode>
                <c:ptCount val="17"/>
                <c:pt idx="6">
                  <c:v>0</c:v>
                </c:pt>
                <c:pt idx="7">
                  <c:v>4.8560834753722776E-2</c:v>
                </c:pt>
                <c:pt idx="8">
                  <c:v>4.8560834753722776E-2</c:v>
                </c:pt>
                <c:pt idx="9">
                  <c:v>4.8560834753722776E-2</c:v>
                </c:pt>
                <c:pt idx="10">
                  <c:v>0</c:v>
                </c:pt>
              </c:numCache>
            </c:numRef>
          </c:val>
        </c:ser>
        <c:ser>
          <c:idx val="27"/>
          <c:order val="27"/>
          <c:tx>
            <c:strRef>
              <c:f>Henan!$B$65</c:f>
              <c:strCache>
                <c:ptCount val="1"/>
                <c:pt idx="0">
                  <c:v>Subcr-LS3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Henan!$C$37:$S$37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Henan!$C$65:$S$65</c:f>
              <c:numCache>
                <c:formatCode>General</c:formatCode>
                <c:ptCount val="17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8"/>
          <c:order val="28"/>
          <c:tx>
            <c:strRef>
              <c:f>Henan!$B$66</c:f>
              <c:strCache>
                <c:ptCount val="1"/>
                <c:pt idx="0">
                  <c:v>Superc-LS3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Henan!$C$37:$S$37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Henan!$C$66:$S$66</c:f>
              <c:numCache>
                <c:formatCode>General</c:formatCode>
                <c:ptCount val="17"/>
                <c:pt idx="6">
                  <c:v>0</c:v>
                </c:pt>
                <c:pt idx="7">
                  <c:v>18.292400000000001</c:v>
                </c:pt>
                <c:pt idx="8">
                  <c:v>18.292400000000001</c:v>
                </c:pt>
                <c:pt idx="9">
                  <c:v>18.292400000000001</c:v>
                </c:pt>
                <c:pt idx="10">
                  <c:v>0</c:v>
                </c:pt>
              </c:numCache>
            </c:numRef>
          </c:val>
        </c:ser>
        <c:ser>
          <c:idx val="29"/>
          <c:order val="29"/>
          <c:tx>
            <c:strRef>
              <c:f>Henan!$B$67</c:f>
              <c:strCache>
                <c:ptCount val="1"/>
                <c:pt idx="0">
                  <c:v>Ultrsc-LS3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numRef>
              <c:f>Henan!$C$37:$S$37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Henan!$C$67:$S$67</c:f>
              <c:numCache>
                <c:formatCode>General</c:formatCode>
                <c:ptCount val="17"/>
                <c:pt idx="6">
                  <c:v>0</c:v>
                </c:pt>
                <c:pt idx="7">
                  <c:v>7.1815999999999995</c:v>
                </c:pt>
                <c:pt idx="8">
                  <c:v>7.1815999999999995</c:v>
                </c:pt>
                <c:pt idx="9">
                  <c:v>7.1815999999999995</c:v>
                </c:pt>
                <c:pt idx="10">
                  <c:v>0</c:v>
                </c:pt>
              </c:numCache>
            </c:numRef>
          </c:val>
        </c:ser>
        <c:ser>
          <c:idx val="30"/>
          <c:order val="30"/>
          <c:tx>
            <c:strRef>
              <c:f>Henan!$B$68</c:f>
              <c:strCache>
                <c:ptCount val="1"/>
                <c:pt idx="0">
                  <c:v>CC-LS3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Henan!$C$37:$S$37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Henan!$C$68:$S$68</c:f>
              <c:numCache>
                <c:formatCode>General</c:formatCode>
                <c:ptCount val="17"/>
                <c:pt idx="6">
                  <c:v>0</c:v>
                </c:pt>
                <c:pt idx="7">
                  <c:v>0.88899095265107597</c:v>
                </c:pt>
                <c:pt idx="8">
                  <c:v>0.88899095265107597</c:v>
                </c:pt>
                <c:pt idx="9">
                  <c:v>0.88899095265107597</c:v>
                </c:pt>
                <c:pt idx="10">
                  <c:v>0</c:v>
                </c:pt>
              </c:numCache>
            </c:numRef>
          </c:val>
        </c:ser>
        <c:ser>
          <c:idx val="31"/>
          <c:order val="31"/>
          <c:tx>
            <c:strRef>
              <c:f>Henan!$B$69</c:f>
              <c:strCache>
                <c:ptCount val="1"/>
                <c:pt idx="0">
                  <c:v>CCcon-LS3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Henan!$C$37:$S$37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Henan!$C$69:$S$69</c:f>
              <c:numCache>
                <c:formatCode>General</c:formatCode>
                <c:ptCount val="17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32"/>
          <c:order val="32"/>
          <c:tx>
            <c:strRef>
              <c:f>Henan!$B$70</c:f>
              <c:strCache>
                <c:ptCount val="1"/>
                <c:pt idx="0">
                  <c:v>ST-LS3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Henan!$C$37:$S$37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Henan!$C$70:$S$70</c:f>
              <c:numCache>
                <c:formatCode>General</c:formatCode>
                <c:ptCount val="17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33"/>
          <c:order val="33"/>
          <c:tx>
            <c:strRef>
              <c:f>Henan!$B$71</c:f>
              <c:strCache>
                <c:ptCount val="1"/>
                <c:pt idx="0">
                  <c:v>GT-LS3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Henan!$C$37:$S$37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Henan!$C$71:$S$71</c:f>
              <c:numCache>
                <c:formatCode>General</c:formatCode>
                <c:ptCount val="17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34"/>
          <c:order val="34"/>
          <c:tx>
            <c:strRef>
              <c:f>Henan!$B$72</c:f>
              <c:strCache>
                <c:ptCount val="1"/>
                <c:pt idx="0">
                  <c:v>Windon-LS3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Henan!$C$37:$S$37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Henan!$C$72:$S$72</c:f>
              <c:numCache>
                <c:formatCode>General</c:formatCode>
                <c:ptCount val="17"/>
                <c:pt idx="6">
                  <c:v>0</c:v>
                </c:pt>
                <c:pt idx="7">
                  <c:v>1.6572624679519164E-2</c:v>
                </c:pt>
                <c:pt idx="8">
                  <c:v>1.6572624679519164E-2</c:v>
                </c:pt>
                <c:pt idx="9">
                  <c:v>1.6572624679519164E-2</c:v>
                </c:pt>
                <c:pt idx="10">
                  <c:v>0</c:v>
                </c:pt>
              </c:numCache>
            </c:numRef>
          </c:val>
        </c:ser>
        <c:ser>
          <c:idx val="35"/>
          <c:order val="35"/>
          <c:tx>
            <c:strRef>
              <c:f>Henan!$B$73</c:f>
              <c:strCache>
                <c:ptCount val="1"/>
                <c:pt idx="0">
                  <c:v>Trade-LS3</c:v>
                </c:pt>
              </c:strCache>
            </c:strRef>
          </c:tx>
          <c:spPr>
            <a:noFill/>
            <a:ln w="25400">
              <a:noFill/>
            </a:ln>
            <a:effectLst/>
          </c:spPr>
          <c:cat>
            <c:numRef>
              <c:f>Henan!$C$37:$S$37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Henan!$C$73:$S$73</c:f>
              <c:numCache>
                <c:formatCode>General</c:formatCode>
                <c:ptCount val="17"/>
                <c:pt idx="6">
                  <c:v>0</c:v>
                </c:pt>
                <c:pt idx="7">
                  <c:v>2.0100566422105892</c:v>
                </c:pt>
                <c:pt idx="8">
                  <c:v>2.0100566422105892</c:v>
                </c:pt>
                <c:pt idx="9">
                  <c:v>2.0100566422105892</c:v>
                </c:pt>
                <c:pt idx="10">
                  <c:v>0</c:v>
                </c:pt>
              </c:numCache>
            </c:numRef>
          </c:val>
        </c:ser>
        <c:ser>
          <c:idx val="36"/>
          <c:order val="36"/>
          <c:tx>
            <c:strRef>
              <c:f>Henan!$B$74</c:f>
              <c:strCache>
                <c:ptCount val="1"/>
                <c:pt idx="0">
                  <c:v>Nuclear-LS4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  <a:effectLst/>
          </c:spPr>
          <c:cat>
            <c:numRef>
              <c:f>Henan!$C$37:$S$37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Henan!$C$74:$S$74</c:f>
              <c:numCache>
                <c:formatCode>General</c:formatCode>
                <c:ptCount val="17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37"/>
          <c:order val="37"/>
          <c:tx>
            <c:strRef>
              <c:f>Henan!$B$75</c:f>
              <c:strCache>
                <c:ptCount val="1"/>
                <c:pt idx="0">
                  <c:v>Hydrolg-LS4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Henan!$C$37:$S$37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Henan!$C$75:$S$75</c:f>
              <c:numCache>
                <c:formatCode>General</c:formatCode>
                <c:ptCount val="17"/>
                <c:pt idx="9">
                  <c:v>0</c:v>
                </c:pt>
                <c:pt idx="10">
                  <c:v>0.2097988573280668</c:v>
                </c:pt>
                <c:pt idx="11">
                  <c:v>0.2097988573280668</c:v>
                </c:pt>
                <c:pt idx="12">
                  <c:v>0.2097988573280668</c:v>
                </c:pt>
                <c:pt idx="13">
                  <c:v>0</c:v>
                </c:pt>
              </c:numCache>
            </c:numRef>
          </c:val>
        </c:ser>
        <c:ser>
          <c:idx val="38"/>
          <c:order val="38"/>
          <c:tx>
            <c:strRef>
              <c:f>Henan!$B$76</c:f>
              <c:strCache>
                <c:ptCount val="1"/>
                <c:pt idx="0">
                  <c:v>HydroROR-LS4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Henan!$C$37:$S$37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Henan!$C$76:$S$76</c:f>
              <c:numCache>
                <c:formatCode>General</c:formatCode>
                <c:ptCount val="17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39"/>
          <c:order val="39"/>
          <c:tx>
            <c:strRef>
              <c:f>Henan!$B$77</c:f>
              <c:strCache>
                <c:ptCount val="1"/>
                <c:pt idx="0">
                  <c:v>Subcr-LS4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Henan!$C$37:$S$37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Henan!$C$77:$S$77</c:f>
              <c:numCache>
                <c:formatCode>General</c:formatCode>
                <c:ptCount val="17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40"/>
          <c:order val="40"/>
          <c:tx>
            <c:strRef>
              <c:f>Henan!$B$78</c:f>
              <c:strCache>
                <c:ptCount val="1"/>
                <c:pt idx="0">
                  <c:v>Superc-LS4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Henan!$C$37:$S$37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Henan!$C$78:$S$78</c:f>
              <c:numCache>
                <c:formatCode>General</c:formatCode>
                <c:ptCount val="17"/>
                <c:pt idx="9">
                  <c:v>0</c:v>
                </c:pt>
                <c:pt idx="10">
                  <c:v>17.819392861417793</c:v>
                </c:pt>
                <c:pt idx="11">
                  <c:v>17.819392861417793</c:v>
                </c:pt>
                <c:pt idx="12">
                  <c:v>17.819392861417793</c:v>
                </c:pt>
                <c:pt idx="13">
                  <c:v>0</c:v>
                </c:pt>
              </c:numCache>
            </c:numRef>
          </c:val>
        </c:ser>
        <c:ser>
          <c:idx val="41"/>
          <c:order val="41"/>
          <c:tx>
            <c:strRef>
              <c:f>Henan!$B$79</c:f>
              <c:strCache>
                <c:ptCount val="1"/>
                <c:pt idx="0">
                  <c:v>Ultrsc-LS4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numRef>
              <c:f>Henan!$C$37:$S$37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Henan!$C$79:$S$79</c:f>
              <c:numCache>
                <c:formatCode>General</c:formatCode>
                <c:ptCount val="17"/>
                <c:pt idx="9">
                  <c:v>0</c:v>
                </c:pt>
                <c:pt idx="10">
                  <c:v>7.1815999999999995</c:v>
                </c:pt>
                <c:pt idx="11">
                  <c:v>7.1815999999999995</c:v>
                </c:pt>
                <c:pt idx="12">
                  <c:v>7.1815999999999995</c:v>
                </c:pt>
                <c:pt idx="13">
                  <c:v>0</c:v>
                </c:pt>
              </c:numCache>
            </c:numRef>
          </c:val>
        </c:ser>
        <c:ser>
          <c:idx val="42"/>
          <c:order val="42"/>
          <c:tx>
            <c:strRef>
              <c:f>Henan!$B$80</c:f>
              <c:strCache>
                <c:ptCount val="1"/>
                <c:pt idx="0">
                  <c:v>CC-LS4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Henan!$C$37:$S$37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Henan!$C$80:$S$80</c:f>
              <c:numCache>
                <c:formatCode>General</c:formatCode>
                <c:ptCount val="17"/>
                <c:pt idx="9">
                  <c:v>0</c:v>
                </c:pt>
                <c:pt idx="10">
                  <c:v>0.24594390416228307</c:v>
                </c:pt>
                <c:pt idx="11">
                  <c:v>0.24594390416228307</c:v>
                </c:pt>
                <c:pt idx="12">
                  <c:v>0.24594390416228307</c:v>
                </c:pt>
                <c:pt idx="13">
                  <c:v>0</c:v>
                </c:pt>
              </c:numCache>
            </c:numRef>
          </c:val>
        </c:ser>
        <c:ser>
          <c:idx val="43"/>
          <c:order val="43"/>
          <c:tx>
            <c:strRef>
              <c:f>Henan!$B$81</c:f>
              <c:strCache>
                <c:ptCount val="1"/>
                <c:pt idx="0">
                  <c:v>CCcon-LS4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Henan!$C$37:$S$37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Henan!$C$81:$S$81</c:f>
              <c:numCache>
                <c:formatCode>General</c:formatCode>
                <c:ptCount val="17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44"/>
          <c:order val="44"/>
          <c:tx>
            <c:strRef>
              <c:f>Henan!$B$82</c:f>
              <c:strCache>
                <c:ptCount val="1"/>
                <c:pt idx="0">
                  <c:v>ST-LS4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Henan!$C$37:$S$37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Henan!$C$82:$S$82</c:f>
              <c:numCache>
                <c:formatCode>General</c:formatCode>
                <c:ptCount val="17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45"/>
          <c:order val="45"/>
          <c:tx>
            <c:strRef>
              <c:f>Henan!$B$83</c:f>
              <c:strCache>
                <c:ptCount val="1"/>
                <c:pt idx="0">
                  <c:v>GT-LS4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Henan!$C$37:$S$37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Henan!$C$83:$S$83</c:f>
              <c:numCache>
                <c:formatCode>General</c:formatCode>
                <c:ptCount val="17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46"/>
          <c:order val="46"/>
          <c:tx>
            <c:strRef>
              <c:f>Henan!$B$84</c:f>
              <c:strCache>
                <c:ptCount val="1"/>
                <c:pt idx="0">
                  <c:v>Windon-LS4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Henan!$C$37:$S$37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Henan!$C$84:$S$84</c:f>
              <c:numCache>
                <c:formatCode>General</c:formatCode>
                <c:ptCount val="17"/>
                <c:pt idx="9">
                  <c:v>0</c:v>
                </c:pt>
                <c:pt idx="10">
                  <c:v>1.7680253606280456E-2</c:v>
                </c:pt>
                <c:pt idx="11">
                  <c:v>1.7680253606280456E-2</c:v>
                </c:pt>
                <c:pt idx="12">
                  <c:v>1.7680253606280456E-2</c:v>
                </c:pt>
                <c:pt idx="13">
                  <c:v>0</c:v>
                </c:pt>
              </c:numCache>
            </c:numRef>
          </c:val>
        </c:ser>
        <c:ser>
          <c:idx val="47"/>
          <c:order val="47"/>
          <c:tx>
            <c:strRef>
              <c:f>Henan!$B$85</c:f>
              <c:strCache>
                <c:ptCount val="1"/>
                <c:pt idx="0">
                  <c:v>Trade-LS4</c:v>
                </c:pt>
              </c:strCache>
            </c:strRef>
          </c:tx>
          <c:spPr>
            <a:noFill/>
            <a:ln w="25400">
              <a:noFill/>
            </a:ln>
            <a:effectLst/>
          </c:spPr>
          <c:cat>
            <c:numRef>
              <c:f>Henan!$C$37:$S$37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Henan!$C$85:$S$85</c:f>
              <c:numCache>
                <c:formatCode>General</c:formatCode>
                <c:ptCount val="17"/>
                <c:pt idx="9">
                  <c:v>0</c:v>
                </c:pt>
                <c:pt idx="10">
                  <c:v>1.170223420568707</c:v>
                </c:pt>
                <c:pt idx="11">
                  <c:v>1.170223420568707</c:v>
                </c:pt>
                <c:pt idx="12">
                  <c:v>1.170223420568707</c:v>
                </c:pt>
                <c:pt idx="13">
                  <c:v>0</c:v>
                </c:pt>
              </c:numCache>
            </c:numRef>
          </c:val>
        </c:ser>
        <c:ser>
          <c:idx val="48"/>
          <c:order val="48"/>
          <c:tx>
            <c:strRef>
              <c:f>Henan!$B$86</c:f>
              <c:strCache>
                <c:ptCount val="1"/>
                <c:pt idx="0">
                  <c:v>Nuclear-LS5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  <a:effectLst/>
          </c:spPr>
          <c:cat>
            <c:numRef>
              <c:f>Henan!$C$37:$S$37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Henan!$C$86:$S$86</c:f>
              <c:numCache>
                <c:formatCode>General</c:formatCode>
                <c:ptCount val="17"/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49"/>
          <c:order val="49"/>
          <c:tx>
            <c:strRef>
              <c:f>Henan!$B$87</c:f>
              <c:strCache>
                <c:ptCount val="1"/>
                <c:pt idx="0">
                  <c:v>Hydrolg-LS5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Henan!$C$37:$S$37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Henan!$C$87:$S$87</c:f>
              <c:numCache>
                <c:formatCode>General</c:formatCode>
                <c:ptCount val="17"/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50"/>
          <c:order val="50"/>
          <c:tx>
            <c:strRef>
              <c:f>Henan!$B$88</c:f>
              <c:strCache>
                <c:ptCount val="1"/>
                <c:pt idx="0">
                  <c:v>HydroROR-LS5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Henan!$C$37:$S$37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Henan!$C$88:$S$88</c:f>
              <c:numCache>
                <c:formatCode>General</c:formatCode>
                <c:ptCount val="17"/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51"/>
          <c:order val="51"/>
          <c:tx>
            <c:strRef>
              <c:f>Henan!$B$89</c:f>
              <c:strCache>
                <c:ptCount val="1"/>
                <c:pt idx="0">
                  <c:v>Subcr-LS5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Henan!$C$37:$S$37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Henan!$C$89:$S$89</c:f>
              <c:numCache>
                <c:formatCode>General</c:formatCode>
                <c:ptCount val="17"/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52"/>
          <c:order val="52"/>
          <c:tx>
            <c:strRef>
              <c:f>Henan!$B$90</c:f>
              <c:strCache>
                <c:ptCount val="1"/>
                <c:pt idx="0">
                  <c:v>Superc-LS5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Henan!$C$37:$S$37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Henan!$C$90:$S$90</c:f>
              <c:numCache>
                <c:formatCode>General</c:formatCode>
                <c:ptCount val="17"/>
                <c:pt idx="12">
                  <c:v>0</c:v>
                </c:pt>
                <c:pt idx="13">
                  <c:v>17.625270176503879</c:v>
                </c:pt>
                <c:pt idx="14">
                  <c:v>17.625270176503879</c:v>
                </c:pt>
                <c:pt idx="15">
                  <c:v>17.625270176503879</c:v>
                </c:pt>
                <c:pt idx="16">
                  <c:v>0</c:v>
                </c:pt>
              </c:numCache>
            </c:numRef>
          </c:val>
        </c:ser>
        <c:ser>
          <c:idx val="53"/>
          <c:order val="53"/>
          <c:tx>
            <c:strRef>
              <c:f>Henan!$B$91</c:f>
              <c:strCache>
                <c:ptCount val="1"/>
                <c:pt idx="0">
                  <c:v>Ultrsc-LS5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numRef>
              <c:f>Henan!$C$37:$S$37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Henan!$C$91:$S$91</c:f>
              <c:numCache>
                <c:formatCode>General</c:formatCode>
                <c:ptCount val="17"/>
                <c:pt idx="12">
                  <c:v>0</c:v>
                </c:pt>
                <c:pt idx="13">
                  <c:v>5.3413176452746978</c:v>
                </c:pt>
                <c:pt idx="14">
                  <c:v>5.3413176452746978</c:v>
                </c:pt>
                <c:pt idx="15">
                  <c:v>5.3413176452746978</c:v>
                </c:pt>
                <c:pt idx="16">
                  <c:v>0</c:v>
                </c:pt>
              </c:numCache>
            </c:numRef>
          </c:val>
        </c:ser>
        <c:ser>
          <c:idx val="54"/>
          <c:order val="54"/>
          <c:tx>
            <c:strRef>
              <c:f>Henan!$B$92</c:f>
              <c:strCache>
                <c:ptCount val="1"/>
                <c:pt idx="0">
                  <c:v>CC-LS5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Henan!$C$37:$S$37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Henan!$C$92:$S$92</c:f>
              <c:numCache>
                <c:formatCode>General</c:formatCode>
                <c:ptCount val="17"/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55"/>
          <c:order val="55"/>
          <c:tx>
            <c:strRef>
              <c:f>Henan!$B$93</c:f>
              <c:strCache>
                <c:ptCount val="1"/>
                <c:pt idx="0">
                  <c:v>CCcon-LS5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Henan!$C$37:$S$37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Henan!$C$93:$S$93</c:f>
              <c:numCache>
                <c:formatCode>General</c:formatCode>
                <c:ptCount val="17"/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56"/>
          <c:order val="56"/>
          <c:tx>
            <c:strRef>
              <c:f>Henan!$B$94</c:f>
              <c:strCache>
                <c:ptCount val="1"/>
                <c:pt idx="0">
                  <c:v>ST-LS5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Henan!$C$37:$S$37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Henan!$C$94:$S$94</c:f>
              <c:numCache>
                <c:formatCode>General</c:formatCode>
                <c:ptCount val="17"/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57"/>
          <c:order val="57"/>
          <c:tx>
            <c:strRef>
              <c:f>Henan!$B$95</c:f>
              <c:strCache>
                <c:ptCount val="1"/>
                <c:pt idx="0">
                  <c:v>GT-LS5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Henan!$C$37:$S$37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Henan!$C$95:$S$95</c:f>
              <c:numCache>
                <c:formatCode>General</c:formatCode>
                <c:ptCount val="17"/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58"/>
          <c:order val="58"/>
          <c:tx>
            <c:strRef>
              <c:f>Henan!$B$96</c:f>
              <c:strCache>
                <c:ptCount val="1"/>
                <c:pt idx="0">
                  <c:v>Windon-LS5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Henan!$C$37:$S$37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Henan!$C$96:$S$96</c:f>
              <c:numCache>
                <c:formatCode>General</c:formatCode>
                <c:ptCount val="17"/>
                <c:pt idx="12">
                  <c:v>0</c:v>
                </c:pt>
                <c:pt idx="13">
                  <c:v>1.689267832278793E-2</c:v>
                </c:pt>
                <c:pt idx="14">
                  <c:v>1.689267832278793E-2</c:v>
                </c:pt>
                <c:pt idx="15">
                  <c:v>1.689267832278793E-2</c:v>
                </c:pt>
                <c:pt idx="16">
                  <c:v>0</c:v>
                </c:pt>
              </c:numCache>
            </c:numRef>
          </c:val>
        </c:ser>
        <c:ser>
          <c:idx val="59"/>
          <c:order val="59"/>
          <c:tx>
            <c:strRef>
              <c:f>Henan!$B$97</c:f>
              <c:strCache>
                <c:ptCount val="1"/>
                <c:pt idx="0">
                  <c:v>Trade-LS5</c:v>
                </c:pt>
              </c:strCache>
            </c:strRef>
          </c:tx>
          <c:spPr>
            <a:noFill/>
            <a:ln w="9525">
              <a:solidFill>
                <a:schemeClr val="tx1"/>
              </a:solidFill>
            </a:ln>
            <a:effectLst/>
          </c:spPr>
          <c:cat>
            <c:numRef>
              <c:f>Henan!$C$37:$S$37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Henan!$C$97:$S$97</c:f>
              <c:numCache>
                <c:formatCode>General</c:formatCode>
                <c:ptCount val="17"/>
                <c:pt idx="12">
                  <c:v>0</c:v>
                </c:pt>
                <c:pt idx="13">
                  <c:v>0.98919807579170838</c:v>
                </c:pt>
                <c:pt idx="14">
                  <c:v>0.98919807579170838</c:v>
                </c:pt>
                <c:pt idx="15">
                  <c:v>0.98919807579170838</c:v>
                </c:pt>
                <c:pt idx="16">
                  <c:v>0</c:v>
                </c:pt>
              </c:numCache>
            </c:numRef>
          </c:val>
        </c:ser>
        <c:ser>
          <c:idx val="60"/>
          <c:order val="60"/>
          <c:tx>
            <c:strRef>
              <c:f>Henan!$B$98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Henan!$C$37:$S$37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Henan!$C$98:$S$98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61"/>
          <c:order val="61"/>
          <c:tx>
            <c:strRef>
              <c:f>Henan!$B$99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Henan!$C$37:$S$37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Henan!$C$99:$S$99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62"/>
          <c:order val="62"/>
          <c:tx>
            <c:strRef>
              <c:f>Henan!$B$100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Henan!$C$37:$S$37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Henan!$C$100:$S$100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63"/>
          <c:order val="63"/>
          <c:tx>
            <c:strRef>
              <c:f>Henan!$B$101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Henan!$C$37:$S$37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Henan!$C$101:$S$101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64"/>
          <c:order val="64"/>
          <c:tx>
            <c:strRef>
              <c:f>Henan!$B$102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Henan!$C$37:$S$37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Henan!$C$102:$S$102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65"/>
          <c:order val="65"/>
          <c:tx>
            <c:strRef>
              <c:f>Henan!$B$103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Henan!$C$37:$S$37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Henan!$C$103:$S$103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66"/>
          <c:order val="66"/>
          <c:tx>
            <c:strRef>
              <c:f>Henan!$B$104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Henan!$C$37:$S$37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Henan!$C$104:$S$104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67"/>
          <c:order val="67"/>
          <c:tx>
            <c:strRef>
              <c:f>Henan!$B$105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Henan!$C$37:$S$37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Henan!$C$105:$S$105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68"/>
          <c:order val="68"/>
          <c:tx>
            <c:strRef>
              <c:f>Henan!$B$106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Henan!$C$37:$S$37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Henan!$C$106:$S$106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69"/>
          <c:order val="69"/>
          <c:tx>
            <c:strRef>
              <c:f>Henan!$B$107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Henan!$C$37:$S$37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Henan!$C$107:$S$107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70"/>
          <c:order val="70"/>
          <c:tx>
            <c:strRef>
              <c:f>Henan!$B$108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Henan!$C$37:$S$37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Henan!$C$108:$S$108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71"/>
          <c:order val="71"/>
          <c:tx>
            <c:strRef>
              <c:f>Henan!$B$109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Henan!$C$37:$S$37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Henan!$C$109:$S$109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23511328"/>
        <c:axId val="-1723509696"/>
      </c:areaChart>
      <c:lineChart>
        <c:grouping val="standard"/>
        <c:varyColors val="0"/>
        <c:ser>
          <c:idx val="72"/>
          <c:order val="72"/>
          <c:tx>
            <c:strRef>
              <c:f>Henan!$B$110</c:f>
              <c:strCache>
                <c:ptCount val="1"/>
                <c:pt idx="0">
                  <c:v>Electricity value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Henan!$C$37:$S$37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Henan!$C$110:$S$110</c:f>
              <c:numCache>
                <c:formatCode>General</c:formatCode>
                <c:ptCount val="17"/>
                <c:pt idx="0">
                  <c:v>728.769158288065</c:v>
                </c:pt>
                <c:pt idx="1">
                  <c:v>728.769158288065</c:v>
                </c:pt>
                <c:pt idx="2">
                  <c:v>728.769158288065</c:v>
                </c:pt>
                <c:pt idx="3">
                  <c:v>728.769158288065</c:v>
                </c:pt>
                <c:pt idx="4">
                  <c:v>457.54482150394</c:v>
                </c:pt>
                <c:pt idx="5">
                  <c:v>457.54482150394</c:v>
                </c:pt>
                <c:pt idx="6">
                  <c:v>457.54482150394</c:v>
                </c:pt>
                <c:pt idx="7">
                  <c:v>456.873743955446</c:v>
                </c:pt>
                <c:pt idx="8">
                  <c:v>456.873743955446</c:v>
                </c:pt>
                <c:pt idx="9">
                  <c:v>456.873743955446</c:v>
                </c:pt>
                <c:pt idx="10">
                  <c:v>456.87374395544202</c:v>
                </c:pt>
                <c:pt idx="11">
                  <c:v>456.87374395544202</c:v>
                </c:pt>
                <c:pt idx="12">
                  <c:v>456.87374395544202</c:v>
                </c:pt>
                <c:pt idx="13">
                  <c:v>430.43157890980899</c:v>
                </c:pt>
                <c:pt idx="14">
                  <c:v>430.43157890980899</c:v>
                </c:pt>
                <c:pt idx="15">
                  <c:v>430.43157890980899</c:v>
                </c:pt>
                <c:pt idx="16">
                  <c:v>430.43157890980899</c:v>
                </c:pt>
              </c:numCache>
            </c:numRef>
          </c:val>
          <c:smooth val="0"/>
        </c:ser>
        <c:ser>
          <c:idx val="73"/>
          <c:order val="73"/>
          <c:tx>
            <c:strRef>
              <c:f>Henan!$B$113</c:f>
              <c:strCache>
                <c:ptCount val="1"/>
                <c:pt idx="0">
                  <c:v>CC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Henan!$C$113:$S$113</c:f>
              <c:numCache>
                <c:formatCode>General</c:formatCode>
                <c:ptCount val="17"/>
                <c:pt idx="0">
                  <c:v>498</c:v>
                </c:pt>
                <c:pt idx="1">
                  <c:v>498</c:v>
                </c:pt>
                <c:pt idx="2">
                  <c:v>498</c:v>
                </c:pt>
                <c:pt idx="3">
                  <c:v>498</c:v>
                </c:pt>
                <c:pt idx="4">
                  <c:v>498</c:v>
                </c:pt>
                <c:pt idx="5">
                  <c:v>498</c:v>
                </c:pt>
                <c:pt idx="6">
                  <c:v>498</c:v>
                </c:pt>
                <c:pt idx="7">
                  <c:v>498</c:v>
                </c:pt>
                <c:pt idx="8">
                  <c:v>498</c:v>
                </c:pt>
                <c:pt idx="9">
                  <c:v>498</c:v>
                </c:pt>
                <c:pt idx="10">
                  <c:v>498</c:v>
                </c:pt>
                <c:pt idx="11">
                  <c:v>498</c:v>
                </c:pt>
                <c:pt idx="12">
                  <c:v>498</c:v>
                </c:pt>
                <c:pt idx="13">
                  <c:v>498</c:v>
                </c:pt>
                <c:pt idx="14">
                  <c:v>498</c:v>
                </c:pt>
                <c:pt idx="15">
                  <c:v>498</c:v>
                </c:pt>
                <c:pt idx="16">
                  <c:v>498</c:v>
                </c:pt>
              </c:numCache>
            </c:numRef>
          </c:val>
          <c:smooth val="0"/>
        </c:ser>
        <c:ser>
          <c:idx val="74"/>
          <c:order val="74"/>
          <c:tx>
            <c:strRef>
              <c:f>Henan!$B$112</c:f>
              <c:strCache>
                <c:ptCount val="1"/>
                <c:pt idx="0">
                  <c:v>Ultrsc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Henan!$C$112:$S$112</c:f>
              <c:numCache>
                <c:formatCode>General</c:formatCode>
                <c:ptCount val="17"/>
                <c:pt idx="0">
                  <c:v>413</c:v>
                </c:pt>
                <c:pt idx="1">
                  <c:v>413</c:v>
                </c:pt>
                <c:pt idx="2">
                  <c:v>413</c:v>
                </c:pt>
                <c:pt idx="3">
                  <c:v>413</c:v>
                </c:pt>
                <c:pt idx="4">
                  <c:v>413</c:v>
                </c:pt>
                <c:pt idx="5">
                  <c:v>413</c:v>
                </c:pt>
                <c:pt idx="6">
                  <c:v>413</c:v>
                </c:pt>
                <c:pt idx="7">
                  <c:v>413</c:v>
                </c:pt>
                <c:pt idx="8">
                  <c:v>413</c:v>
                </c:pt>
                <c:pt idx="9">
                  <c:v>413</c:v>
                </c:pt>
                <c:pt idx="10">
                  <c:v>413</c:v>
                </c:pt>
                <c:pt idx="11">
                  <c:v>413</c:v>
                </c:pt>
                <c:pt idx="12">
                  <c:v>413</c:v>
                </c:pt>
                <c:pt idx="13">
                  <c:v>413</c:v>
                </c:pt>
                <c:pt idx="14">
                  <c:v>413</c:v>
                </c:pt>
                <c:pt idx="15">
                  <c:v>413</c:v>
                </c:pt>
                <c:pt idx="16">
                  <c:v>413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23510240"/>
        <c:axId val="-1723510784"/>
      </c:lineChart>
      <c:dateAx>
        <c:axId val="-172351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23509696"/>
        <c:crosses val="autoZero"/>
        <c:auto val="0"/>
        <c:lblOffset val="100"/>
        <c:baseTimeUnit val="days"/>
        <c:majorUnit val="500"/>
        <c:majorTimeUnit val="days"/>
      </c:dateAx>
      <c:valAx>
        <c:axId val="-172350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demand, GW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23511328"/>
        <c:crosses val="autoZero"/>
        <c:crossBetween val="between"/>
        <c:majorUnit val="10"/>
      </c:valAx>
      <c:valAx>
        <c:axId val="-1723510784"/>
        <c:scaling>
          <c:orientation val="minMax"/>
          <c:max val="800"/>
          <c:min val="2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23510240"/>
        <c:crosses val="max"/>
        <c:crossBetween val="between"/>
        <c:majorUnit val="200"/>
      </c:valAx>
      <c:dateAx>
        <c:axId val="-1723510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723510784"/>
        <c:crosses val="autoZero"/>
        <c:auto val="0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281055048274781"/>
          <c:y val="0.9037832671971413"/>
          <c:w val="0.70116494366040605"/>
          <c:h val="9.62167328028587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Northeast Regulated</a:t>
            </a:r>
          </a:p>
        </c:rich>
      </c:tx>
      <c:layout>
        <c:manualLayout>
          <c:xMode val="edge"/>
          <c:yMode val="edge"/>
          <c:x val="0.3844231934355569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543700675359557E-2"/>
          <c:y val="7.8497354497354496E-2"/>
          <c:w val="0.86721153739084544"/>
          <c:h val="0.73314856751085533"/>
        </c:manualLayout>
      </c:layout>
      <c:areaChart>
        <c:grouping val="stacked"/>
        <c:varyColors val="0"/>
        <c:ser>
          <c:idx val="0"/>
          <c:order val="0"/>
          <c:tx>
            <c:strRef>
              <c:f>'NE Dereg'!$B$38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  <a:effectLst/>
          </c:spPr>
          <c:cat>
            <c:numRef>
              <c:f>'NE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Dereg'!$C$38:$S$38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'NE Dereg'!$B$39</c:f>
              <c:strCache>
                <c:ptCount val="1"/>
                <c:pt idx="0">
                  <c:v>Hydrolg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'NE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Dereg'!$C$39:$S$39</c:f>
              <c:numCache>
                <c:formatCode>General</c:formatCode>
                <c:ptCount val="17"/>
                <c:pt idx="0">
                  <c:v>0</c:v>
                </c:pt>
                <c:pt idx="1">
                  <c:v>5.04108</c:v>
                </c:pt>
                <c:pt idx="2">
                  <c:v>5.04108</c:v>
                </c:pt>
                <c:pt idx="3">
                  <c:v>5.04108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'NE Dereg'!$B$40</c:f>
              <c:strCache>
                <c:ptCount val="1"/>
                <c:pt idx="0">
                  <c:v>HydroROR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'NE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Dereg'!$C$40:$S$40</c:f>
              <c:numCache>
                <c:formatCode>General</c:formatCode>
                <c:ptCount val="17"/>
                <c:pt idx="0">
                  <c:v>0</c:v>
                </c:pt>
                <c:pt idx="1">
                  <c:v>4.7025000000000004E-2</c:v>
                </c:pt>
                <c:pt idx="2">
                  <c:v>4.7025000000000004E-2</c:v>
                </c:pt>
                <c:pt idx="3">
                  <c:v>4.7025000000000004E-2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'NE Dereg'!$B$41</c:f>
              <c:strCache>
                <c:ptCount val="1"/>
                <c:pt idx="0">
                  <c:v>Subcr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'NE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Dereg'!$C$41:$S$41</c:f>
              <c:numCache>
                <c:formatCode>General</c:formatCode>
                <c:ptCount val="17"/>
                <c:pt idx="0">
                  <c:v>0</c:v>
                </c:pt>
                <c:pt idx="1">
                  <c:v>18.806566094985982</c:v>
                </c:pt>
                <c:pt idx="2">
                  <c:v>18.806566094985982</c:v>
                </c:pt>
                <c:pt idx="3">
                  <c:v>18.806566094985982</c:v>
                </c:pt>
                <c:pt idx="4">
                  <c:v>0</c:v>
                </c:pt>
              </c:numCache>
            </c:numRef>
          </c:val>
        </c:ser>
        <c:ser>
          <c:idx val="4"/>
          <c:order val="4"/>
          <c:tx>
            <c:strRef>
              <c:f>'NE Dereg'!$B$42</c:f>
              <c:strCache>
                <c:ptCount val="1"/>
                <c:pt idx="0">
                  <c:v>Superc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'NE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Dereg'!$C$42:$S$42</c:f>
              <c:numCache>
                <c:formatCode>General</c:formatCode>
                <c:ptCount val="17"/>
                <c:pt idx="0">
                  <c:v>0</c:v>
                </c:pt>
                <c:pt idx="1">
                  <c:v>13.423199951482223</c:v>
                </c:pt>
                <c:pt idx="2">
                  <c:v>13.423199951482223</c:v>
                </c:pt>
                <c:pt idx="3">
                  <c:v>13.423199951482223</c:v>
                </c:pt>
                <c:pt idx="4">
                  <c:v>0</c:v>
                </c:pt>
              </c:numCache>
            </c:numRef>
          </c:val>
        </c:ser>
        <c:ser>
          <c:idx val="5"/>
          <c:order val="5"/>
          <c:tx>
            <c:strRef>
              <c:f>'NE Dereg'!$B$43</c:f>
              <c:strCache>
                <c:ptCount val="1"/>
                <c:pt idx="0">
                  <c:v>Ultrsc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numRef>
              <c:f>'NE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Dereg'!$C$43:$S$43</c:f>
              <c:numCache>
                <c:formatCode>General</c:formatCode>
                <c:ptCount val="17"/>
                <c:pt idx="0">
                  <c:v>0</c:v>
                </c:pt>
                <c:pt idx="1">
                  <c:v>4.8127999757408624</c:v>
                </c:pt>
                <c:pt idx="2">
                  <c:v>4.8127999757408624</c:v>
                </c:pt>
                <c:pt idx="3">
                  <c:v>4.8127999757408624</c:v>
                </c:pt>
                <c:pt idx="4">
                  <c:v>0</c:v>
                </c:pt>
              </c:numCache>
            </c:numRef>
          </c:val>
        </c:ser>
        <c:ser>
          <c:idx val="6"/>
          <c:order val="6"/>
          <c:tx>
            <c:strRef>
              <c:f>'NE Dereg'!$B$44</c:f>
              <c:strCache>
                <c:ptCount val="1"/>
                <c:pt idx="0">
                  <c:v>CC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'NE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Dereg'!$C$44:$S$44</c:f>
              <c:numCache>
                <c:formatCode>General</c:formatCode>
                <c:ptCount val="17"/>
                <c:pt idx="0">
                  <c:v>0</c:v>
                </c:pt>
                <c:pt idx="1">
                  <c:v>0.46999997574113761</c:v>
                </c:pt>
                <c:pt idx="2">
                  <c:v>0.46999997574113761</c:v>
                </c:pt>
                <c:pt idx="3">
                  <c:v>0.46999997574113761</c:v>
                </c:pt>
                <c:pt idx="4">
                  <c:v>0</c:v>
                </c:pt>
              </c:numCache>
            </c:numRef>
          </c:val>
        </c:ser>
        <c:ser>
          <c:idx val="7"/>
          <c:order val="7"/>
          <c:tx>
            <c:strRef>
              <c:f>'NE Dereg'!$B$45</c:f>
              <c:strCache>
                <c:ptCount val="1"/>
                <c:pt idx="0">
                  <c:v>CCcon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'NE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Dereg'!$C$45:$S$45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8"/>
          <c:order val="8"/>
          <c:tx>
            <c:strRef>
              <c:f>'NE Dereg'!$B$46</c:f>
              <c:strCache>
                <c:ptCount val="1"/>
                <c:pt idx="0">
                  <c:v>ST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'NE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Dereg'!$C$46:$S$46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9"/>
          <c:order val="9"/>
          <c:tx>
            <c:strRef>
              <c:f>'NE Dereg'!$B$47</c:f>
              <c:strCache>
                <c:ptCount val="1"/>
                <c:pt idx="0">
                  <c:v>GT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'NE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Dereg'!$C$47:$S$47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'NE Dereg'!$B$48</c:f>
              <c:strCache>
                <c:ptCount val="1"/>
                <c:pt idx="0">
                  <c:v>Windon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'NE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Dereg'!$C$48:$S$48</c:f>
              <c:numCache>
                <c:formatCode>General</c:formatCode>
                <c:ptCount val="17"/>
                <c:pt idx="0">
                  <c:v>0</c:v>
                </c:pt>
                <c:pt idx="1">
                  <c:v>2.6611938236348376</c:v>
                </c:pt>
                <c:pt idx="2">
                  <c:v>2.6611938236348376</c:v>
                </c:pt>
                <c:pt idx="3">
                  <c:v>2.6611938236348376</c:v>
                </c:pt>
                <c:pt idx="4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'NE Dereg'!$B$49</c:f>
              <c:strCache>
                <c:ptCount val="1"/>
                <c:pt idx="0">
                  <c:v>Trade</c:v>
                </c:pt>
              </c:strCache>
            </c:strRef>
          </c:tx>
          <c:spPr>
            <a:noFill/>
            <a:ln w="9525">
              <a:noFill/>
            </a:ln>
            <a:effectLst/>
          </c:spPr>
          <c:cat>
            <c:numRef>
              <c:f>'NE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Dereg'!$C$49:$S$49</c:f>
              <c:numCache>
                <c:formatCode>General</c:formatCode>
                <c:ptCount val="17"/>
                <c:pt idx="0">
                  <c:v>0</c:v>
                </c:pt>
                <c:pt idx="1">
                  <c:v>-2.0904059750831623</c:v>
                </c:pt>
                <c:pt idx="2">
                  <c:v>-2.0904059750831623</c:v>
                </c:pt>
                <c:pt idx="3">
                  <c:v>-2.0904059750831623</c:v>
                </c:pt>
                <c:pt idx="4">
                  <c:v>0</c:v>
                </c:pt>
              </c:numCache>
            </c:numRef>
          </c:val>
        </c:ser>
        <c:ser>
          <c:idx val="12"/>
          <c:order val="12"/>
          <c:tx>
            <c:strRef>
              <c:f>'NE Dereg'!$B$50</c:f>
              <c:strCache>
                <c:ptCount val="1"/>
                <c:pt idx="0">
                  <c:v>Nuclear-LS2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  <a:effectLst/>
          </c:spPr>
          <c:cat>
            <c:numRef>
              <c:f>'NE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Dereg'!$C$50:$S$50</c:f>
              <c:numCache>
                <c:formatCode>General</c:formatCode>
                <c:ptCount val="17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3"/>
          <c:order val="13"/>
          <c:tx>
            <c:strRef>
              <c:f>'NE Dereg'!$B$51</c:f>
              <c:strCache>
                <c:ptCount val="1"/>
                <c:pt idx="0">
                  <c:v>Hydrolg-LS2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'NE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Dereg'!$C$51:$S$51</c:f>
              <c:numCache>
                <c:formatCode>General</c:formatCode>
                <c:ptCount val="17"/>
                <c:pt idx="3">
                  <c:v>0</c:v>
                </c:pt>
                <c:pt idx="4">
                  <c:v>5.04108</c:v>
                </c:pt>
                <c:pt idx="5">
                  <c:v>5.04108</c:v>
                </c:pt>
                <c:pt idx="6">
                  <c:v>5.04108</c:v>
                </c:pt>
                <c:pt idx="7">
                  <c:v>0</c:v>
                </c:pt>
              </c:numCache>
            </c:numRef>
          </c:val>
        </c:ser>
        <c:ser>
          <c:idx val="14"/>
          <c:order val="14"/>
          <c:tx>
            <c:strRef>
              <c:f>'NE Dereg'!$B$52</c:f>
              <c:strCache>
                <c:ptCount val="1"/>
                <c:pt idx="0">
                  <c:v>HydroROR-LS2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'NE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Dereg'!$C$52:$S$52</c:f>
              <c:numCache>
                <c:formatCode>General</c:formatCode>
                <c:ptCount val="17"/>
                <c:pt idx="3">
                  <c:v>0</c:v>
                </c:pt>
                <c:pt idx="4">
                  <c:v>4.7024999999999997E-2</c:v>
                </c:pt>
                <c:pt idx="5">
                  <c:v>4.7024999999999997E-2</c:v>
                </c:pt>
                <c:pt idx="6">
                  <c:v>4.7024999999999997E-2</c:v>
                </c:pt>
                <c:pt idx="7">
                  <c:v>0</c:v>
                </c:pt>
              </c:numCache>
            </c:numRef>
          </c:val>
        </c:ser>
        <c:ser>
          <c:idx val="15"/>
          <c:order val="15"/>
          <c:tx>
            <c:strRef>
              <c:f>'NE Dereg'!$B$53</c:f>
              <c:strCache>
                <c:ptCount val="1"/>
                <c:pt idx="0">
                  <c:v>Subcr-LS2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'NE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Dereg'!$C$53:$S$53</c:f>
              <c:numCache>
                <c:formatCode>General</c:formatCode>
                <c:ptCount val="17"/>
                <c:pt idx="3">
                  <c:v>0</c:v>
                </c:pt>
                <c:pt idx="4">
                  <c:v>18.218471971369656</c:v>
                </c:pt>
                <c:pt idx="5">
                  <c:v>18.218471971369656</c:v>
                </c:pt>
                <c:pt idx="6">
                  <c:v>18.218471971369656</c:v>
                </c:pt>
                <c:pt idx="7">
                  <c:v>0</c:v>
                </c:pt>
              </c:numCache>
            </c:numRef>
          </c:val>
        </c:ser>
        <c:ser>
          <c:idx val="16"/>
          <c:order val="16"/>
          <c:tx>
            <c:strRef>
              <c:f>'NE Dereg'!$B$54</c:f>
              <c:strCache>
                <c:ptCount val="1"/>
                <c:pt idx="0">
                  <c:v>Superc-LS2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'NE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Dereg'!$C$54:$S$54</c:f>
              <c:numCache>
                <c:formatCode>General</c:formatCode>
                <c:ptCount val="17"/>
                <c:pt idx="3">
                  <c:v>0</c:v>
                </c:pt>
                <c:pt idx="4">
                  <c:v>13.423199999998758</c:v>
                </c:pt>
                <c:pt idx="5">
                  <c:v>13.423199999998758</c:v>
                </c:pt>
                <c:pt idx="6">
                  <c:v>13.423199999998758</c:v>
                </c:pt>
                <c:pt idx="7">
                  <c:v>0</c:v>
                </c:pt>
              </c:numCache>
            </c:numRef>
          </c:val>
        </c:ser>
        <c:ser>
          <c:idx val="17"/>
          <c:order val="17"/>
          <c:tx>
            <c:strRef>
              <c:f>'NE Dereg'!$B$55</c:f>
              <c:strCache>
                <c:ptCount val="1"/>
                <c:pt idx="0">
                  <c:v>Ultrsc-LS2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numRef>
              <c:f>'NE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Dereg'!$C$55:$S$55</c:f>
              <c:numCache>
                <c:formatCode>General</c:formatCode>
                <c:ptCount val="17"/>
                <c:pt idx="3">
                  <c:v>0</c:v>
                </c:pt>
                <c:pt idx="4">
                  <c:v>4.8127999999993696</c:v>
                </c:pt>
                <c:pt idx="5">
                  <c:v>4.8127999999993696</c:v>
                </c:pt>
                <c:pt idx="6">
                  <c:v>4.8127999999993696</c:v>
                </c:pt>
                <c:pt idx="7">
                  <c:v>0</c:v>
                </c:pt>
              </c:numCache>
            </c:numRef>
          </c:val>
        </c:ser>
        <c:ser>
          <c:idx val="18"/>
          <c:order val="18"/>
          <c:tx>
            <c:strRef>
              <c:f>'NE Dereg'!$B$56</c:f>
              <c:strCache>
                <c:ptCount val="1"/>
                <c:pt idx="0">
                  <c:v>CC-LS2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'NE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Dereg'!$C$56:$S$56</c:f>
              <c:numCache>
                <c:formatCode>General</c:formatCode>
                <c:ptCount val="17"/>
                <c:pt idx="3">
                  <c:v>0</c:v>
                </c:pt>
                <c:pt idx="4">
                  <c:v>0.46999999999939568</c:v>
                </c:pt>
                <c:pt idx="5">
                  <c:v>0.46999999999939568</c:v>
                </c:pt>
                <c:pt idx="6">
                  <c:v>0.46999999999939568</c:v>
                </c:pt>
                <c:pt idx="7">
                  <c:v>0</c:v>
                </c:pt>
              </c:numCache>
            </c:numRef>
          </c:val>
        </c:ser>
        <c:ser>
          <c:idx val="19"/>
          <c:order val="19"/>
          <c:tx>
            <c:strRef>
              <c:f>'NE Dereg'!$B$57</c:f>
              <c:strCache>
                <c:ptCount val="1"/>
                <c:pt idx="0">
                  <c:v>CCcon-LS2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'NE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Dereg'!$C$57:$S$57</c:f>
              <c:numCache>
                <c:formatCode>General</c:formatCode>
                <c:ptCount val="17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20"/>
          <c:order val="20"/>
          <c:tx>
            <c:strRef>
              <c:f>'NE Dereg'!$B$58</c:f>
              <c:strCache>
                <c:ptCount val="1"/>
                <c:pt idx="0">
                  <c:v>ST-LS2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'NE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Dereg'!$C$58:$S$58</c:f>
              <c:numCache>
                <c:formatCode>General</c:formatCode>
                <c:ptCount val="17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21"/>
          <c:order val="21"/>
          <c:tx>
            <c:strRef>
              <c:f>'NE Dereg'!$B$59</c:f>
              <c:strCache>
                <c:ptCount val="1"/>
                <c:pt idx="0">
                  <c:v>GT-LS2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'NE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Dereg'!$C$59:$S$59</c:f>
              <c:numCache>
                <c:formatCode>General</c:formatCode>
                <c:ptCount val="17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22"/>
          <c:order val="22"/>
          <c:tx>
            <c:strRef>
              <c:f>'NE Dereg'!$B$60</c:f>
              <c:strCache>
                <c:ptCount val="1"/>
                <c:pt idx="0">
                  <c:v>Windon-LS2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'NE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Dereg'!$C$60:$S$60</c:f>
              <c:numCache>
                <c:formatCode>General</c:formatCode>
                <c:ptCount val="17"/>
                <c:pt idx="3">
                  <c:v>0</c:v>
                </c:pt>
                <c:pt idx="4">
                  <c:v>2.6397801257781452</c:v>
                </c:pt>
                <c:pt idx="5">
                  <c:v>2.6397801257781452</c:v>
                </c:pt>
                <c:pt idx="6">
                  <c:v>2.6397801257781452</c:v>
                </c:pt>
                <c:pt idx="7">
                  <c:v>0</c:v>
                </c:pt>
              </c:numCache>
            </c:numRef>
          </c:val>
        </c:ser>
        <c:ser>
          <c:idx val="23"/>
          <c:order val="23"/>
          <c:tx>
            <c:strRef>
              <c:f>'NE Dereg'!$B$61</c:f>
              <c:strCache>
                <c:ptCount val="1"/>
                <c:pt idx="0">
                  <c:v>Trade-LS2</c:v>
                </c:pt>
              </c:strCache>
            </c:strRef>
          </c:tx>
          <c:spPr>
            <a:noFill/>
            <a:ln w="25400">
              <a:noFill/>
            </a:ln>
            <a:effectLst/>
          </c:spPr>
          <c:cat>
            <c:numRef>
              <c:f>'NE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Dereg'!$C$61:$S$61</c:f>
              <c:numCache>
                <c:formatCode>General</c:formatCode>
                <c:ptCount val="17"/>
                <c:pt idx="3">
                  <c:v>0</c:v>
                </c:pt>
                <c:pt idx="4">
                  <c:v>-4.8509107225470629</c:v>
                </c:pt>
                <c:pt idx="5">
                  <c:v>-4.8509107225470629</c:v>
                </c:pt>
                <c:pt idx="6">
                  <c:v>-4.8509107225470629</c:v>
                </c:pt>
                <c:pt idx="7">
                  <c:v>0</c:v>
                </c:pt>
              </c:numCache>
            </c:numRef>
          </c:val>
        </c:ser>
        <c:ser>
          <c:idx val="24"/>
          <c:order val="24"/>
          <c:tx>
            <c:strRef>
              <c:f>'NE Dereg'!$B$62</c:f>
              <c:strCache>
                <c:ptCount val="1"/>
                <c:pt idx="0">
                  <c:v>Nuclear-LS3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  <a:effectLst/>
          </c:spPr>
          <c:cat>
            <c:numRef>
              <c:f>'NE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Dereg'!$C$62:$S$62</c:f>
              <c:numCache>
                <c:formatCode>General</c:formatCode>
                <c:ptCount val="17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5"/>
          <c:order val="25"/>
          <c:tx>
            <c:strRef>
              <c:f>'NE Dereg'!$B$63</c:f>
              <c:strCache>
                <c:ptCount val="1"/>
                <c:pt idx="0">
                  <c:v>Hydrolg-LS3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'NE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Dereg'!$C$63:$S$63</c:f>
              <c:numCache>
                <c:formatCode>General</c:formatCode>
                <c:ptCount val="17"/>
                <c:pt idx="6">
                  <c:v>0</c:v>
                </c:pt>
                <c:pt idx="7">
                  <c:v>0.49015623498161776</c:v>
                </c:pt>
                <c:pt idx="8">
                  <c:v>0.49015623498161776</c:v>
                </c:pt>
                <c:pt idx="9">
                  <c:v>0.49015623498161776</c:v>
                </c:pt>
                <c:pt idx="10">
                  <c:v>0</c:v>
                </c:pt>
              </c:numCache>
            </c:numRef>
          </c:val>
        </c:ser>
        <c:ser>
          <c:idx val="26"/>
          <c:order val="26"/>
          <c:tx>
            <c:strRef>
              <c:f>'NE Dereg'!$B$64</c:f>
              <c:strCache>
                <c:ptCount val="1"/>
                <c:pt idx="0">
                  <c:v>HydroROR-LS3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'NE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Dereg'!$C$64:$S$64</c:f>
              <c:numCache>
                <c:formatCode>General</c:formatCode>
                <c:ptCount val="17"/>
                <c:pt idx="6">
                  <c:v>0</c:v>
                </c:pt>
                <c:pt idx="7">
                  <c:v>1.042294963082149E-3</c:v>
                </c:pt>
                <c:pt idx="8">
                  <c:v>1.042294963082149E-3</c:v>
                </c:pt>
                <c:pt idx="9">
                  <c:v>1.042294963082149E-3</c:v>
                </c:pt>
                <c:pt idx="10">
                  <c:v>0</c:v>
                </c:pt>
              </c:numCache>
            </c:numRef>
          </c:val>
        </c:ser>
        <c:ser>
          <c:idx val="27"/>
          <c:order val="27"/>
          <c:tx>
            <c:strRef>
              <c:f>'NE Dereg'!$B$65</c:f>
              <c:strCache>
                <c:ptCount val="1"/>
                <c:pt idx="0">
                  <c:v>Subcr-LS3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'NE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Dereg'!$C$65:$S$65</c:f>
              <c:numCache>
                <c:formatCode>General</c:formatCode>
                <c:ptCount val="17"/>
                <c:pt idx="6">
                  <c:v>0</c:v>
                </c:pt>
                <c:pt idx="7">
                  <c:v>17.945484302380734</c:v>
                </c:pt>
                <c:pt idx="8">
                  <c:v>17.945484302380734</c:v>
                </c:pt>
                <c:pt idx="9">
                  <c:v>17.945484302380734</c:v>
                </c:pt>
                <c:pt idx="10">
                  <c:v>0</c:v>
                </c:pt>
              </c:numCache>
            </c:numRef>
          </c:val>
        </c:ser>
        <c:ser>
          <c:idx val="28"/>
          <c:order val="28"/>
          <c:tx>
            <c:strRef>
              <c:f>'NE Dereg'!$B$66</c:f>
              <c:strCache>
                <c:ptCount val="1"/>
                <c:pt idx="0">
                  <c:v>Superc-LS3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'NE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Dereg'!$C$66:$S$66</c:f>
              <c:numCache>
                <c:formatCode>General</c:formatCode>
                <c:ptCount val="17"/>
                <c:pt idx="6">
                  <c:v>0</c:v>
                </c:pt>
                <c:pt idx="7">
                  <c:v>13.15473026838453</c:v>
                </c:pt>
                <c:pt idx="8">
                  <c:v>13.15473026838453</c:v>
                </c:pt>
                <c:pt idx="9">
                  <c:v>13.15473026838453</c:v>
                </c:pt>
                <c:pt idx="10">
                  <c:v>0</c:v>
                </c:pt>
              </c:numCache>
            </c:numRef>
          </c:val>
        </c:ser>
        <c:ser>
          <c:idx val="29"/>
          <c:order val="29"/>
          <c:tx>
            <c:strRef>
              <c:f>'NE Dereg'!$B$67</c:f>
              <c:strCache>
                <c:ptCount val="1"/>
                <c:pt idx="0">
                  <c:v>Ultrsc-LS3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numRef>
              <c:f>'NE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Dereg'!$C$67:$S$67</c:f>
              <c:numCache>
                <c:formatCode>General</c:formatCode>
                <c:ptCount val="17"/>
                <c:pt idx="6">
                  <c:v>0</c:v>
                </c:pt>
                <c:pt idx="7">
                  <c:v>4.8128000000050264</c:v>
                </c:pt>
                <c:pt idx="8">
                  <c:v>4.8128000000050264</c:v>
                </c:pt>
                <c:pt idx="9">
                  <c:v>4.8128000000050264</c:v>
                </c:pt>
                <c:pt idx="10">
                  <c:v>0</c:v>
                </c:pt>
              </c:numCache>
            </c:numRef>
          </c:val>
        </c:ser>
        <c:ser>
          <c:idx val="30"/>
          <c:order val="30"/>
          <c:tx>
            <c:strRef>
              <c:f>'NE Dereg'!$B$68</c:f>
              <c:strCache>
                <c:ptCount val="1"/>
                <c:pt idx="0">
                  <c:v>CC-LS3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'NE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Dereg'!$C$68:$S$68</c:f>
              <c:numCache>
                <c:formatCode>General</c:formatCode>
                <c:ptCount val="17"/>
                <c:pt idx="6">
                  <c:v>0</c:v>
                </c:pt>
                <c:pt idx="7">
                  <c:v>0.37966321372951312</c:v>
                </c:pt>
                <c:pt idx="8">
                  <c:v>0.37966321372951312</c:v>
                </c:pt>
                <c:pt idx="9">
                  <c:v>0.37966321372951312</c:v>
                </c:pt>
                <c:pt idx="10">
                  <c:v>0</c:v>
                </c:pt>
              </c:numCache>
            </c:numRef>
          </c:val>
        </c:ser>
        <c:ser>
          <c:idx val="31"/>
          <c:order val="31"/>
          <c:tx>
            <c:strRef>
              <c:f>'NE Dereg'!$B$69</c:f>
              <c:strCache>
                <c:ptCount val="1"/>
                <c:pt idx="0">
                  <c:v>CCcon-LS3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'NE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Dereg'!$C$69:$S$69</c:f>
              <c:numCache>
                <c:formatCode>General</c:formatCode>
                <c:ptCount val="17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32"/>
          <c:order val="32"/>
          <c:tx>
            <c:strRef>
              <c:f>'NE Dereg'!$B$70</c:f>
              <c:strCache>
                <c:ptCount val="1"/>
                <c:pt idx="0">
                  <c:v>ST-LS3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'NE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Dereg'!$C$70:$S$70</c:f>
              <c:numCache>
                <c:formatCode>General</c:formatCode>
                <c:ptCount val="17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33"/>
          <c:order val="33"/>
          <c:tx>
            <c:strRef>
              <c:f>'NE Dereg'!$B$71</c:f>
              <c:strCache>
                <c:ptCount val="1"/>
                <c:pt idx="0">
                  <c:v>GT-LS3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'NE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Dereg'!$C$71:$S$71</c:f>
              <c:numCache>
                <c:formatCode>General</c:formatCode>
                <c:ptCount val="17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34"/>
          <c:order val="34"/>
          <c:tx>
            <c:strRef>
              <c:f>'NE Dereg'!$B$72</c:f>
              <c:strCache>
                <c:ptCount val="1"/>
                <c:pt idx="0">
                  <c:v>Windon-LS3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'NE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Dereg'!$C$72:$S$72</c:f>
              <c:numCache>
                <c:formatCode>General</c:formatCode>
                <c:ptCount val="17"/>
                <c:pt idx="6">
                  <c:v>0</c:v>
                </c:pt>
                <c:pt idx="7">
                  <c:v>2.3444571070807565</c:v>
                </c:pt>
                <c:pt idx="8">
                  <c:v>2.3444571070807565</c:v>
                </c:pt>
                <c:pt idx="9">
                  <c:v>2.3444571070807565</c:v>
                </c:pt>
                <c:pt idx="10">
                  <c:v>0</c:v>
                </c:pt>
              </c:numCache>
            </c:numRef>
          </c:val>
        </c:ser>
        <c:ser>
          <c:idx val="35"/>
          <c:order val="35"/>
          <c:tx>
            <c:strRef>
              <c:f>'NE Dereg'!$B$73</c:f>
              <c:strCache>
                <c:ptCount val="1"/>
                <c:pt idx="0">
                  <c:v>Trade-LS3</c:v>
                </c:pt>
              </c:strCache>
            </c:strRef>
          </c:tx>
          <c:spPr>
            <a:noFill/>
            <a:ln w="25400">
              <a:noFill/>
            </a:ln>
            <a:effectLst/>
          </c:spPr>
          <c:cat>
            <c:numRef>
              <c:f>'NE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Dereg'!$C$73:$S$73</c:f>
              <c:numCache>
                <c:formatCode>General</c:formatCode>
                <c:ptCount val="17"/>
                <c:pt idx="6">
                  <c:v>0</c:v>
                </c:pt>
                <c:pt idx="7">
                  <c:v>-2.6852951221343981</c:v>
                </c:pt>
                <c:pt idx="8">
                  <c:v>-2.6852951221343981</c:v>
                </c:pt>
                <c:pt idx="9">
                  <c:v>-2.6852951221343981</c:v>
                </c:pt>
                <c:pt idx="10">
                  <c:v>0</c:v>
                </c:pt>
              </c:numCache>
            </c:numRef>
          </c:val>
        </c:ser>
        <c:ser>
          <c:idx val="36"/>
          <c:order val="36"/>
          <c:tx>
            <c:strRef>
              <c:f>'NE Dereg'!$B$74</c:f>
              <c:strCache>
                <c:ptCount val="1"/>
                <c:pt idx="0">
                  <c:v>Nuclear-LS4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  <a:effectLst/>
          </c:spPr>
          <c:cat>
            <c:numRef>
              <c:f>'NE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Dereg'!$C$74:$S$74</c:f>
              <c:numCache>
                <c:formatCode>General</c:formatCode>
                <c:ptCount val="17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37"/>
          <c:order val="37"/>
          <c:tx>
            <c:strRef>
              <c:f>'NE Dereg'!$B$75</c:f>
              <c:strCache>
                <c:ptCount val="1"/>
                <c:pt idx="0">
                  <c:v>Hydrolg-LS4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'NE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Dereg'!$C$75:$S$75</c:f>
              <c:numCache>
                <c:formatCode>General</c:formatCode>
                <c:ptCount val="17"/>
                <c:pt idx="9">
                  <c:v>0</c:v>
                </c:pt>
                <c:pt idx="10">
                  <c:v>3.0742308196698809E-3</c:v>
                </c:pt>
                <c:pt idx="11">
                  <c:v>3.0742308196698809E-3</c:v>
                </c:pt>
                <c:pt idx="12">
                  <c:v>3.0742308196698809E-3</c:v>
                </c:pt>
                <c:pt idx="13">
                  <c:v>0</c:v>
                </c:pt>
              </c:numCache>
            </c:numRef>
          </c:val>
        </c:ser>
        <c:ser>
          <c:idx val="38"/>
          <c:order val="38"/>
          <c:tx>
            <c:strRef>
              <c:f>'NE Dereg'!$B$76</c:f>
              <c:strCache>
                <c:ptCount val="1"/>
                <c:pt idx="0">
                  <c:v>HydroROR-LS4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'NE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Dereg'!$C$76:$S$76</c:f>
              <c:numCache>
                <c:formatCode>General</c:formatCode>
                <c:ptCount val="17"/>
                <c:pt idx="9">
                  <c:v>0</c:v>
                </c:pt>
                <c:pt idx="10">
                  <c:v>4.5148175399717591E-3</c:v>
                </c:pt>
                <c:pt idx="11">
                  <c:v>4.5148175399717591E-3</c:v>
                </c:pt>
                <c:pt idx="12">
                  <c:v>4.5148175399717591E-3</c:v>
                </c:pt>
                <c:pt idx="13">
                  <c:v>0</c:v>
                </c:pt>
              </c:numCache>
            </c:numRef>
          </c:val>
        </c:ser>
        <c:ser>
          <c:idx val="39"/>
          <c:order val="39"/>
          <c:tx>
            <c:strRef>
              <c:f>'NE Dereg'!$B$77</c:f>
              <c:strCache>
                <c:ptCount val="1"/>
                <c:pt idx="0">
                  <c:v>Subcr-LS4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'NE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Dereg'!$C$77:$S$77</c:f>
              <c:numCache>
                <c:formatCode>General</c:formatCode>
                <c:ptCount val="17"/>
                <c:pt idx="9">
                  <c:v>0</c:v>
                </c:pt>
                <c:pt idx="10">
                  <c:v>14.959573669349604</c:v>
                </c:pt>
                <c:pt idx="11">
                  <c:v>14.959573669349604</c:v>
                </c:pt>
                <c:pt idx="12">
                  <c:v>14.959573669349604</c:v>
                </c:pt>
                <c:pt idx="13">
                  <c:v>0</c:v>
                </c:pt>
              </c:numCache>
            </c:numRef>
          </c:val>
        </c:ser>
        <c:ser>
          <c:idx val="40"/>
          <c:order val="40"/>
          <c:tx>
            <c:strRef>
              <c:f>'NE Dereg'!$B$78</c:f>
              <c:strCache>
                <c:ptCount val="1"/>
                <c:pt idx="0">
                  <c:v>Superc-LS4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'NE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Dereg'!$C$78:$S$78</c:f>
              <c:numCache>
                <c:formatCode>General</c:formatCode>
                <c:ptCount val="17"/>
                <c:pt idx="9">
                  <c:v>0</c:v>
                </c:pt>
                <c:pt idx="10">
                  <c:v>13.144822041992789</c:v>
                </c:pt>
                <c:pt idx="11">
                  <c:v>13.144822041992789</c:v>
                </c:pt>
                <c:pt idx="12">
                  <c:v>13.144822041992789</c:v>
                </c:pt>
                <c:pt idx="13">
                  <c:v>0</c:v>
                </c:pt>
              </c:numCache>
            </c:numRef>
          </c:val>
        </c:ser>
        <c:ser>
          <c:idx val="41"/>
          <c:order val="41"/>
          <c:tx>
            <c:strRef>
              <c:f>'NE Dereg'!$B$79</c:f>
              <c:strCache>
                <c:ptCount val="1"/>
                <c:pt idx="0">
                  <c:v>Ultrsc-LS4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numRef>
              <c:f>'NE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Dereg'!$C$79:$S$79</c:f>
              <c:numCache>
                <c:formatCode>General</c:formatCode>
                <c:ptCount val="17"/>
                <c:pt idx="9">
                  <c:v>0</c:v>
                </c:pt>
                <c:pt idx="10">
                  <c:v>4.8128000000000002</c:v>
                </c:pt>
                <c:pt idx="11">
                  <c:v>4.8128000000000002</c:v>
                </c:pt>
                <c:pt idx="12">
                  <c:v>4.8128000000000002</c:v>
                </c:pt>
                <c:pt idx="13">
                  <c:v>0</c:v>
                </c:pt>
              </c:numCache>
            </c:numRef>
          </c:val>
        </c:ser>
        <c:ser>
          <c:idx val="42"/>
          <c:order val="42"/>
          <c:tx>
            <c:strRef>
              <c:f>'NE Dereg'!$B$80</c:f>
              <c:strCache>
                <c:ptCount val="1"/>
                <c:pt idx="0">
                  <c:v>CC-LS4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'NE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Dereg'!$C$80:$S$80</c:f>
              <c:numCache>
                <c:formatCode>General</c:formatCode>
                <c:ptCount val="17"/>
                <c:pt idx="9">
                  <c:v>0</c:v>
                </c:pt>
                <c:pt idx="10">
                  <c:v>0.14913352727473642</c:v>
                </c:pt>
                <c:pt idx="11">
                  <c:v>0.14913352727473642</c:v>
                </c:pt>
                <c:pt idx="12">
                  <c:v>0.14913352727473642</c:v>
                </c:pt>
                <c:pt idx="13">
                  <c:v>0</c:v>
                </c:pt>
              </c:numCache>
            </c:numRef>
          </c:val>
        </c:ser>
        <c:ser>
          <c:idx val="43"/>
          <c:order val="43"/>
          <c:tx>
            <c:strRef>
              <c:f>'NE Dereg'!$B$81</c:f>
              <c:strCache>
                <c:ptCount val="1"/>
                <c:pt idx="0">
                  <c:v>CCcon-LS4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'NE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Dereg'!$C$81:$S$81</c:f>
              <c:numCache>
                <c:formatCode>General</c:formatCode>
                <c:ptCount val="17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44"/>
          <c:order val="44"/>
          <c:tx>
            <c:strRef>
              <c:f>'NE Dereg'!$B$82</c:f>
              <c:strCache>
                <c:ptCount val="1"/>
                <c:pt idx="0">
                  <c:v>ST-LS4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'NE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Dereg'!$C$82:$S$82</c:f>
              <c:numCache>
                <c:formatCode>General</c:formatCode>
                <c:ptCount val="17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45"/>
          <c:order val="45"/>
          <c:tx>
            <c:strRef>
              <c:f>'NE Dereg'!$B$83</c:f>
              <c:strCache>
                <c:ptCount val="1"/>
                <c:pt idx="0">
                  <c:v>GT-LS4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'NE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Dereg'!$C$83:$S$83</c:f>
              <c:numCache>
                <c:formatCode>General</c:formatCode>
                <c:ptCount val="17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46"/>
          <c:order val="46"/>
          <c:tx>
            <c:strRef>
              <c:f>'NE Dereg'!$B$84</c:f>
              <c:strCache>
                <c:ptCount val="1"/>
                <c:pt idx="0">
                  <c:v>Windon-LS4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'NE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Dereg'!$C$84:$S$84</c:f>
              <c:numCache>
                <c:formatCode>General</c:formatCode>
                <c:ptCount val="17"/>
                <c:pt idx="9">
                  <c:v>0</c:v>
                </c:pt>
                <c:pt idx="10">
                  <c:v>2.6841950961877279</c:v>
                </c:pt>
                <c:pt idx="11">
                  <c:v>2.6841950961877279</c:v>
                </c:pt>
                <c:pt idx="12">
                  <c:v>2.6841950961877279</c:v>
                </c:pt>
                <c:pt idx="13">
                  <c:v>0</c:v>
                </c:pt>
              </c:numCache>
            </c:numRef>
          </c:val>
        </c:ser>
        <c:ser>
          <c:idx val="47"/>
          <c:order val="47"/>
          <c:tx>
            <c:strRef>
              <c:f>'NE Dereg'!$B$85</c:f>
              <c:strCache>
                <c:ptCount val="1"/>
                <c:pt idx="0">
                  <c:v>Trade-LS4</c:v>
                </c:pt>
              </c:strCache>
            </c:strRef>
          </c:tx>
          <c:spPr>
            <a:noFill/>
            <a:ln w="25400">
              <a:noFill/>
            </a:ln>
            <a:effectLst/>
          </c:spPr>
          <c:cat>
            <c:numRef>
              <c:f>'NE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Dereg'!$C$85:$S$85</c:f>
              <c:numCache>
                <c:formatCode>General</c:formatCode>
                <c:ptCount val="17"/>
                <c:pt idx="9">
                  <c:v>0</c:v>
                </c:pt>
                <c:pt idx="10">
                  <c:v>-1.615218404535701</c:v>
                </c:pt>
                <c:pt idx="11">
                  <c:v>-1.615218404535701</c:v>
                </c:pt>
                <c:pt idx="12">
                  <c:v>-1.615218404535701</c:v>
                </c:pt>
                <c:pt idx="13">
                  <c:v>0</c:v>
                </c:pt>
              </c:numCache>
            </c:numRef>
          </c:val>
        </c:ser>
        <c:ser>
          <c:idx val="48"/>
          <c:order val="48"/>
          <c:tx>
            <c:strRef>
              <c:f>'NE Dereg'!$B$86</c:f>
              <c:strCache>
                <c:ptCount val="1"/>
                <c:pt idx="0">
                  <c:v>Nuclear-LS5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  <a:effectLst/>
          </c:spPr>
          <c:cat>
            <c:numRef>
              <c:f>'NE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Dereg'!$C$86:$S$86</c:f>
              <c:numCache>
                <c:formatCode>General</c:formatCode>
                <c:ptCount val="17"/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49"/>
          <c:order val="49"/>
          <c:tx>
            <c:strRef>
              <c:f>'NE Dereg'!$B$87</c:f>
              <c:strCache>
                <c:ptCount val="1"/>
                <c:pt idx="0">
                  <c:v>Hydrolg-LS5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'NE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Dereg'!$C$87:$S$87</c:f>
              <c:numCache>
                <c:formatCode>General</c:formatCode>
                <c:ptCount val="17"/>
                <c:pt idx="12">
                  <c:v>0</c:v>
                </c:pt>
                <c:pt idx="13">
                  <c:v>1.2516822372692225E-2</c:v>
                </c:pt>
                <c:pt idx="14">
                  <c:v>1.2516822372692225E-2</c:v>
                </c:pt>
                <c:pt idx="15">
                  <c:v>1.2516822372692225E-2</c:v>
                </c:pt>
                <c:pt idx="16">
                  <c:v>0</c:v>
                </c:pt>
              </c:numCache>
            </c:numRef>
          </c:val>
        </c:ser>
        <c:ser>
          <c:idx val="50"/>
          <c:order val="50"/>
          <c:tx>
            <c:strRef>
              <c:f>'NE Dereg'!$B$88</c:f>
              <c:strCache>
                <c:ptCount val="1"/>
                <c:pt idx="0">
                  <c:v>HydroROR-LS5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'NE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Dereg'!$C$88:$S$88</c:f>
              <c:numCache>
                <c:formatCode>General</c:formatCode>
                <c:ptCount val="17"/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51"/>
          <c:order val="51"/>
          <c:tx>
            <c:strRef>
              <c:f>'NE Dereg'!$B$89</c:f>
              <c:strCache>
                <c:ptCount val="1"/>
                <c:pt idx="0">
                  <c:v>Subcr-LS5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'NE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Dereg'!$C$89:$S$89</c:f>
              <c:numCache>
                <c:formatCode>General</c:formatCode>
                <c:ptCount val="17"/>
                <c:pt idx="12">
                  <c:v>0</c:v>
                </c:pt>
                <c:pt idx="13">
                  <c:v>11.6349486177701</c:v>
                </c:pt>
                <c:pt idx="14">
                  <c:v>11.6349486177701</c:v>
                </c:pt>
                <c:pt idx="15">
                  <c:v>11.6349486177701</c:v>
                </c:pt>
                <c:pt idx="16">
                  <c:v>0</c:v>
                </c:pt>
              </c:numCache>
            </c:numRef>
          </c:val>
        </c:ser>
        <c:ser>
          <c:idx val="52"/>
          <c:order val="52"/>
          <c:tx>
            <c:strRef>
              <c:f>'NE Dereg'!$B$90</c:f>
              <c:strCache>
                <c:ptCount val="1"/>
                <c:pt idx="0">
                  <c:v>Superc-LS5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'NE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Dereg'!$C$90:$S$90</c:f>
              <c:numCache>
                <c:formatCode>General</c:formatCode>
                <c:ptCount val="17"/>
                <c:pt idx="12">
                  <c:v>0</c:v>
                </c:pt>
                <c:pt idx="13">
                  <c:v>13.142169345372816</c:v>
                </c:pt>
                <c:pt idx="14">
                  <c:v>13.142169345372816</c:v>
                </c:pt>
                <c:pt idx="15">
                  <c:v>13.142169345372816</c:v>
                </c:pt>
                <c:pt idx="16">
                  <c:v>0</c:v>
                </c:pt>
              </c:numCache>
            </c:numRef>
          </c:val>
        </c:ser>
        <c:ser>
          <c:idx val="53"/>
          <c:order val="53"/>
          <c:tx>
            <c:strRef>
              <c:f>'NE Dereg'!$B$91</c:f>
              <c:strCache>
                <c:ptCount val="1"/>
                <c:pt idx="0">
                  <c:v>Ultrsc-LS5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numRef>
              <c:f>'NE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Dereg'!$C$91:$S$91</c:f>
              <c:numCache>
                <c:formatCode>General</c:formatCode>
                <c:ptCount val="17"/>
                <c:pt idx="12">
                  <c:v>0</c:v>
                </c:pt>
                <c:pt idx="13">
                  <c:v>4.8127999999999709</c:v>
                </c:pt>
                <c:pt idx="14">
                  <c:v>4.8127999999999709</c:v>
                </c:pt>
                <c:pt idx="15">
                  <c:v>4.8127999999999709</c:v>
                </c:pt>
                <c:pt idx="16">
                  <c:v>0</c:v>
                </c:pt>
              </c:numCache>
            </c:numRef>
          </c:val>
        </c:ser>
        <c:ser>
          <c:idx val="54"/>
          <c:order val="54"/>
          <c:tx>
            <c:strRef>
              <c:f>'NE Dereg'!$B$92</c:f>
              <c:strCache>
                <c:ptCount val="1"/>
                <c:pt idx="0">
                  <c:v>CC-LS5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'NE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Dereg'!$C$92:$S$92</c:f>
              <c:numCache>
                <c:formatCode>General</c:formatCode>
                <c:ptCount val="17"/>
                <c:pt idx="12">
                  <c:v>0</c:v>
                </c:pt>
                <c:pt idx="13">
                  <c:v>1.6644096800566669E-2</c:v>
                </c:pt>
                <c:pt idx="14">
                  <c:v>1.6644096800566669E-2</c:v>
                </c:pt>
                <c:pt idx="15">
                  <c:v>1.6644096800566669E-2</c:v>
                </c:pt>
                <c:pt idx="16">
                  <c:v>0</c:v>
                </c:pt>
              </c:numCache>
            </c:numRef>
          </c:val>
        </c:ser>
        <c:ser>
          <c:idx val="55"/>
          <c:order val="55"/>
          <c:tx>
            <c:strRef>
              <c:f>'NE Dereg'!$B$93</c:f>
              <c:strCache>
                <c:ptCount val="1"/>
                <c:pt idx="0">
                  <c:v>CCcon-LS5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'NE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Dereg'!$C$93:$S$93</c:f>
              <c:numCache>
                <c:formatCode>General</c:formatCode>
                <c:ptCount val="17"/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56"/>
          <c:order val="56"/>
          <c:tx>
            <c:strRef>
              <c:f>'NE Dereg'!$B$94</c:f>
              <c:strCache>
                <c:ptCount val="1"/>
                <c:pt idx="0">
                  <c:v>ST-LS5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'NE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Dereg'!$C$94:$S$94</c:f>
              <c:numCache>
                <c:formatCode>General</c:formatCode>
                <c:ptCount val="17"/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57"/>
          <c:order val="57"/>
          <c:tx>
            <c:strRef>
              <c:f>'NE Dereg'!$B$95</c:f>
              <c:strCache>
                <c:ptCount val="1"/>
                <c:pt idx="0">
                  <c:v>GT-LS5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'NE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Dereg'!$C$95:$S$95</c:f>
              <c:numCache>
                <c:formatCode>General</c:formatCode>
                <c:ptCount val="17"/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58"/>
          <c:order val="58"/>
          <c:tx>
            <c:strRef>
              <c:f>'NE Dereg'!$B$96</c:f>
              <c:strCache>
                <c:ptCount val="1"/>
                <c:pt idx="0">
                  <c:v>Windon-LS5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'NE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Dereg'!$C$96:$S$96</c:f>
              <c:numCache>
                <c:formatCode>General</c:formatCode>
                <c:ptCount val="17"/>
                <c:pt idx="12">
                  <c:v>0</c:v>
                </c:pt>
                <c:pt idx="13">
                  <c:v>2.8770737613906752</c:v>
                </c:pt>
                <c:pt idx="14">
                  <c:v>2.8770737613906752</c:v>
                </c:pt>
                <c:pt idx="15">
                  <c:v>2.8770737613906752</c:v>
                </c:pt>
                <c:pt idx="16">
                  <c:v>0</c:v>
                </c:pt>
              </c:numCache>
            </c:numRef>
          </c:val>
        </c:ser>
        <c:ser>
          <c:idx val="59"/>
          <c:order val="59"/>
          <c:tx>
            <c:strRef>
              <c:f>'NE Dereg'!$B$97</c:f>
              <c:strCache>
                <c:ptCount val="1"/>
                <c:pt idx="0">
                  <c:v>Trade-LS5</c:v>
                </c:pt>
              </c:strCache>
            </c:strRef>
          </c:tx>
          <c:spPr>
            <a:noFill/>
            <a:ln w="9525">
              <a:solidFill>
                <a:schemeClr val="tx1"/>
              </a:solidFill>
            </a:ln>
            <a:effectLst/>
          </c:spPr>
          <c:cat>
            <c:numRef>
              <c:f>'NE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Dereg'!$C$97:$S$97</c:f>
              <c:numCache>
                <c:formatCode>General</c:formatCode>
                <c:ptCount val="17"/>
                <c:pt idx="12">
                  <c:v>0</c:v>
                </c:pt>
                <c:pt idx="13">
                  <c:v>-1.4521203675627155</c:v>
                </c:pt>
                <c:pt idx="14">
                  <c:v>-1.4521203675627155</c:v>
                </c:pt>
                <c:pt idx="15">
                  <c:v>-1.4521203675627155</c:v>
                </c:pt>
                <c:pt idx="16">
                  <c:v>0</c:v>
                </c:pt>
              </c:numCache>
            </c:numRef>
          </c:val>
        </c:ser>
        <c:ser>
          <c:idx val="60"/>
          <c:order val="60"/>
          <c:tx>
            <c:strRef>
              <c:f>'NE Dereg'!$B$98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'NE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Dereg'!$C$98:$S$98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61"/>
          <c:order val="61"/>
          <c:tx>
            <c:strRef>
              <c:f>'NE Dereg'!$B$99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'NE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Dereg'!$C$99:$S$99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62"/>
          <c:order val="62"/>
          <c:tx>
            <c:strRef>
              <c:f>'NE Dereg'!$B$100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'NE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Dereg'!$C$100:$S$100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63"/>
          <c:order val="63"/>
          <c:tx>
            <c:strRef>
              <c:f>'NE Dereg'!$B$101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'NE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Dereg'!$C$101:$S$101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64"/>
          <c:order val="64"/>
          <c:tx>
            <c:strRef>
              <c:f>'NE Dereg'!$B$102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'NE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Dereg'!$C$102:$S$102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65"/>
          <c:order val="65"/>
          <c:tx>
            <c:strRef>
              <c:f>'NE Dereg'!$B$103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'NE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Dereg'!$C$103:$S$103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66"/>
          <c:order val="66"/>
          <c:tx>
            <c:strRef>
              <c:f>'NE Dereg'!$B$104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'NE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Dereg'!$C$104:$S$104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67"/>
          <c:order val="67"/>
          <c:tx>
            <c:strRef>
              <c:f>'NE Dereg'!$B$105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'NE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Dereg'!$C$105:$S$105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68"/>
          <c:order val="68"/>
          <c:tx>
            <c:strRef>
              <c:f>'NE Dereg'!$B$106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'NE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Dereg'!$C$106:$S$106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69"/>
          <c:order val="69"/>
          <c:tx>
            <c:strRef>
              <c:f>'NE Dereg'!$B$107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'NE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Dereg'!$C$107:$S$107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70"/>
          <c:order val="70"/>
          <c:tx>
            <c:strRef>
              <c:f>'NE Dereg'!$B$108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'NE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Dereg'!$C$108:$S$108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71"/>
          <c:order val="71"/>
          <c:tx>
            <c:strRef>
              <c:f>'NE Dereg'!$B$109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'NE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Dereg'!$C$109:$S$109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23508608"/>
        <c:axId val="-1723508064"/>
      </c:areaChart>
      <c:dateAx>
        <c:axId val="-172350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23508064"/>
        <c:crosses val="autoZero"/>
        <c:auto val="0"/>
        <c:lblOffset val="100"/>
        <c:baseTimeUnit val="days"/>
        <c:majorUnit val="1000"/>
        <c:majorTimeUnit val="days"/>
      </c:dateAx>
      <c:valAx>
        <c:axId val="-172350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Powwer demand, GW</a:t>
                </a:r>
              </a:p>
            </c:rich>
          </c:tx>
          <c:layout>
            <c:manualLayout>
              <c:xMode val="edge"/>
              <c:yMode val="edge"/>
              <c:x val="4.4542661450034226E-3"/>
              <c:y val="0.278070623757782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2350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5441362263214801E-2"/>
          <c:y val="0.87563902797110782"/>
          <c:w val="0.94369381168974242"/>
          <c:h val="0.103252792609367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Northeast Regulated</a:t>
            </a:r>
          </a:p>
        </c:rich>
      </c:tx>
      <c:layout>
        <c:manualLayout>
          <c:xMode val="edge"/>
          <c:yMode val="edge"/>
          <c:x val="0.3844231440223291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315502638770729E-2"/>
          <c:y val="7.8497354497354496E-2"/>
          <c:w val="0.88343973542743426"/>
          <c:h val="0.73314856751085533"/>
        </c:manualLayout>
      </c:layout>
      <c:areaChart>
        <c:grouping val="stacked"/>
        <c:varyColors val="0"/>
        <c:ser>
          <c:idx val="0"/>
          <c:order val="0"/>
          <c:tx>
            <c:strRef>
              <c:f>'NE Reg'!$B$38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  <a:effectLst/>
          </c:spPr>
          <c:cat>
            <c:numRef>
              <c:f>'NE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Reg'!$C$38:$S$38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'NE Reg'!$B$39</c:f>
              <c:strCache>
                <c:ptCount val="1"/>
                <c:pt idx="0">
                  <c:v>Hydrolg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'NE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Reg'!$C$39:$S$39</c:f>
              <c:numCache>
                <c:formatCode>General</c:formatCode>
                <c:ptCount val="17"/>
                <c:pt idx="0">
                  <c:v>0</c:v>
                </c:pt>
                <c:pt idx="1">
                  <c:v>5.04108</c:v>
                </c:pt>
                <c:pt idx="2">
                  <c:v>5.04108</c:v>
                </c:pt>
                <c:pt idx="3">
                  <c:v>5.04108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'NE Reg'!$B$40</c:f>
              <c:strCache>
                <c:ptCount val="1"/>
                <c:pt idx="0">
                  <c:v>HydroROR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'NE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Reg'!$C$40:$S$40</c:f>
              <c:numCache>
                <c:formatCode>General</c:formatCode>
                <c:ptCount val="17"/>
                <c:pt idx="0">
                  <c:v>0</c:v>
                </c:pt>
                <c:pt idx="1">
                  <c:v>4.7025000000000004E-2</c:v>
                </c:pt>
                <c:pt idx="2">
                  <c:v>4.7025000000000004E-2</c:v>
                </c:pt>
                <c:pt idx="3">
                  <c:v>4.7025000000000004E-2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'NE Reg'!$B$41</c:f>
              <c:strCache>
                <c:ptCount val="1"/>
                <c:pt idx="0">
                  <c:v>Subcr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'NE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Reg'!$C$41:$S$41</c:f>
              <c:numCache>
                <c:formatCode>General</c:formatCode>
                <c:ptCount val="17"/>
                <c:pt idx="0">
                  <c:v>0</c:v>
                </c:pt>
                <c:pt idx="1">
                  <c:v>36.240787413139657</c:v>
                </c:pt>
                <c:pt idx="2">
                  <c:v>36.240787413139657</c:v>
                </c:pt>
                <c:pt idx="3">
                  <c:v>36.240787413139657</c:v>
                </c:pt>
                <c:pt idx="4">
                  <c:v>0</c:v>
                </c:pt>
              </c:numCache>
            </c:numRef>
          </c:val>
        </c:ser>
        <c:ser>
          <c:idx val="4"/>
          <c:order val="4"/>
          <c:tx>
            <c:strRef>
              <c:f>'NE Reg'!$B$42</c:f>
              <c:strCache>
                <c:ptCount val="1"/>
                <c:pt idx="0">
                  <c:v>Superc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'NE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Reg'!$C$42:$S$42</c:f>
              <c:numCache>
                <c:formatCode>General</c:formatCode>
                <c:ptCount val="17"/>
                <c:pt idx="0">
                  <c:v>0</c:v>
                </c:pt>
                <c:pt idx="1">
                  <c:v>0.60159999999710856</c:v>
                </c:pt>
                <c:pt idx="2">
                  <c:v>0.60159999999710856</c:v>
                </c:pt>
                <c:pt idx="3">
                  <c:v>0.60159999999710856</c:v>
                </c:pt>
                <c:pt idx="4">
                  <c:v>0</c:v>
                </c:pt>
              </c:numCache>
            </c:numRef>
          </c:val>
        </c:ser>
        <c:ser>
          <c:idx val="5"/>
          <c:order val="5"/>
          <c:tx>
            <c:strRef>
              <c:f>'NE Reg'!$B$43</c:f>
              <c:strCache>
                <c:ptCount val="1"/>
                <c:pt idx="0">
                  <c:v>Ultrsc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numRef>
              <c:f>'NE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Reg'!$C$43:$S$43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6"/>
          <c:order val="6"/>
          <c:tx>
            <c:strRef>
              <c:f>'NE Reg'!$B$44</c:f>
              <c:strCache>
                <c:ptCount val="1"/>
                <c:pt idx="0">
                  <c:v>CC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'NE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Reg'!$C$44:$S$44</c:f>
              <c:numCache>
                <c:formatCode>General</c:formatCode>
                <c:ptCount val="17"/>
                <c:pt idx="0">
                  <c:v>0</c:v>
                </c:pt>
                <c:pt idx="1">
                  <c:v>0.47000000000015213</c:v>
                </c:pt>
                <c:pt idx="2">
                  <c:v>0.47000000000015213</c:v>
                </c:pt>
                <c:pt idx="3">
                  <c:v>0.47000000000015213</c:v>
                </c:pt>
                <c:pt idx="4">
                  <c:v>0</c:v>
                </c:pt>
              </c:numCache>
            </c:numRef>
          </c:val>
        </c:ser>
        <c:ser>
          <c:idx val="7"/>
          <c:order val="7"/>
          <c:tx>
            <c:strRef>
              <c:f>'NE Reg'!$B$45</c:f>
              <c:strCache>
                <c:ptCount val="1"/>
                <c:pt idx="0">
                  <c:v>CCcon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'NE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Reg'!$C$45:$S$45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8"/>
          <c:order val="8"/>
          <c:tx>
            <c:strRef>
              <c:f>'NE Reg'!$B$46</c:f>
              <c:strCache>
                <c:ptCount val="1"/>
                <c:pt idx="0">
                  <c:v>ST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'NE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Reg'!$C$46:$S$46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9"/>
          <c:order val="9"/>
          <c:tx>
            <c:strRef>
              <c:f>'NE Reg'!$B$47</c:f>
              <c:strCache>
                <c:ptCount val="1"/>
                <c:pt idx="0">
                  <c:v>GT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'NE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Reg'!$C$47:$S$47</c:f>
              <c:numCache>
                <c:formatCode>General</c:formatCode>
                <c:ptCount val="17"/>
                <c:pt idx="0">
                  <c:v>0</c:v>
                </c:pt>
                <c:pt idx="1">
                  <c:v>0.20022000000013246</c:v>
                </c:pt>
                <c:pt idx="2">
                  <c:v>0.20022000000013246</c:v>
                </c:pt>
                <c:pt idx="3">
                  <c:v>0.20022000000013246</c:v>
                </c:pt>
                <c:pt idx="4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'NE Reg'!$B$48</c:f>
              <c:strCache>
                <c:ptCount val="1"/>
                <c:pt idx="0">
                  <c:v>Windon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'NE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Reg'!$C$48:$S$48</c:f>
              <c:numCache>
                <c:formatCode>General</c:formatCode>
                <c:ptCount val="17"/>
                <c:pt idx="0">
                  <c:v>0</c:v>
                </c:pt>
                <c:pt idx="1">
                  <c:v>2.6611523809743334</c:v>
                </c:pt>
                <c:pt idx="2">
                  <c:v>2.6611523809743334</c:v>
                </c:pt>
                <c:pt idx="3">
                  <c:v>2.6611523809743334</c:v>
                </c:pt>
                <c:pt idx="4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'NE Reg'!$B$49</c:f>
              <c:strCache>
                <c:ptCount val="1"/>
                <c:pt idx="0">
                  <c:v>Trade</c:v>
                </c:pt>
              </c:strCache>
            </c:strRef>
          </c:tx>
          <c:spPr>
            <a:noFill/>
            <a:ln w="9525">
              <a:noFill/>
            </a:ln>
            <a:effectLst/>
          </c:spPr>
          <c:cat>
            <c:numRef>
              <c:f>'NE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Reg'!$C$49:$S$49</c:f>
              <c:numCache>
                <c:formatCode>General</c:formatCode>
                <c:ptCount val="17"/>
                <c:pt idx="0">
                  <c:v>0</c:v>
                </c:pt>
                <c:pt idx="1">
                  <c:v>-2.0904059750831623</c:v>
                </c:pt>
                <c:pt idx="2">
                  <c:v>-2.0904059750831623</c:v>
                </c:pt>
                <c:pt idx="3">
                  <c:v>-2.0904059750831623</c:v>
                </c:pt>
                <c:pt idx="4">
                  <c:v>0</c:v>
                </c:pt>
              </c:numCache>
            </c:numRef>
          </c:val>
        </c:ser>
        <c:ser>
          <c:idx val="12"/>
          <c:order val="12"/>
          <c:tx>
            <c:strRef>
              <c:f>'NE Reg'!$B$50</c:f>
              <c:strCache>
                <c:ptCount val="1"/>
                <c:pt idx="0">
                  <c:v>Nuclear-LS2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  <a:effectLst/>
          </c:spPr>
          <c:cat>
            <c:numRef>
              <c:f>'NE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Reg'!$C$50:$S$50</c:f>
              <c:numCache>
                <c:formatCode>General</c:formatCode>
                <c:ptCount val="17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3"/>
          <c:order val="13"/>
          <c:tx>
            <c:strRef>
              <c:f>'NE Reg'!$B$51</c:f>
              <c:strCache>
                <c:ptCount val="1"/>
                <c:pt idx="0">
                  <c:v>Hydrolg-LS2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'NE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Reg'!$C$51:$S$51</c:f>
              <c:numCache>
                <c:formatCode>General</c:formatCode>
                <c:ptCount val="17"/>
                <c:pt idx="3">
                  <c:v>0</c:v>
                </c:pt>
                <c:pt idx="4">
                  <c:v>3.6052444365572409</c:v>
                </c:pt>
                <c:pt idx="5">
                  <c:v>3.6052444365572409</c:v>
                </c:pt>
                <c:pt idx="6">
                  <c:v>3.6052444365572409</c:v>
                </c:pt>
                <c:pt idx="7">
                  <c:v>0</c:v>
                </c:pt>
              </c:numCache>
            </c:numRef>
          </c:val>
        </c:ser>
        <c:ser>
          <c:idx val="14"/>
          <c:order val="14"/>
          <c:tx>
            <c:strRef>
              <c:f>'NE Reg'!$B$52</c:f>
              <c:strCache>
                <c:ptCount val="1"/>
                <c:pt idx="0">
                  <c:v>HydroROR-LS2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'NE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Reg'!$C$52:$S$52</c:f>
              <c:numCache>
                <c:formatCode>General</c:formatCode>
                <c:ptCount val="17"/>
                <c:pt idx="3">
                  <c:v>0</c:v>
                </c:pt>
                <c:pt idx="4">
                  <c:v>3.3631011535056168E-2</c:v>
                </c:pt>
                <c:pt idx="5">
                  <c:v>3.3631011535056168E-2</c:v>
                </c:pt>
                <c:pt idx="6">
                  <c:v>3.3631011535056168E-2</c:v>
                </c:pt>
                <c:pt idx="7">
                  <c:v>0</c:v>
                </c:pt>
              </c:numCache>
            </c:numRef>
          </c:val>
        </c:ser>
        <c:ser>
          <c:idx val="15"/>
          <c:order val="15"/>
          <c:tx>
            <c:strRef>
              <c:f>'NE Reg'!$B$53</c:f>
              <c:strCache>
                <c:ptCount val="1"/>
                <c:pt idx="0">
                  <c:v>Subcr-LS2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'NE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Reg'!$C$53:$S$53</c:f>
              <c:numCache>
                <c:formatCode>General</c:formatCode>
                <c:ptCount val="17"/>
                <c:pt idx="3">
                  <c:v>0</c:v>
                </c:pt>
                <c:pt idx="4">
                  <c:v>21.585816332515172</c:v>
                </c:pt>
                <c:pt idx="5">
                  <c:v>21.585816332515172</c:v>
                </c:pt>
                <c:pt idx="6">
                  <c:v>21.585816332515172</c:v>
                </c:pt>
                <c:pt idx="7">
                  <c:v>0</c:v>
                </c:pt>
              </c:numCache>
            </c:numRef>
          </c:val>
        </c:ser>
        <c:ser>
          <c:idx val="16"/>
          <c:order val="16"/>
          <c:tx>
            <c:strRef>
              <c:f>'NE Reg'!$B$54</c:f>
              <c:strCache>
                <c:ptCount val="1"/>
                <c:pt idx="0">
                  <c:v>Superc-LS2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'NE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Reg'!$C$54:$S$54</c:f>
              <c:numCache>
                <c:formatCode>General</c:formatCode>
                <c:ptCount val="17"/>
                <c:pt idx="3">
                  <c:v>0</c:v>
                </c:pt>
                <c:pt idx="4">
                  <c:v>10.176679425101421</c:v>
                </c:pt>
                <c:pt idx="5">
                  <c:v>10.176679425101421</c:v>
                </c:pt>
                <c:pt idx="6">
                  <c:v>10.176679425101421</c:v>
                </c:pt>
                <c:pt idx="7">
                  <c:v>0</c:v>
                </c:pt>
              </c:numCache>
            </c:numRef>
          </c:val>
        </c:ser>
        <c:ser>
          <c:idx val="17"/>
          <c:order val="17"/>
          <c:tx>
            <c:strRef>
              <c:f>'NE Reg'!$B$55</c:f>
              <c:strCache>
                <c:ptCount val="1"/>
                <c:pt idx="0">
                  <c:v>Ultrsc-LS2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numRef>
              <c:f>'NE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Reg'!$C$55:$S$55</c:f>
              <c:numCache>
                <c:formatCode>General</c:formatCode>
                <c:ptCount val="17"/>
                <c:pt idx="3">
                  <c:v>0</c:v>
                </c:pt>
                <c:pt idx="4">
                  <c:v>4.8128000000000002</c:v>
                </c:pt>
                <c:pt idx="5">
                  <c:v>4.8128000000000002</c:v>
                </c:pt>
                <c:pt idx="6">
                  <c:v>4.8128000000000002</c:v>
                </c:pt>
                <c:pt idx="7">
                  <c:v>0</c:v>
                </c:pt>
              </c:numCache>
            </c:numRef>
          </c:val>
        </c:ser>
        <c:ser>
          <c:idx val="18"/>
          <c:order val="18"/>
          <c:tx>
            <c:strRef>
              <c:f>'NE Reg'!$B$56</c:f>
              <c:strCache>
                <c:ptCount val="1"/>
                <c:pt idx="0">
                  <c:v>CC-LS2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'NE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Reg'!$C$56:$S$56</c:f>
              <c:numCache>
                <c:formatCode>General</c:formatCode>
                <c:ptCount val="17"/>
                <c:pt idx="3">
                  <c:v>0</c:v>
                </c:pt>
                <c:pt idx="4">
                  <c:v>0.47000000000000092</c:v>
                </c:pt>
                <c:pt idx="5">
                  <c:v>0.47000000000000092</c:v>
                </c:pt>
                <c:pt idx="6">
                  <c:v>0.47000000000000092</c:v>
                </c:pt>
                <c:pt idx="7">
                  <c:v>0</c:v>
                </c:pt>
              </c:numCache>
            </c:numRef>
          </c:val>
        </c:ser>
        <c:ser>
          <c:idx val="19"/>
          <c:order val="19"/>
          <c:tx>
            <c:strRef>
              <c:f>'NE Reg'!$B$57</c:f>
              <c:strCache>
                <c:ptCount val="1"/>
                <c:pt idx="0">
                  <c:v>CCcon-LS2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'NE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Reg'!$C$57:$S$57</c:f>
              <c:numCache>
                <c:formatCode>General</c:formatCode>
                <c:ptCount val="17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20"/>
          <c:order val="20"/>
          <c:tx>
            <c:strRef>
              <c:f>'NE Reg'!$B$58</c:f>
              <c:strCache>
                <c:ptCount val="1"/>
                <c:pt idx="0">
                  <c:v>ST-LS2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'NE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Reg'!$C$58:$S$58</c:f>
              <c:numCache>
                <c:formatCode>General</c:formatCode>
                <c:ptCount val="17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21"/>
          <c:order val="21"/>
          <c:tx>
            <c:strRef>
              <c:f>'NE Reg'!$B$59</c:f>
              <c:strCache>
                <c:ptCount val="1"/>
                <c:pt idx="0">
                  <c:v>GT-LS2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'NE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Reg'!$C$59:$S$59</c:f>
              <c:numCache>
                <c:formatCode>General</c:formatCode>
                <c:ptCount val="17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22"/>
          <c:order val="22"/>
          <c:tx>
            <c:strRef>
              <c:f>'NE Reg'!$B$60</c:f>
              <c:strCache>
                <c:ptCount val="1"/>
                <c:pt idx="0">
                  <c:v>Windon-LS2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'NE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Reg'!$C$60:$S$60</c:f>
              <c:numCache>
                <c:formatCode>General</c:formatCode>
                <c:ptCount val="17"/>
                <c:pt idx="3">
                  <c:v>0</c:v>
                </c:pt>
                <c:pt idx="4">
                  <c:v>2.6321099683377644</c:v>
                </c:pt>
                <c:pt idx="5">
                  <c:v>2.6321099683377644</c:v>
                </c:pt>
                <c:pt idx="6">
                  <c:v>2.6321099683377644</c:v>
                </c:pt>
                <c:pt idx="7">
                  <c:v>0</c:v>
                </c:pt>
              </c:numCache>
            </c:numRef>
          </c:val>
        </c:ser>
        <c:ser>
          <c:idx val="23"/>
          <c:order val="23"/>
          <c:tx>
            <c:strRef>
              <c:f>'NE Reg'!$B$61</c:f>
              <c:strCache>
                <c:ptCount val="1"/>
                <c:pt idx="0">
                  <c:v>Trade-LS2</c:v>
                </c:pt>
              </c:strCache>
            </c:strRef>
          </c:tx>
          <c:spPr>
            <a:noFill/>
            <a:ln w="25400">
              <a:noFill/>
            </a:ln>
            <a:effectLst/>
          </c:spPr>
          <c:cat>
            <c:numRef>
              <c:f>'NE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Reg'!$C$61:$S$61</c:f>
              <c:numCache>
                <c:formatCode>General</c:formatCode>
                <c:ptCount val="17"/>
                <c:pt idx="3">
                  <c:v>0</c:v>
                </c:pt>
                <c:pt idx="4">
                  <c:v>-3.5148347994521916</c:v>
                </c:pt>
                <c:pt idx="5">
                  <c:v>-3.5148347994521916</c:v>
                </c:pt>
                <c:pt idx="6">
                  <c:v>-3.5148347994521916</c:v>
                </c:pt>
                <c:pt idx="7">
                  <c:v>0</c:v>
                </c:pt>
              </c:numCache>
            </c:numRef>
          </c:val>
        </c:ser>
        <c:ser>
          <c:idx val="24"/>
          <c:order val="24"/>
          <c:tx>
            <c:strRef>
              <c:f>'NE Reg'!$B$62</c:f>
              <c:strCache>
                <c:ptCount val="1"/>
                <c:pt idx="0">
                  <c:v>Nuclear-LS3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  <a:effectLst/>
          </c:spPr>
          <c:cat>
            <c:numRef>
              <c:f>'NE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Reg'!$C$62:$S$62</c:f>
              <c:numCache>
                <c:formatCode>General</c:formatCode>
                <c:ptCount val="17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5"/>
          <c:order val="25"/>
          <c:tx>
            <c:strRef>
              <c:f>'NE Reg'!$B$63</c:f>
              <c:strCache>
                <c:ptCount val="1"/>
                <c:pt idx="0">
                  <c:v>Hydrolg-LS3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'NE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Reg'!$C$63:$S$63</c:f>
              <c:numCache>
                <c:formatCode>General</c:formatCode>
                <c:ptCount val="17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6"/>
          <c:order val="26"/>
          <c:tx>
            <c:strRef>
              <c:f>'NE Reg'!$B$64</c:f>
              <c:strCache>
                <c:ptCount val="1"/>
                <c:pt idx="0">
                  <c:v>HydroROR-LS3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'NE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Reg'!$C$64:$S$64</c:f>
              <c:numCache>
                <c:formatCode>General</c:formatCode>
                <c:ptCount val="17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7"/>
          <c:order val="27"/>
          <c:tx>
            <c:strRef>
              <c:f>'NE Reg'!$B$65</c:f>
              <c:strCache>
                <c:ptCount val="1"/>
                <c:pt idx="0">
                  <c:v>Subcr-LS3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'NE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Reg'!$C$65:$S$65</c:f>
              <c:numCache>
                <c:formatCode>General</c:formatCode>
                <c:ptCount val="17"/>
                <c:pt idx="6">
                  <c:v>0</c:v>
                </c:pt>
                <c:pt idx="7">
                  <c:v>18.655383416547934</c:v>
                </c:pt>
                <c:pt idx="8">
                  <c:v>18.655383416547934</c:v>
                </c:pt>
                <c:pt idx="9">
                  <c:v>18.655383416547934</c:v>
                </c:pt>
                <c:pt idx="10">
                  <c:v>0</c:v>
                </c:pt>
              </c:numCache>
            </c:numRef>
          </c:val>
        </c:ser>
        <c:ser>
          <c:idx val="28"/>
          <c:order val="28"/>
          <c:tx>
            <c:strRef>
              <c:f>'NE Reg'!$B$66</c:f>
              <c:strCache>
                <c:ptCount val="1"/>
                <c:pt idx="0">
                  <c:v>Superc-LS3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'NE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Reg'!$C$66:$S$66</c:f>
              <c:numCache>
                <c:formatCode>General</c:formatCode>
                <c:ptCount val="17"/>
                <c:pt idx="6">
                  <c:v>0</c:v>
                </c:pt>
                <c:pt idx="7">
                  <c:v>12.494215384615368</c:v>
                </c:pt>
                <c:pt idx="8">
                  <c:v>12.494215384615368</c:v>
                </c:pt>
                <c:pt idx="9">
                  <c:v>12.494215384615368</c:v>
                </c:pt>
                <c:pt idx="10">
                  <c:v>0</c:v>
                </c:pt>
              </c:numCache>
            </c:numRef>
          </c:val>
        </c:ser>
        <c:ser>
          <c:idx val="29"/>
          <c:order val="29"/>
          <c:tx>
            <c:strRef>
              <c:f>'NE Reg'!$B$67</c:f>
              <c:strCache>
                <c:ptCount val="1"/>
                <c:pt idx="0">
                  <c:v>Ultrsc-LS3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numRef>
              <c:f>'NE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Reg'!$C$67:$S$67</c:f>
              <c:numCache>
                <c:formatCode>General</c:formatCode>
                <c:ptCount val="17"/>
                <c:pt idx="6">
                  <c:v>0</c:v>
                </c:pt>
                <c:pt idx="7">
                  <c:v>4.687811095446623</c:v>
                </c:pt>
                <c:pt idx="8">
                  <c:v>4.687811095446623</c:v>
                </c:pt>
                <c:pt idx="9">
                  <c:v>4.687811095446623</c:v>
                </c:pt>
                <c:pt idx="10">
                  <c:v>0</c:v>
                </c:pt>
              </c:numCache>
            </c:numRef>
          </c:val>
        </c:ser>
        <c:ser>
          <c:idx val="30"/>
          <c:order val="30"/>
          <c:tx>
            <c:strRef>
              <c:f>'NE Reg'!$B$68</c:f>
              <c:strCache>
                <c:ptCount val="1"/>
                <c:pt idx="0">
                  <c:v>CC-LS3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'NE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Reg'!$C$68:$S$68</c:f>
              <c:numCache>
                <c:formatCode>General</c:formatCode>
                <c:ptCount val="17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31"/>
          <c:order val="31"/>
          <c:tx>
            <c:strRef>
              <c:f>'NE Reg'!$B$69</c:f>
              <c:strCache>
                <c:ptCount val="1"/>
                <c:pt idx="0">
                  <c:v>CCcon-LS3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'NE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Reg'!$C$69:$S$69</c:f>
              <c:numCache>
                <c:formatCode>General</c:formatCode>
                <c:ptCount val="17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32"/>
          <c:order val="32"/>
          <c:tx>
            <c:strRef>
              <c:f>'NE Reg'!$B$70</c:f>
              <c:strCache>
                <c:ptCount val="1"/>
                <c:pt idx="0">
                  <c:v>ST-LS3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'NE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Reg'!$C$70:$S$70</c:f>
              <c:numCache>
                <c:formatCode>General</c:formatCode>
                <c:ptCount val="17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33"/>
          <c:order val="33"/>
          <c:tx>
            <c:strRef>
              <c:f>'NE Reg'!$B$71</c:f>
              <c:strCache>
                <c:ptCount val="1"/>
                <c:pt idx="0">
                  <c:v>GT-LS3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'NE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Reg'!$C$71:$S$71</c:f>
              <c:numCache>
                <c:formatCode>General</c:formatCode>
                <c:ptCount val="17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34"/>
          <c:order val="34"/>
          <c:tx>
            <c:strRef>
              <c:f>'NE Reg'!$B$72</c:f>
              <c:strCache>
                <c:ptCount val="1"/>
                <c:pt idx="0">
                  <c:v>Windon-LS3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'NE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Reg'!$C$72:$S$72</c:f>
              <c:numCache>
                <c:formatCode>General</c:formatCode>
                <c:ptCount val="17"/>
                <c:pt idx="6">
                  <c:v>0</c:v>
                </c:pt>
                <c:pt idx="7">
                  <c:v>2.3419069820811282</c:v>
                </c:pt>
                <c:pt idx="8">
                  <c:v>2.3419069820811282</c:v>
                </c:pt>
                <c:pt idx="9">
                  <c:v>2.3419069820811282</c:v>
                </c:pt>
                <c:pt idx="10">
                  <c:v>0</c:v>
                </c:pt>
              </c:numCache>
            </c:numRef>
          </c:val>
        </c:ser>
        <c:ser>
          <c:idx val="35"/>
          <c:order val="35"/>
          <c:tx>
            <c:strRef>
              <c:f>'NE Reg'!$B$73</c:f>
              <c:strCache>
                <c:ptCount val="1"/>
                <c:pt idx="0">
                  <c:v>Trade-LS3</c:v>
                </c:pt>
              </c:strCache>
            </c:strRef>
          </c:tx>
          <c:spPr>
            <a:noFill/>
            <a:ln w="25400">
              <a:noFill/>
            </a:ln>
            <a:effectLst/>
          </c:spPr>
          <c:cat>
            <c:numRef>
              <c:f>'NE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Reg'!$C$73:$S$73</c:f>
              <c:numCache>
                <c:formatCode>General</c:formatCode>
                <c:ptCount val="17"/>
                <c:pt idx="6">
                  <c:v>0</c:v>
                </c:pt>
                <c:pt idx="7">
                  <c:v>-1.7362785793121309</c:v>
                </c:pt>
                <c:pt idx="8">
                  <c:v>-1.7362785793121309</c:v>
                </c:pt>
                <c:pt idx="9">
                  <c:v>-1.7362785793121309</c:v>
                </c:pt>
                <c:pt idx="10">
                  <c:v>0</c:v>
                </c:pt>
              </c:numCache>
            </c:numRef>
          </c:val>
        </c:ser>
        <c:ser>
          <c:idx val="36"/>
          <c:order val="36"/>
          <c:tx>
            <c:strRef>
              <c:f>'NE Reg'!$B$74</c:f>
              <c:strCache>
                <c:ptCount val="1"/>
                <c:pt idx="0">
                  <c:v>Nuclear-LS4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  <a:effectLst/>
          </c:spPr>
          <c:cat>
            <c:numRef>
              <c:f>'NE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Reg'!$C$74:$S$74</c:f>
              <c:numCache>
                <c:formatCode>General</c:formatCode>
                <c:ptCount val="17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37"/>
          <c:order val="37"/>
          <c:tx>
            <c:strRef>
              <c:f>'NE Reg'!$B$75</c:f>
              <c:strCache>
                <c:ptCount val="1"/>
                <c:pt idx="0">
                  <c:v>Hydrolg-LS4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'NE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Reg'!$C$75:$S$75</c:f>
              <c:numCache>
                <c:formatCode>General</c:formatCode>
                <c:ptCount val="17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38"/>
          <c:order val="38"/>
          <c:tx>
            <c:strRef>
              <c:f>'NE Reg'!$B$76</c:f>
              <c:strCache>
                <c:ptCount val="1"/>
                <c:pt idx="0">
                  <c:v>HydroROR-LS4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'NE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Reg'!$C$76:$S$76</c:f>
              <c:numCache>
                <c:formatCode>General</c:formatCode>
                <c:ptCount val="17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39"/>
          <c:order val="39"/>
          <c:tx>
            <c:strRef>
              <c:f>'NE Reg'!$B$77</c:f>
              <c:strCache>
                <c:ptCount val="1"/>
                <c:pt idx="0">
                  <c:v>Subcr-LS4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'NE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Reg'!$C$77:$S$77</c:f>
              <c:numCache>
                <c:formatCode>General</c:formatCode>
                <c:ptCount val="17"/>
                <c:pt idx="9">
                  <c:v>0</c:v>
                </c:pt>
                <c:pt idx="10">
                  <c:v>15.078253140696429</c:v>
                </c:pt>
                <c:pt idx="11">
                  <c:v>15.078253140696429</c:v>
                </c:pt>
                <c:pt idx="12">
                  <c:v>15.078253140696429</c:v>
                </c:pt>
                <c:pt idx="13">
                  <c:v>0</c:v>
                </c:pt>
              </c:numCache>
            </c:numRef>
          </c:val>
        </c:ser>
        <c:ser>
          <c:idx val="40"/>
          <c:order val="40"/>
          <c:tx>
            <c:strRef>
              <c:f>'NE Reg'!$B$78</c:f>
              <c:strCache>
                <c:ptCount val="1"/>
                <c:pt idx="0">
                  <c:v>Superc-LS4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'NE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Reg'!$C$78:$S$78</c:f>
              <c:numCache>
                <c:formatCode>General</c:formatCode>
                <c:ptCount val="17"/>
                <c:pt idx="9">
                  <c:v>0</c:v>
                </c:pt>
                <c:pt idx="10">
                  <c:v>12.831097569324307</c:v>
                </c:pt>
                <c:pt idx="11">
                  <c:v>12.831097569324307</c:v>
                </c:pt>
                <c:pt idx="12">
                  <c:v>12.831097569324307</c:v>
                </c:pt>
                <c:pt idx="13">
                  <c:v>0</c:v>
                </c:pt>
              </c:numCache>
            </c:numRef>
          </c:val>
        </c:ser>
        <c:ser>
          <c:idx val="41"/>
          <c:order val="41"/>
          <c:tx>
            <c:strRef>
              <c:f>'NE Reg'!$B$79</c:f>
              <c:strCache>
                <c:ptCount val="1"/>
                <c:pt idx="0">
                  <c:v>Ultrsc-LS4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numRef>
              <c:f>'NE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Reg'!$C$79:$S$79</c:f>
              <c:numCache>
                <c:formatCode>General</c:formatCode>
                <c:ptCount val="17"/>
                <c:pt idx="9">
                  <c:v>0</c:v>
                </c:pt>
                <c:pt idx="10">
                  <c:v>4.7076837209302251</c:v>
                </c:pt>
                <c:pt idx="11">
                  <c:v>4.7076837209302251</c:v>
                </c:pt>
                <c:pt idx="12">
                  <c:v>4.7076837209302251</c:v>
                </c:pt>
                <c:pt idx="13">
                  <c:v>0</c:v>
                </c:pt>
              </c:numCache>
            </c:numRef>
          </c:val>
        </c:ser>
        <c:ser>
          <c:idx val="42"/>
          <c:order val="42"/>
          <c:tx>
            <c:strRef>
              <c:f>'NE Reg'!$B$80</c:f>
              <c:strCache>
                <c:ptCount val="1"/>
                <c:pt idx="0">
                  <c:v>CC-LS4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'NE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Reg'!$C$80:$S$80</c:f>
              <c:numCache>
                <c:formatCode>General</c:formatCode>
                <c:ptCount val="17"/>
                <c:pt idx="9">
                  <c:v>0</c:v>
                </c:pt>
                <c:pt idx="10">
                  <c:v>0.45304195482824072</c:v>
                </c:pt>
                <c:pt idx="11">
                  <c:v>0.45304195482824072</c:v>
                </c:pt>
                <c:pt idx="12">
                  <c:v>0.45304195482824072</c:v>
                </c:pt>
                <c:pt idx="13">
                  <c:v>0</c:v>
                </c:pt>
              </c:numCache>
            </c:numRef>
          </c:val>
        </c:ser>
        <c:ser>
          <c:idx val="43"/>
          <c:order val="43"/>
          <c:tx>
            <c:strRef>
              <c:f>'NE Reg'!$B$81</c:f>
              <c:strCache>
                <c:ptCount val="1"/>
                <c:pt idx="0">
                  <c:v>CCcon-LS4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'NE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Reg'!$C$81:$S$81</c:f>
              <c:numCache>
                <c:formatCode>General</c:formatCode>
                <c:ptCount val="17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44"/>
          <c:order val="44"/>
          <c:tx>
            <c:strRef>
              <c:f>'NE Reg'!$B$82</c:f>
              <c:strCache>
                <c:ptCount val="1"/>
                <c:pt idx="0">
                  <c:v>ST-LS4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'NE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Reg'!$C$82:$S$82</c:f>
              <c:numCache>
                <c:formatCode>General</c:formatCode>
                <c:ptCount val="17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45"/>
          <c:order val="45"/>
          <c:tx>
            <c:strRef>
              <c:f>'NE Reg'!$B$83</c:f>
              <c:strCache>
                <c:ptCount val="1"/>
                <c:pt idx="0">
                  <c:v>GT-LS4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'NE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Reg'!$C$83:$S$83</c:f>
              <c:numCache>
                <c:formatCode>General</c:formatCode>
                <c:ptCount val="17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46"/>
          <c:order val="46"/>
          <c:tx>
            <c:strRef>
              <c:f>'NE Reg'!$B$84</c:f>
              <c:strCache>
                <c:ptCount val="1"/>
                <c:pt idx="0">
                  <c:v>Windon-LS4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'NE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Reg'!$C$84:$S$84</c:f>
              <c:numCache>
                <c:formatCode>General</c:formatCode>
                <c:ptCount val="17"/>
                <c:pt idx="9">
                  <c:v>0</c:v>
                </c:pt>
                <c:pt idx="10">
                  <c:v>2.6880369973835516</c:v>
                </c:pt>
                <c:pt idx="11">
                  <c:v>2.6880369973835516</c:v>
                </c:pt>
                <c:pt idx="12">
                  <c:v>2.6880369973835516</c:v>
                </c:pt>
                <c:pt idx="13">
                  <c:v>0</c:v>
                </c:pt>
              </c:numCache>
            </c:numRef>
          </c:val>
        </c:ser>
        <c:ser>
          <c:idx val="47"/>
          <c:order val="47"/>
          <c:tx>
            <c:strRef>
              <c:f>'NE Reg'!$B$85</c:f>
              <c:strCache>
                <c:ptCount val="1"/>
                <c:pt idx="0">
                  <c:v>Trade-LS4</c:v>
                </c:pt>
              </c:strCache>
            </c:strRef>
          </c:tx>
          <c:spPr>
            <a:noFill/>
            <a:ln w="25400">
              <a:noFill/>
            </a:ln>
            <a:effectLst/>
          </c:spPr>
          <c:cat>
            <c:numRef>
              <c:f>'NE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Reg'!$C$85:$S$85</c:f>
              <c:numCache>
                <c:formatCode>General</c:formatCode>
                <c:ptCount val="17"/>
                <c:pt idx="9">
                  <c:v>0</c:v>
                </c:pt>
                <c:pt idx="10">
                  <c:v>-1.615218404535701</c:v>
                </c:pt>
                <c:pt idx="11">
                  <c:v>-1.615218404535701</c:v>
                </c:pt>
                <c:pt idx="12">
                  <c:v>-1.615218404535701</c:v>
                </c:pt>
                <c:pt idx="13">
                  <c:v>0</c:v>
                </c:pt>
              </c:numCache>
            </c:numRef>
          </c:val>
        </c:ser>
        <c:ser>
          <c:idx val="48"/>
          <c:order val="48"/>
          <c:tx>
            <c:strRef>
              <c:f>'NE Reg'!$B$86</c:f>
              <c:strCache>
                <c:ptCount val="1"/>
                <c:pt idx="0">
                  <c:v>Nuclear-LS5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  <a:effectLst/>
          </c:spPr>
          <c:cat>
            <c:numRef>
              <c:f>'NE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Reg'!$C$86:$S$86</c:f>
              <c:numCache>
                <c:formatCode>General</c:formatCode>
                <c:ptCount val="17"/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49"/>
          <c:order val="49"/>
          <c:tx>
            <c:strRef>
              <c:f>'NE Reg'!$B$87</c:f>
              <c:strCache>
                <c:ptCount val="1"/>
                <c:pt idx="0">
                  <c:v>Hydrolg-LS5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'NE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Reg'!$C$87:$S$87</c:f>
              <c:numCache>
                <c:formatCode>General</c:formatCode>
                <c:ptCount val="17"/>
                <c:pt idx="12">
                  <c:v>0</c:v>
                </c:pt>
                <c:pt idx="13">
                  <c:v>5.04108</c:v>
                </c:pt>
                <c:pt idx="14">
                  <c:v>5.04108</c:v>
                </c:pt>
                <c:pt idx="15">
                  <c:v>5.04108</c:v>
                </c:pt>
                <c:pt idx="16">
                  <c:v>0</c:v>
                </c:pt>
              </c:numCache>
            </c:numRef>
          </c:val>
        </c:ser>
        <c:ser>
          <c:idx val="50"/>
          <c:order val="50"/>
          <c:tx>
            <c:strRef>
              <c:f>'NE Reg'!$B$88</c:f>
              <c:strCache>
                <c:ptCount val="1"/>
                <c:pt idx="0">
                  <c:v>HydroROR-LS5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'NE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Reg'!$C$88:$S$88</c:f>
              <c:numCache>
                <c:formatCode>General</c:formatCode>
                <c:ptCount val="17"/>
                <c:pt idx="12">
                  <c:v>0</c:v>
                </c:pt>
                <c:pt idx="13">
                  <c:v>4.7024999999999997E-2</c:v>
                </c:pt>
                <c:pt idx="14">
                  <c:v>4.7024999999999997E-2</c:v>
                </c:pt>
                <c:pt idx="15">
                  <c:v>4.7024999999999997E-2</c:v>
                </c:pt>
                <c:pt idx="16">
                  <c:v>0</c:v>
                </c:pt>
              </c:numCache>
            </c:numRef>
          </c:val>
        </c:ser>
        <c:ser>
          <c:idx val="51"/>
          <c:order val="51"/>
          <c:tx>
            <c:strRef>
              <c:f>'NE Reg'!$B$89</c:f>
              <c:strCache>
                <c:ptCount val="1"/>
                <c:pt idx="0">
                  <c:v>Subcr-LS5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'NE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Reg'!$C$89:$S$89</c:f>
              <c:numCache>
                <c:formatCode>General</c:formatCode>
                <c:ptCount val="17"/>
                <c:pt idx="12">
                  <c:v>0</c:v>
                </c:pt>
                <c:pt idx="13">
                  <c:v>12.754375959423635</c:v>
                </c:pt>
                <c:pt idx="14">
                  <c:v>12.754375959423635</c:v>
                </c:pt>
                <c:pt idx="15">
                  <c:v>12.754375959423635</c:v>
                </c:pt>
                <c:pt idx="16">
                  <c:v>0</c:v>
                </c:pt>
              </c:numCache>
            </c:numRef>
          </c:val>
        </c:ser>
        <c:ser>
          <c:idx val="52"/>
          <c:order val="52"/>
          <c:tx>
            <c:strRef>
              <c:f>'NE Reg'!$B$90</c:f>
              <c:strCache>
                <c:ptCount val="1"/>
                <c:pt idx="0">
                  <c:v>Superc-LS5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'NE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Reg'!$C$90:$S$90</c:f>
              <c:numCache>
                <c:formatCode>General</c:formatCode>
                <c:ptCount val="17"/>
                <c:pt idx="12">
                  <c:v>0</c:v>
                </c:pt>
                <c:pt idx="13">
                  <c:v>7.9560889940882618</c:v>
                </c:pt>
                <c:pt idx="14">
                  <c:v>7.9560889940882618</c:v>
                </c:pt>
                <c:pt idx="15">
                  <c:v>7.9560889940882618</c:v>
                </c:pt>
                <c:pt idx="16">
                  <c:v>0</c:v>
                </c:pt>
              </c:numCache>
            </c:numRef>
          </c:val>
        </c:ser>
        <c:ser>
          <c:idx val="53"/>
          <c:order val="53"/>
          <c:tx>
            <c:strRef>
              <c:f>'NE Reg'!$B$91</c:f>
              <c:strCache>
                <c:ptCount val="1"/>
                <c:pt idx="0">
                  <c:v>Ultrsc-LS5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numRef>
              <c:f>'NE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Reg'!$C$91:$S$91</c:f>
              <c:numCache>
                <c:formatCode>General</c:formatCode>
                <c:ptCount val="17"/>
                <c:pt idx="12">
                  <c:v>0</c:v>
                </c:pt>
                <c:pt idx="13">
                  <c:v>3.3413281515485198</c:v>
                </c:pt>
                <c:pt idx="14">
                  <c:v>3.3413281515485198</c:v>
                </c:pt>
                <c:pt idx="15">
                  <c:v>3.3413281515485198</c:v>
                </c:pt>
                <c:pt idx="16">
                  <c:v>0</c:v>
                </c:pt>
              </c:numCache>
            </c:numRef>
          </c:val>
        </c:ser>
        <c:ser>
          <c:idx val="54"/>
          <c:order val="54"/>
          <c:tx>
            <c:strRef>
              <c:f>'NE Reg'!$B$92</c:f>
              <c:strCache>
                <c:ptCount val="1"/>
                <c:pt idx="0">
                  <c:v>CC-LS5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'NE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Reg'!$C$92:$S$92</c:f>
              <c:numCache>
                <c:formatCode>General</c:formatCode>
                <c:ptCount val="17"/>
                <c:pt idx="12">
                  <c:v>0</c:v>
                </c:pt>
                <c:pt idx="13">
                  <c:v>0.47000000000000292</c:v>
                </c:pt>
                <c:pt idx="14">
                  <c:v>0.47000000000000292</c:v>
                </c:pt>
                <c:pt idx="15">
                  <c:v>0.47000000000000292</c:v>
                </c:pt>
                <c:pt idx="16">
                  <c:v>0</c:v>
                </c:pt>
              </c:numCache>
            </c:numRef>
          </c:val>
        </c:ser>
        <c:ser>
          <c:idx val="55"/>
          <c:order val="55"/>
          <c:tx>
            <c:strRef>
              <c:f>'NE Reg'!$B$93</c:f>
              <c:strCache>
                <c:ptCount val="1"/>
                <c:pt idx="0">
                  <c:v>CCcon-LS5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'NE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Reg'!$C$93:$S$93</c:f>
              <c:numCache>
                <c:formatCode>General</c:formatCode>
                <c:ptCount val="17"/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56"/>
          <c:order val="56"/>
          <c:tx>
            <c:strRef>
              <c:f>'NE Reg'!$B$94</c:f>
              <c:strCache>
                <c:ptCount val="1"/>
                <c:pt idx="0">
                  <c:v>ST-LS5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'NE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Reg'!$C$94:$S$94</c:f>
              <c:numCache>
                <c:formatCode>General</c:formatCode>
                <c:ptCount val="17"/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57"/>
          <c:order val="57"/>
          <c:tx>
            <c:strRef>
              <c:f>'NE Reg'!$B$95</c:f>
              <c:strCache>
                <c:ptCount val="1"/>
                <c:pt idx="0">
                  <c:v>GT-LS5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'NE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Reg'!$C$95:$S$95</c:f>
              <c:numCache>
                <c:formatCode>General</c:formatCode>
                <c:ptCount val="17"/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58"/>
          <c:order val="58"/>
          <c:tx>
            <c:strRef>
              <c:f>'NE Reg'!$B$96</c:f>
              <c:strCache>
                <c:ptCount val="1"/>
                <c:pt idx="0">
                  <c:v>Windon-LS5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'NE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Reg'!$C$96:$S$96</c:f>
              <c:numCache>
                <c:formatCode>General</c:formatCode>
                <c:ptCount val="17"/>
                <c:pt idx="12">
                  <c:v>0</c:v>
                </c:pt>
                <c:pt idx="13">
                  <c:v>2.8862545386423273</c:v>
                </c:pt>
                <c:pt idx="14">
                  <c:v>2.8862545386423273</c:v>
                </c:pt>
                <c:pt idx="15">
                  <c:v>2.8862545386423273</c:v>
                </c:pt>
                <c:pt idx="16">
                  <c:v>0</c:v>
                </c:pt>
              </c:numCache>
            </c:numRef>
          </c:val>
        </c:ser>
        <c:ser>
          <c:idx val="59"/>
          <c:order val="59"/>
          <c:tx>
            <c:strRef>
              <c:f>'NE Reg'!$B$97</c:f>
              <c:strCache>
                <c:ptCount val="1"/>
                <c:pt idx="0">
                  <c:v>Trade-LS5</c:v>
                </c:pt>
              </c:strCache>
            </c:strRef>
          </c:tx>
          <c:spPr>
            <a:noFill/>
            <a:ln w="9525">
              <a:solidFill>
                <a:schemeClr val="tx1"/>
              </a:solidFill>
            </a:ln>
            <a:effectLst/>
          </c:spPr>
          <c:cat>
            <c:numRef>
              <c:f>'NE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Reg'!$C$97:$S$97</c:f>
              <c:numCache>
                <c:formatCode>General</c:formatCode>
                <c:ptCount val="17"/>
                <c:pt idx="12">
                  <c:v>0</c:v>
                </c:pt>
                <c:pt idx="13">
                  <c:v>-1.4521203675627155</c:v>
                </c:pt>
                <c:pt idx="14">
                  <c:v>-1.4521203675627155</c:v>
                </c:pt>
                <c:pt idx="15">
                  <c:v>-1.4521203675627155</c:v>
                </c:pt>
                <c:pt idx="16">
                  <c:v>0</c:v>
                </c:pt>
              </c:numCache>
            </c:numRef>
          </c:val>
        </c:ser>
        <c:ser>
          <c:idx val="60"/>
          <c:order val="60"/>
          <c:tx>
            <c:strRef>
              <c:f>'NE Reg'!$B$98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'NE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Reg'!$C$98:$S$98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61"/>
          <c:order val="61"/>
          <c:tx>
            <c:strRef>
              <c:f>'NE Reg'!$B$99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'NE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Reg'!$C$99:$S$99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62"/>
          <c:order val="62"/>
          <c:tx>
            <c:strRef>
              <c:f>'NE Reg'!$B$100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'NE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Reg'!$C$100:$S$100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63"/>
          <c:order val="63"/>
          <c:tx>
            <c:strRef>
              <c:f>'NE Reg'!$B$101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'NE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Reg'!$C$101:$S$101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64"/>
          <c:order val="64"/>
          <c:tx>
            <c:strRef>
              <c:f>'NE Reg'!$B$102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'NE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Reg'!$C$102:$S$102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65"/>
          <c:order val="65"/>
          <c:tx>
            <c:strRef>
              <c:f>'NE Reg'!$B$103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'NE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Reg'!$C$103:$S$103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66"/>
          <c:order val="66"/>
          <c:tx>
            <c:strRef>
              <c:f>'NE Reg'!$B$104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'NE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Reg'!$C$104:$S$104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67"/>
          <c:order val="67"/>
          <c:tx>
            <c:strRef>
              <c:f>'NE Reg'!$B$105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'NE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Reg'!$C$105:$S$105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68"/>
          <c:order val="68"/>
          <c:tx>
            <c:strRef>
              <c:f>'NE Reg'!$B$106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'NE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Reg'!$C$106:$S$106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69"/>
          <c:order val="69"/>
          <c:tx>
            <c:strRef>
              <c:f>'NE Reg'!$B$107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'NE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Reg'!$C$107:$S$107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70"/>
          <c:order val="70"/>
          <c:tx>
            <c:strRef>
              <c:f>'NE Reg'!$B$108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'NE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Reg'!$C$108:$S$108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71"/>
          <c:order val="71"/>
          <c:tx>
            <c:strRef>
              <c:f>'NE Reg'!$B$109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'NE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'NE Reg'!$C$109:$S$109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23506432"/>
        <c:axId val="-1723505888"/>
      </c:areaChart>
      <c:dateAx>
        <c:axId val="-172350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23505888"/>
        <c:crosses val="autoZero"/>
        <c:auto val="0"/>
        <c:lblOffset val="100"/>
        <c:baseTimeUnit val="days"/>
        <c:majorUnit val="1000"/>
        <c:majorTimeUnit val="days"/>
      </c:dateAx>
      <c:valAx>
        <c:axId val="-172350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demand, GW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235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5441362263214801E-2"/>
          <c:y val="0.89322917748737873"/>
          <c:w val="0.94369381168974242"/>
          <c:h val="8.56626430930961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Shandong Regulated</a:t>
            </a:r>
          </a:p>
        </c:rich>
      </c:tx>
      <c:layout>
        <c:manualLayout>
          <c:xMode val="edge"/>
          <c:yMode val="edge"/>
          <c:x val="0.3844231440223291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40852672240236"/>
          <c:y val="7.8497354497354496E-2"/>
          <c:w val="0.84634671134380268"/>
          <c:h val="0.73314856751085533"/>
        </c:manualLayout>
      </c:layout>
      <c:areaChart>
        <c:grouping val="stacked"/>
        <c:varyColors val="0"/>
        <c:ser>
          <c:idx val="0"/>
          <c:order val="0"/>
          <c:tx>
            <c:strRef>
              <c:f>'Shandong Dereg'!$B$38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  <a:effectLst/>
          </c:spPr>
          <c:cat>
            <c:numRef>
              <c:f>'Shandong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Dereg'!$C$38:$S$38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'Shandong Dereg'!$B$39</c:f>
              <c:strCache>
                <c:ptCount val="1"/>
                <c:pt idx="0">
                  <c:v>Hydrolg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'Shandong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Dereg'!$C$39:$S$39</c:f>
              <c:numCache>
                <c:formatCode>General</c:formatCode>
                <c:ptCount val="17"/>
                <c:pt idx="0">
                  <c:v>0</c:v>
                </c:pt>
                <c:pt idx="1">
                  <c:v>7.2418499999999927E-2</c:v>
                </c:pt>
                <c:pt idx="2">
                  <c:v>7.2418499999999927E-2</c:v>
                </c:pt>
                <c:pt idx="3">
                  <c:v>7.2418499999999927E-2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'Shandong Dereg'!$B$40</c:f>
              <c:strCache>
                <c:ptCount val="1"/>
                <c:pt idx="0">
                  <c:v>HydroROR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'Shandong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Dereg'!$C$40:$S$40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'Shandong Dereg'!$B$41</c:f>
              <c:strCache>
                <c:ptCount val="1"/>
                <c:pt idx="0">
                  <c:v>Subcr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'Shandong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Dereg'!$C$41:$S$41</c:f>
              <c:numCache>
                <c:formatCode>General</c:formatCode>
                <c:ptCount val="17"/>
                <c:pt idx="0">
                  <c:v>0</c:v>
                </c:pt>
                <c:pt idx="1">
                  <c:v>28.487327057168887</c:v>
                </c:pt>
                <c:pt idx="2">
                  <c:v>28.487327057168887</c:v>
                </c:pt>
                <c:pt idx="3">
                  <c:v>28.487327057168887</c:v>
                </c:pt>
                <c:pt idx="4">
                  <c:v>0</c:v>
                </c:pt>
              </c:numCache>
            </c:numRef>
          </c:val>
        </c:ser>
        <c:ser>
          <c:idx val="4"/>
          <c:order val="4"/>
          <c:tx>
            <c:strRef>
              <c:f>'Shandong Dereg'!$B$42</c:f>
              <c:strCache>
                <c:ptCount val="1"/>
                <c:pt idx="0">
                  <c:v>Superc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'Shandong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Dereg'!$C$42:$S$42</c:f>
              <c:numCache>
                <c:formatCode>General</c:formatCode>
                <c:ptCount val="17"/>
                <c:pt idx="0">
                  <c:v>0</c:v>
                </c:pt>
                <c:pt idx="1">
                  <c:v>7.5576000000014183</c:v>
                </c:pt>
                <c:pt idx="2">
                  <c:v>7.5576000000014183</c:v>
                </c:pt>
                <c:pt idx="3">
                  <c:v>7.5576000000014183</c:v>
                </c:pt>
                <c:pt idx="4">
                  <c:v>0</c:v>
                </c:pt>
              </c:numCache>
            </c:numRef>
          </c:val>
        </c:ser>
        <c:ser>
          <c:idx val="5"/>
          <c:order val="5"/>
          <c:tx>
            <c:strRef>
              <c:f>'Shandong Dereg'!$B$43</c:f>
              <c:strCache>
                <c:ptCount val="1"/>
                <c:pt idx="0">
                  <c:v>Ultrsc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numRef>
              <c:f>'Shandong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Dereg'!$C$43:$S$43</c:f>
              <c:numCache>
                <c:formatCode>General</c:formatCode>
                <c:ptCount val="17"/>
                <c:pt idx="0">
                  <c:v>0</c:v>
                </c:pt>
                <c:pt idx="1">
                  <c:v>6.2021200000012913</c:v>
                </c:pt>
                <c:pt idx="2">
                  <c:v>6.2021200000012913</c:v>
                </c:pt>
                <c:pt idx="3">
                  <c:v>6.2021200000012913</c:v>
                </c:pt>
                <c:pt idx="4">
                  <c:v>0</c:v>
                </c:pt>
              </c:numCache>
            </c:numRef>
          </c:val>
        </c:ser>
        <c:ser>
          <c:idx val="6"/>
          <c:order val="6"/>
          <c:tx>
            <c:strRef>
              <c:f>'Shandong Dereg'!$B$44</c:f>
              <c:strCache>
                <c:ptCount val="1"/>
                <c:pt idx="0">
                  <c:v>CC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'Shandong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Dereg'!$C$44:$S$44</c:f>
              <c:numCache>
                <c:formatCode>General</c:formatCode>
                <c:ptCount val="17"/>
                <c:pt idx="0">
                  <c:v>0</c:v>
                </c:pt>
                <c:pt idx="1">
                  <c:v>0.56644399999998885</c:v>
                </c:pt>
                <c:pt idx="2">
                  <c:v>0.56644399999998885</c:v>
                </c:pt>
                <c:pt idx="3">
                  <c:v>0.56644399999998885</c:v>
                </c:pt>
                <c:pt idx="4">
                  <c:v>0</c:v>
                </c:pt>
              </c:numCache>
            </c:numRef>
          </c:val>
        </c:ser>
        <c:ser>
          <c:idx val="7"/>
          <c:order val="7"/>
          <c:tx>
            <c:strRef>
              <c:f>'Shandong Dereg'!$B$45</c:f>
              <c:strCache>
                <c:ptCount val="1"/>
                <c:pt idx="0">
                  <c:v>CCcon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'Shandong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Dereg'!$C$45:$S$45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8"/>
          <c:order val="8"/>
          <c:tx>
            <c:strRef>
              <c:f>'Shandong Dereg'!$B$46</c:f>
              <c:strCache>
                <c:ptCount val="1"/>
                <c:pt idx="0">
                  <c:v>ST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'Shandong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Dereg'!$C$46:$S$46</c:f>
              <c:numCache>
                <c:formatCode>General</c:formatCode>
                <c:ptCount val="17"/>
                <c:pt idx="0">
                  <c:v>0</c:v>
                </c:pt>
                <c:pt idx="1">
                  <c:v>3.4292521597536751</c:v>
                </c:pt>
                <c:pt idx="2">
                  <c:v>3.4292521597536751</c:v>
                </c:pt>
                <c:pt idx="3">
                  <c:v>3.4292521597536751</c:v>
                </c:pt>
                <c:pt idx="4">
                  <c:v>0</c:v>
                </c:pt>
              </c:numCache>
            </c:numRef>
          </c:val>
        </c:ser>
        <c:ser>
          <c:idx val="9"/>
          <c:order val="9"/>
          <c:tx>
            <c:strRef>
              <c:f>'Shandong Dereg'!$B$47</c:f>
              <c:strCache>
                <c:ptCount val="1"/>
                <c:pt idx="0">
                  <c:v>GT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'Shandong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Dereg'!$C$47:$S$47</c:f>
              <c:numCache>
                <c:formatCode>General</c:formatCode>
                <c:ptCount val="17"/>
                <c:pt idx="0">
                  <c:v>0</c:v>
                </c:pt>
                <c:pt idx="1">
                  <c:v>8.2978532064283586E-2</c:v>
                </c:pt>
                <c:pt idx="2">
                  <c:v>8.2978532064283586E-2</c:v>
                </c:pt>
                <c:pt idx="3">
                  <c:v>8.2978532064283586E-2</c:v>
                </c:pt>
                <c:pt idx="4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'Shandong Dereg'!$B$48</c:f>
              <c:strCache>
                <c:ptCount val="1"/>
                <c:pt idx="0">
                  <c:v>Windon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'Shandong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Dereg'!$C$48:$S$48</c:f>
              <c:numCache>
                <c:formatCode>General</c:formatCode>
                <c:ptCount val="17"/>
                <c:pt idx="0">
                  <c:v>0</c:v>
                </c:pt>
                <c:pt idx="1">
                  <c:v>0.63193833918565046</c:v>
                </c:pt>
                <c:pt idx="2">
                  <c:v>0.63193833918565046</c:v>
                </c:pt>
                <c:pt idx="3">
                  <c:v>0.63193833918565046</c:v>
                </c:pt>
                <c:pt idx="4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'Shandong Dereg'!$B$49</c:f>
              <c:strCache>
                <c:ptCount val="1"/>
                <c:pt idx="0">
                  <c:v>Trade</c:v>
                </c:pt>
              </c:strCache>
            </c:strRef>
          </c:tx>
          <c:spPr>
            <a:noFill/>
            <a:ln w="9525">
              <a:noFill/>
            </a:ln>
            <a:effectLst/>
          </c:spPr>
          <c:cat>
            <c:numRef>
              <c:f>'Shandong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Dereg'!$C$49:$S$49</c:f>
              <c:numCache>
                <c:formatCode>General</c:formatCode>
                <c:ptCount val="17"/>
                <c:pt idx="0">
                  <c:v>0</c:v>
                </c:pt>
                <c:pt idx="1">
                  <c:v>4.251199910190496</c:v>
                </c:pt>
                <c:pt idx="2">
                  <c:v>4.251199910190496</c:v>
                </c:pt>
                <c:pt idx="3">
                  <c:v>4.251199910190496</c:v>
                </c:pt>
                <c:pt idx="4">
                  <c:v>0</c:v>
                </c:pt>
              </c:numCache>
            </c:numRef>
          </c:val>
        </c:ser>
        <c:ser>
          <c:idx val="12"/>
          <c:order val="12"/>
          <c:tx>
            <c:strRef>
              <c:f>'Shandong Dereg'!$B$50</c:f>
              <c:strCache>
                <c:ptCount val="1"/>
                <c:pt idx="0">
                  <c:v>Nuclear-LS2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  <a:effectLst/>
          </c:spPr>
          <c:cat>
            <c:numRef>
              <c:f>'Shandong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Dereg'!$C$50:$S$50</c:f>
              <c:numCache>
                <c:formatCode>General</c:formatCode>
                <c:ptCount val="17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3"/>
          <c:order val="13"/>
          <c:tx>
            <c:strRef>
              <c:f>'Shandong Dereg'!$B$51</c:f>
              <c:strCache>
                <c:ptCount val="1"/>
                <c:pt idx="0">
                  <c:v>Hydrolg-LS2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'Shandong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Dereg'!$C$51:$S$51</c:f>
              <c:numCache>
                <c:formatCode>General</c:formatCode>
                <c:ptCount val="17"/>
                <c:pt idx="3">
                  <c:v>0</c:v>
                </c:pt>
                <c:pt idx="4">
                  <c:v>1.7349596273291835E-3</c:v>
                </c:pt>
                <c:pt idx="5">
                  <c:v>1.7349596273291835E-3</c:v>
                </c:pt>
                <c:pt idx="6">
                  <c:v>1.7349596273291835E-3</c:v>
                </c:pt>
                <c:pt idx="7">
                  <c:v>0</c:v>
                </c:pt>
              </c:numCache>
            </c:numRef>
          </c:val>
        </c:ser>
        <c:ser>
          <c:idx val="14"/>
          <c:order val="14"/>
          <c:tx>
            <c:strRef>
              <c:f>'Shandong Dereg'!$B$52</c:f>
              <c:strCache>
                <c:ptCount val="1"/>
                <c:pt idx="0">
                  <c:v>HydroROR-LS2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'Shandong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Dereg'!$C$52:$S$52</c:f>
              <c:numCache>
                <c:formatCode>General</c:formatCode>
                <c:ptCount val="17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5"/>
          <c:order val="15"/>
          <c:tx>
            <c:strRef>
              <c:f>'Shandong Dereg'!$B$53</c:f>
              <c:strCache>
                <c:ptCount val="1"/>
                <c:pt idx="0">
                  <c:v>Subcr-LS2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'Shandong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Dereg'!$C$53:$S$53</c:f>
              <c:numCache>
                <c:formatCode>General</c:formatCode>
                <c:ptCount val="17"/>
                <c:pt idx="3">
                  <c:v>0</c:v>
                </c:pt>
                <c:pt idx="4">
                  <c:v>28.487327057177286</c:v>
                </c:pt>
                <c:pt idx="5">
                  <c:v>28.487327057177286</c:v>
                </c:pt>
                <c:pt idx="6">
                  <c:v>28.487327057177286</c:v>
                </c:pt>
                <c:pt idx="7">
                  <c:v>0</c:v>
                </c:pt>
              </c:numCache>
            </c:numRef>
          </c:val>
        </c:ser>
        <c:ser>
          <c:idx val="16"/>
          <c:order val="16"/>
          <c:tx>
            <c:strRef>
              <c:f>'Shandong Dereg'!$B$54</c:f>
              <c:strCache>
                <c:ptCount val="1"/>
                <c:pt idx="0">
                  <c:v>Superc-LS2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'Shandong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Dereg'!$C$54:$S$54</c:f>
              <c:numCache>
                <c:formatCode>General</c:formatCode>
                <c:ptCount val="17"/>
                <c:pt idx="3">
                  <c:v>0</c:v>
                </c:pt>
                <c:pt idx="4">
                  <c:v>7.5576000000001509</c:v>
                </c:pt>
                <c:pt idx="5">
                  <c:v>7.5576000000001509</c:v>
                </c:pt>
                <c:pt idx="6">
                  <c:v>7.5576000000001509</c:v>
                </c:pt>
                <c:pt idx="7">
                  <c:v>0</c:v>
                </c:pt>
              </c:numCache>
            </c:numRef>
          </c:val>
        </c:ser>
        <c:ser>
          <c:idx val="17"/>
          <c:order val="17"/>
          <c:tx>
            <c:strRef>
              <c:f>'Shandong Dereg'!$B$55</c:f>
              <c:strCache>
                <c:ptCount val="1"/>
                <c:pt idx="0">
                  <c:v>Ultrsc-LS2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numRef>
              <c:f>'Shandong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Dereg'!$C$55:$S$55</c:f>
              <c:numCache>
                <c:formatCode>General</c:formatCode>
                <c:ptCount val="17"/>
                <c:pt idx="3">
                  <c:v>0</c:v>
                </c:pt>
                <c:pt idx="4">
                  <c:v>6.2021200000001331</c:v>
                </c:pt>
                <c:pt idx="5">
                  <c:v>6.2021200000001331</c:v>
                </c:pt>
                <c:pt idx="6">
                  <c:v>6.2021200000001331</c:v>
                </c:pt>
                <c:pt idx="7">
                  <c:v>0</c:v>
                </c:pt>
              </c:numCache>
            </c:numRef>
          </c:val>
        </c:ser>
        <c:ser>
          <c:idx val="18"/>
          <c:order val="18"/>
          <c:tx>
            <c:strRef>
              <c:f>'Shandong Dereg'!$B$56</c:f>
              <c:strCache>
                <c:ptCount val="1"/>
                <c:pt idx="0">
                  <c:v>CC-LS2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'Shandong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Dereg'!$C$56:$S$56</c:f>
              <c:numCache>
                <c:formatCode>General</c:formatCode>
                <c:ptCount val="17"/>
                <c:pt idx="3">
                  <c:v>0</c:v>
                </c:pt>
                <c:pt idx="4">
                  <c:v>0.56644400000000006</c:v>
                </c:pt>
                <c:pt idx="5">
                  <c:v>0.56644400000000006</c:v>
                </c:pt>
                <c:pt idx="6">
                  <c:v>0.56644400000000006</c:v>
                </c:pt>
                <c:pt idx="7">
                  <c:v>0</c:v>
                </c:pt>
              </c:numCache>
            </c:numRef>
          </c:val>
        </c:ser>
        <c:ser>
          <c:idx val="19"/>
          <c:order val="19"/>
          <c:tx>
            <c:strRef>
              <c:f>'Shandong Dereg'!$B$57</c:f>
              <c:strCache>
                <c:ptCount val="1"/>
                <c:pt idx="0">
                  <c:v>CCcon-LS2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'Shandong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Dereg'!$C$57:$S$57</c:f>
              <c:numCache>
                <c:formatCode>General</c:formatCode>
                <c:ptCount val="17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20"/>
          <c:order val="20"/>
          <c:tx>
            <c:strRef>
              <c:f>'Shandong Dereg'!$B$58</c:f>
              <c:strCache>
                <c:ptCount val="1"/>
                <c:pt idx="0">
                  <c:v>ST-LS2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'Shandong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Dereg'!$C$58:$S$58</c:f>
              <c:numCache>
                <c:formatCode>General</c:formatCode>
                <c:ptCount val="17"/>
                <c:pt idx="3">
                  <c:v>0</c:v>
                </c:pt>
                <c:pt idx="4">
                  <c:v>1.8151204072397871</c:v>
                </c:pt>
                <c:pt idx="5">
                  <c:v>1.8151204072397871</c:v>
                </c:pt>
                <c:pt idx="6">
                  <c:v>1.8151204072397871</c:v>
                </c:pt>
                <c:pt idx="7">
                  <c:v>0</c:v>
                </c:pt>
              </c:numCache>
            </c:numRef>
          </c:val>
        </c:ser>
        <c:ser>
          <c:idx val="21"/>
          <c:order val="21"/>
          <c:tx>
            <c:strRef>
              <c:f>'Shandong Dereg'!$B$59</c:f>
              <c:strCache>
                <c:ptCount val="1"/>
                <c:pt idx="0">
                  <c:v>GT-LS2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'Shandong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Dereg'!$C$59:$S$59</c:f>
              <c:numCache>
                <c:formatCode>General</c:formatCode>
                <c:ptCount val="17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22"/>
          <c:order val="22"/>
          <c:tx>
            <c:strRef>
              <c:f>'Shandong Dereg'!$B$60</c:f>
              <c:strCache>
                <c:ptCount val="1"/>
                <c:pt idx="0">
                  <c:v>Windon-LS2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'Shandong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Dereg'!$C$60:$S$60</c:f>
              <c:numCache>
                <c:formatCode>General</c:formatCode>
                <c:ptCount val="17"/>
                <c:pt idx="3">
                  <c:v>0</c:v>
                </c:pt>
                <c:pt idx="4">
                  <c:v>0.60055376228361312</c:v>
                </c:pt>
                <c:pt idx="5">
                  <c:v>0.60055376228361312</c:v>
                </c:pt>
                <c:pt idx="6">
                  <c:v>0.60055376228361312</c:v>
                </c:pt>
                <c:pt idx="7">
                  <c:v>0</c:v>
                </c:pt>
              </c:numCache>
            </c:numRef>
          </c:val>
        </c:ser>
        <c:ser>
          <c:idx val="23"/>
          <c:order val="23"/>
          <c:tx>
            <c:strRef>
              <c:f>'Shandong Dereg'!$B$61</c:f>
              <c:strCache>
                <c:ptCount val="1"/>
                <c:pt idx="0">
                  <c:v>Trade-LS2</c:v>
                </c:pt>
              </c:strCache>
            </c:strRef>
          </c:tx>
          <c:spPr>
            <a:noFill/>
            <a:ln w="25400">
              <a:noFill/>
            </a:ln>
            <a:effectLst/>
          </c:spPr>
          <c:cat>
            <c:numRef>
              <c:f>'Shandong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Dereg'!$C$61:$S$61</c:f>
              <c:numCache>
                <c:formatCode>General</c:formatCode>
                <c:ptCount val="17"/>
                <c:pt idx="3">
                  <c:v>0</c:v>
                </c:pt>
                <c:pt idx="4">
                  <c:v>4.3461725239733271</c:v>
                </c:pt>
                <c:pt idx="5">
                  <c:v>4.3461725239733271</c:v>
                </c:pt>
                <c:pt idx="6">
                  <c:v>4.3461725239733271</c:v>
                </c:pt>
                <c:pt idx="7">
                  <c:v>0</c:v>
                </c:pt>
              </c:numCache>
            </c:numRef>
          </c:val>
        </c:ser>
        <c:ser>
          <c:idx val="24"/>
          <c:order val="24"/>
          <c:tx>
            <c:strRef>
              <c:f>'Shandong Dereg'!$B$62</c:f>
              <c:strCache>
                <c:ptCount val="1"/>
                <c:pt idx="0">
                  <c:v>Nuclear-LS3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  <a:effectLst/>
          </c:spPr>
          <c:cat>
            <c:numRef>
              <c:f>'Shandong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Dereg'!$C$62:$S$62</c:f>
              <c:numCache>
                <c:formatCode>General</c:formatCode>
                <c:ptCount val="17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5"/>
          <c:order val="25"/>
          <c:tx>
            <c:strRef>
              <c:f>'Shandong Dereg'!$B$63</c:f>
              <c:strCache>
                <c:ptCount val="1"/>
                <c:pt idx="0">
                  <c:v>Hydrolg-LS3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'Shandong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Dereg'!$C$63:$S$63</c:f>
              <c:numCache>
                <c:formatCode>General</c:formatCode>
                <c:ptCount val="17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6"/>
          <c:order val="26"/>
          <c:tx>
            <c:strRef>
              <c:f>'Shandong Dereg'!$B$64</c:f>
              <c:strCache>
                <c:ptCount val="1"/>
                <c:pt idx="0">
                  <c:v>HydroROR-LS3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'Shandong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Dereg'!$C$64:$S$64</c:f>
              <c:numCache>
                <c:formatCode>General</c:formatCode>
                <c:ptCount val="17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7"/>
          <c:order val="27"/>
          <c:tx>
            <c:strRef>
              <c:f>'Shandong Dereg'!$B$65</c:f>
              <c:strCache>
                <c:ptCount val="1"/>
                <c:pt idx="0">
                  <c:v>Subcr-LS3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'Shandong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Dereg'!$C$65:$S$65</c:f>
              <c:numCache>
                <c:formatCode>General</c:formatCode>
                <c:ptCount val="17"/>
                <c:pt idx="6">
                  <c:v>0</c:v>
                </c:pt>
                <c:pt idx="7">
                  <c:v>28.041157657297379</c:v>
                </c:pt>
                <c:pt idx="8">
                  <c:v>28.041157657297379</c:v>
                </c:pt>
                <c:pt idx="9">
                  <c:v>28.041157657297379</c:v>
                </c:pt>
                <c:pt idx="10">
                  <c:v>0</c:v>
                </c:pt>
              </c:numCache>
            </c:numRef>
          </c:val>
        </c:ser>
        <c:ser>
          <c:idx val="28"/>
          <c:order val="28"/>
          <c:tx>
            <c:strRef>
              <c:f>'Shandong Dereg'!$B$66</c:f>
              <c:strCache>
                <c:ptCount val="1"/>
                <c:pt idx="0">
                  <c:v>Superc-LS3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'Shandong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Dereg'!$C$66:$S$66</c:f>
              <c:numCache>
                <c:formatCode>General</c:formatCode>
                <c:ptCount val="17"/>
                <c:pt idx="6">
                  <c:v>0</c:v>
                </c:pt>
                <c:pt idx="7">
                  <c:v>7.5575999999995291</c:v>
                </c:pt>
                <c:pt idx="8">
                  <c:v>7.5575999999995291</c:v>
                </c:pt>
                <c:pt idx="9">
                  <c:v>7.5575999999995291</c:v>
                </c:pt>
                <c:pt idx="10">
                  <c:v>0</c:v>
                </c:pt>
              </c:numCache>
            </c:numRef>
          </c:val>
        </c:ser>
        <c:ser>
          <c:idx val="29"/>
          <c:order val="29"/>
          <c:tx>
            <c:strRef>
              <c:f>'Shandong Dereg'!$B$67</c:f>
              <c:strCache>
                <c:ptCount val="1"/>
                <c:pt idx="0">
                  <c:v>Ultrsc-LS3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numRef>
              <c:f>'Shandong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Dereg'!$C$67:$S$67</c:f>
              <c:numCache>
                <c:formatCode>General</c:formatCode>
                <c:ptCount val="17"/>
                <c:pt idx="6">
                  <c:v>0</c:v>
                </c:pt>
                <c:pt idx="7">
                  <c:v>6.2021199999995291</c:v>
                </c:pt>
                <c:pt idx="8">
                  <c:v>6.2021199999995291</c:v>
                </c:pt>
                <c:pt idx="9">
                  <c:v>6.2021199999995291</c:v>
                </c:pt>
                <c:pt idx="10">
                  <c:v>0</c:v>
                </c:pt>
              </c:numCache>
            </c:numRef>
          </c:val>
        </c:ser>
        <c:ser>
          <c:idx val="30"/>
          <c:order val="30"/>
          <c:tx>
            <c:strRef>
              <c:f>'Shandong Dereg'!$B$68</c:f>
              <c:strCache>
                <c:ptCount val="1"/>
                <c:pt idx="0">
                  <c:v>CC-LS3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'Shandong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Dereg'!$C$68:$S$68</c:f>
              <c:numCache>
                <c:formatCode>General</c:formatCode>
                <c:ptCount val="17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31"/>
          <c:order val="31"/>
          <c:tx>
            <c:strRef>
              <c:f>'Shandong Dereg'!$B$69</c:f>
              <c:strCache>
                <c:ptCount val="1"/>
                <c:pt idx="0">
                  <c:v>CCcon-LS3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'Shandong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Dereg'!$C$69:$S$69</c:f>
              <c:numCache>
                <c:formatCode>General</c:formatCode>
                <c:ptCount val="17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32"/>
          <c:order val="32"/>
          <c:tx>
            <c:strRef>
              <c:f>'Shandong Dereg'!$B$70</c:f>
              <c:strCache>
                <c:ptCount val="1"/>
                <c:pt idx="0">
                  <c:v>ST-LS3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'Shandong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Dereg'!$C$70:$S$70</c:f>
              <c:numCache>
                <c:formatCode>General</c:formatCode>
                <c:ptCount val="17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33"/>
          <c:order val="33"/>
          <c:tx>
            <c:strRef>
              <c:f>'Shandong Dereg'!$B$71</c:f>
              <c:strCache>
                <c:ptCount val="1"/>
                <c:pt idx="0">
                  <c:v>GT-LS3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'Shandong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Dereg'!$C$71:$S$71</c:f>
              <c:numCache>
                <c:formatCode>General</c:formatCode>
                <c:ptCount val="17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34"/>
          <c:order val="34"/>
          <c:tx>
            <c:strRef>
              <c:f>'Shandong Dereg'!$B$72</c:f>
              <c:strCache>
                <c:ptCount val="1"/>
                <c:pt idx="0">
                  <c:v>Windon-LS3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'Shandong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Dereg'!$C$72:$S$72</c:f>
              <c:numCache>
                <c:formatCode>General</c:formatCode>
                <c:ptCount val="17"/>
                <c:pt idx="6">
                  <c:v>0</c:v>
                </c:pt>
                <c:pt idx="7">
                  <c:v>0.62240677978985082</c:v>
                </c:pt>
                <c:pt idx="8">
                  <c:v>0.62240677978985082</c:v>
                </c:pt>
                <c:pt idx="9">
                  <c:v>0.62240677978985082</c:v>
                </c:pt>
                <c:pt idx="10">
                  <c:v>0</c:v>
                </c:pt>
              </c:numCache>
            </c:numRef>
          </c:val>
        </c:ser>
        <c:ser>
          <c:idx val="35"/>
          <c:order val="35"/>
          <c:tx>
            <c:strRef>
              <c:f>'Shandong Dereg'!$B$73</c:f>
              <c:strCache>
                <c:ptCount val="1"/>
                <c:pt idx="0">
                  <c:v>Trade-LS3</c:v>
                </c:pt>
              </c:strCache>
            </c:strRef>
          </c:tx>
          <c:spPr>
            <a:noFill/>
            <a:ln w="25400">
              <a:noFill/>
            </a:ln>
            <a:effectLst/>
          </c:spPr>
          <c:cat>
            <c:numRef>
              <c:f>'Shandong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Dereg'!$C$73:$S$73</c:f>
              <c:numCache>
                <c:formatCode>General</c:formatCode>
                <c:ptCount val="17"/>
                <c:pt idx="6">
                  <c:v>0</c:v>
                </c:pt>
                <c:pt idx="7">
                  <c:v>4.4823788592724867</c:v>
                </c:pt>
                <c:pt idx="8">
                  <c:v>4.4823788592724867</c:v>
                </c:pt>
                <c:pt idx="9">
                  <c:v>4.4823788592724867</c:v>
                </c:pt>
                <c:pt idx="10">
                  <c:v>0</c:v>
                </c:pt>
              </c:numCache>
            </c:numRef>
          </c:val>
        </c:ser>
        <c:ser>
          <c:idx val="36"/>
          <c:order val="36"/>
          <c:tx>
            <c:strRef>
              <c:f>'Shandong Dereg'!$B$74</c:f>
              <c:strCache>
                <c:ptCount val="1"/>
                <c:pt idx="0">
                  <c:v>Nuclear-LS4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  <a:effectLst/>
          </c:spPr>
          <c:cat>
            <c:numRef>
              <c:f>'Shandong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Dereg'!$C$74:$S$74</c:f>
              <c:numCache>
                <c:formatCode>General</c:formatCode>
                <c:ptCount val="17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37"/>
          <c:order val="37"/>
          <c:tx>
            <c:strRef>
              <c:f>'Shandong Dereg'!$B$75</c:f>
              <c:strCache>
                <c:ptCount val="1"/>
                <c:pt idx="0">
                  <c:v>Hydrolg-LS4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'Shandong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Dereg'!$C$75:$S$75</c:f>
              <c:numCache>
                <c:formatCode>General</c:formatCode>
                <c:ptCount val="17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38"/>
          <c:order val="38"/>
          <c:tx>
            <c:strRef>
              <c:f>'Shandong Dereg'!$B$76</c:f>
              <c:strCache>
                <c:ptCount val="1"/>
                <c:pt idx="0">
                  <c:v>HydroROR-LS4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'Shandong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Dereg'!$C$76:$S$76</c:f>
              <c:numCache>
                <c:formatCode>General</c:formatCode>
                <c:ptCount val="17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39"/>
          <c:order val="39"/>
          <c:tx>
            <c:strRef>
              <c:f>'Shandong Dereg'!$B$77</c:f>
              <c:strCache>
                <c:ptCount val="1"/>
                <c:pt idx="0">
                  <c:v>Subcr-LS4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'Shandong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Dereg'!$C$77:$S$77</c:f>
              <c:numCache>
                <c:formatCode>General</c:formatCode>
                <c:ptCount val="17"/>
                <c:pt idx="9">
                  <c:v>0</c:v>
                </c:pt>
                <c:pt idx="10">
                  <c:v>23.992771148720106</c:v>
                </c:pt>
                <c:pt idx="11">
                  <c:v>23.992771148720106</c:v>
                </c:pt>
                <c:pt idx="12">
                  <c:v>23.992771148720106</c:v>
                </c:pt>
                <c:pt idx="13">
                  <c:v>0</c:v>
                </c:pt>
              </c:numCache>
            </c:numRef>
          </c:val>
        </c:ser>
        <c:ser>
          <c:idx val="40"/>
          <c:order val="40"/>
          <c:tx>
            <c:strRef>
              <c:f>'Shandong Dereg'!$B$78</c:f>
              <c:strCache>
                <c:ptCount val="1"/>
                <c:pt idx="0">
                  <c:v>Superc-LS4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'Shandong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Dereg'!$C$78:$S$78</c:f>
              <c:numCache>
                <c:formatCode>General</c:formatCode>
                <c:ptCount val="17"/>
                <c:pt idx="9">
                  <c:v>0</c:v>
                </c:pt>
                <c:pt idx="10">
                  <c:v>7.5576000000084989</c:v>
                </c:pt>
                <c:pt idx="11">
                  <c:v>7.5576000000084989</c:v>
                </c:pt>
                <c:pt idx="12">
                  <c:v>7.5576000000084989</c:v>
                </c:pt>
                <c:pt idx="13">
                  <c:v>0</c:v>
                </c:pt>
              </c:numCache>
            </c:numRef>
          </c:val>
        </c:ser>
        <c:ser>
          <c:idx val="41"/>
          <c:order val="41"/>
          <c:tx>
            <c:strRef>
              <c:f>'Shandong Dereg'!$B$79</c:f>
              <c:strCache>
                <c:ptCount val="1"/>
                <c:pt idx="0">
                  <c:v>Ultrsc-LS4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numRef>
              <c:f>'Shandong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Dereg'!$C$79:$S$79</c:f>
              <c:numCache>
                <c:formatCode>General</c:formatCode>
                <c:ptCount val="17"/>
                <c:pt idx="9">
                  <c:v>0</c:v>
                </c:pt>
                <c:pt idx="10">
                  <c:v>6.2021200000100203</c:v>
                </c:pt>
                <c:pt idx="11">
                  <c:v>6.2021200000100203</c:v>
                </c:pt>
                <c:pt idx="12">
                  <c:v>6.2021200000100203</c:v>
                </c:pt>
                <c:pt idx="13">
                  <c:v>0</c:v>
                </c:pt>
              </c:numCache>
            </c:numRef>
          </c:val>
        </c:ser>
        <c:ser>
          <c:idx val="42"/>
          <c:order val="42"/>
          <c:tx>
            <c:strRef>
              <c:f>'Shandong Dereg'!$B$80</c:f>
              <c:strCache>
                <c:ptCount val="1"/>
                <c:pt idx="0">
                  <c:v>CC-LS4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'Shandong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Dereg'!$C$80:$S$80</c:f>
              <c:numCache>
                <c:formatCode>General</c:formatCode>
                <c:ptCount val="17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43"/>
          <c:order val="43"/>
          <c:tx>
            <c:strRef>
              <c:f>'Shandong Dereg'!$B$81</c:f>
              <c:strCache>
                <c:ptCount val="1"/>
                <c:pt idx="0">
                  <c:v>CCcon-LS4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'Shandong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Dereg'!$C$81:$S$81</c:f>
              <c:numCache>
                <c:formatCode>General</c:formatCode>
                <c:ptCount val="17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44"/>
          <c:order val="44"/>
          <c:tx>
            <c:strRef>
              <c:f>'Shandong Dereg'!$B$82</c:f>
              <c:strCache>
                <c:ptCount val="1"/>
                <c:pt idx="0">
                  <c:v>ST-LS4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'Shandong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Dereg'!$C$82:$S$82</c:f>
              <c:numCache>
                <c:formatCode>General</c:formatCode>
                <c:ptCount val="17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45"/>
          <c:order val="45"/>
          <c:tx>
            <c:strRef>
              <c:f>'Shandong Dereg'!$B$83</c:f>
              <c:strCache>
                <c:ptCount val="1"/>
                <c:pt idx="0">
                  <c:v>GT-LS4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'Shandong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Dereg'!$C$83:$S$83</c:f>
              <c:numCache>
                <c:formatCode>General</c:formatCode>
                <c:ptCount val="17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46"/>
          <c:order val="46"/>
          <c:tx>
            <c:strRef>
              <c:f>'Shandong Dereg'!$B$84</c:f>
              <c:strCache>
                <c:ptCount val="1"/>
                <c:pt idx="0">
                  <c:v>Windon-LS4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'Shandong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Dereg'!$C$84:$S$84</c:f>
              <c:numCache>
                <c:formatCode>General</c:formatCode>
                <c:ptCount val="17"/>
                <c:pt idx="9">
                  <c:v>0</c:v>
                </c:pt>
                <c:pt idx="10">
                  <c:v>0.68134891952254639</c:v>
                </c:pt>
                <c:pt idx="11">
                  <c:v>0.68134891952254639</c:v>
                </c:pt>
                <c:pt idx="12">
                  <c:v>0.68134891952254639</c:v>
                </c:pt>
                <c:pt idx="13">
                  <c:v>0</c:v>
                </c:pt>
              </c:numCache>
            </c:numRef>
          </c:val>
        </c:ser>
        <c:ser>
          <c:idx val="47"/>
          <c:order val="47"/>
          <c:tx>
            <c:strRef>
              <c:f>'Shandong Dereg'!$B$85</c:f>
              <c:strCache>
                <c:ptCount val="1"/>
                <c:pt idx="0">
                  <c:v>Trade-LS4</c:v>
                </c:pt>
              </c:strCache>
            </c:strRef>
          </c:tx>
          <c:spPr>
            <a:noFill/>
            <a:ln w="25400">
              <a:noFill/>
            </a:ln>
            <a:effectLst/>
          </c:spPr>
          <c:cat>
            <c:numRef>
              <c:f>'Shandong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Dereg'!$C$85:$S$85</c:f>
              <c:numCache>
                <c:formatCode>General</c:formatCode>
                <c:ptCount val="17"/>
                <c:pt idx="9">
                  <c:v>0</c:v>
                </c:pt>
                <c:pt idx="10">
                  <c:v>4.6813767981697421</c:v>
                </c:pt>
                <c:pt idx="11">
                  <c:v>4.6813767981697421</c:v>
                </c:pt>
                <c:pt idx="12">
                  <c:v>4.6813767981697421</c:v>
                </c:pt>
                <c:pt idx="13">
                  <c:v>0</c:v>
                </c:pt>
              </c:numCache>
            </c:numRef>
          </c:val>
        </c:ser>
        <c:ser>
          <c:idx val="48"/>
          <c:order val="48"/>
          <c:tx>
            <c:strRef>
              <c:f>'Shandong Dereg'!$B$86</c:f>
              <c:strCache>
                <c:ptCount val="1"/>
                <c:pt idx="0">
                  <c:v>Nuclear-LS5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  <a:effectLst/>
          </c:spPr>
          <c:cat>
            <c:numRef>
              <c:f>'Shandong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Dereg'!$C$86:$S$86</c:f>
              <c:numCache>
                <c:formatCode>General</c:formatCode>
                <c:ptCount val="17"/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49"/>
          <c:order val="49"/>
          <c:tx>
            <c:strRef>
              <c:f>'Shandong Dereg'!$B$87</c:f>
              <c:strCache>
                <c:ptCount val="1"/>
                <c:pt idx="0">
                  <c:v>Hydrolg-LS5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'Shandong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Dereg'!$C$87:$S$87</c:f>
              <c:numCache>
                <c:formatCode>General</c:formatCode>
                <c:ptCount val="17"/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50"/>
          <c:order val="50"/>
          <c:tx>
            <c:strRef>
              <c:f>'Shandong Dereg'!$B$88</c:f>
              <c:strCache>
                <c:ptCount val="1"/>
                <c:pt idx="0">
                  <c:v>HydroROR-LS5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'Shandong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Dereg'!$C$88:$S$88</c:f>
              <c:numCache>
                <c:formatCode>General</c:formatCode>
                <c:ptCount val="17"/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51"/>
          <c:order val="51"/>
          <c:tx>
            <c:strRef>
              <c:f>'Shandong Dereg'!$B$89</c:f>
              <c:strCache>
                <c:ptCount val="1"/>
                <c:pt idx="0">
                  <c:v>Subcr-LS5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'Shandong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Dereg'!$C$89:$S$89</c:f>
              <c:numCache>
                <c:formatCode>General</c:formatCode>
                <c:ptCount val="17"/>
                <c:pt idx="12">
                  <c:v>0</c:v>
                </c:pt>
                <c:pt idx="13">
                  <c:v>19.357295427729888</c:v>
                </c:pt>
                <c:pt idx="14">
                  <c:v>19.357295427729888</c:v>
                </c:pt>
                <c:pt idx="15">
                  <c:v>19.357295427729888</c:v>
                </c:pt>
                <c:pt idx="16">
                  <c:v>0</c:v>
                </c:pt>
              </c:numCache>
            </c:numRef>
          </c:val>
        </c:ser>
        <c:ser>
          <c:idx val="52"/>
          <c:order val="52"/>
          <c:tx>
            <c:strRef>
              <c:f>'Shandong Dereg'!$B$90</c:f>
              <c:strCache>
                <c:ptCount val="1"/>
                <c:pt idx="0">
                  <c:v>Superc-LS5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'Shandong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Dereg'!$C$90:$S$90</c:f>
              <c:numCache>
                <c:formatCode>General</c:formatCode>
                <c:ptCount val="17"/>
                <c:pt idx="12">
                  <c:v>0</c:v>
                </c:pt>
                <c:pt idx="13">
                  <c:v>7.5576000000000567</c:v>
                </c:pt>
                <c:pt idx="14">
                  <c:v>7.5576000000000567</c:v>
                </c:pt>
                <c:pt idx="15">
                  <c:v>7.5576000000000567</c:v>
                </c:pt>
                <c:pt idx="16">
                  <c:v>0</c:v>
                </c:pt>
              </c:numCache>
            </c:numRef>
          </c:val>
        </c:ser>
        <c:ser>
          <c:idx val="53"/>
          <c:order val="53"/>
          <c:tx>
            <c:strRef>
              <c:f>'Shandong Dereg'!$B$91</c:f>
              <c:strCache>
                <c:ptCount val="1"/>
                <c:pt idx="0">
                  <c:v>Ultrsc-LS5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numRef>
              <c:f>'Shandong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Dereg'!$C$91:$S$91</c:f>
              <c:numCache>
                <c:formatCode>General</c:formatCode>
                <c:ptCount val="17"/>
                <c:pt idx="12">
                  <c:v>0</c:v>
                </c:pt>
                <c:pt idx="13">
                  <c:v>6.2021200000000425</c:v>
                </c:pt>
                <c:pt idx="14">
                  <c:v>6.2021200000000425</c:v>
                </c:pt>
                <c:pt idx="15">
                  <c:v>6.2021200000000425</c:v>
                </c:pt>
                <c:pt idx="16">
                  <c:v>0</c:v>
                </c:pt>
              </c:numCache>
            </c:numRef>
          </c:val>
        </c:ser>
        <c:ser>
          <c:idx val="54"/>
          <c:order val="54"/>
          <c:tx>
            <c:strRef>
              <c:f>'Shandong Dereg'!$B$92</c:f>
              <c:strCache>
                <c:ptCount val="1"/>
                <c:pt idx="0">
                  <c:v>CC-LS5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'Shandong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Dereg'!$C$92:$S$92</c:f>
              <c:numCache>
                <c:formatCode>General</c:formatCode>
                <c:ptCount val="17"/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55"/>
          <c:order val="55"/>
          <c:tx>
            <c:strRef>
              <c:f>'Shandong Dereg'!$B$93</c:f>
              <c:strCache>
                <c:ptCount val="1"/>
                <c:pt idx="0">
                  <c:v>CCcon-LS5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'Shandong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Dereg'!$C$93:$S$93</c:f>
              <c:numCache>
                <c:formatCode>General</c:formatCode>
                <c:ptCount val="17"/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56"/>
          <c:order val="56"/>
          <c:tx>
            <c:strRef>
              <c:f>'Shandong Dereg'!$B$94</c:f>
              <c:strCache>
                <c:ptCount val="1"/>
                <c:pt idx="0">
                  <c:v>ST-LS5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'Shandong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Dereg'!$C$94:$S$94</c:f>
              <c:numCache>
                <c:formatCode>General</c:formatCode>
                <c:ptCount val="17"/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57"/>
          <c:order val="57"/>
          <c:tx>
            <c:strRef>
              <c:f>'Shandong Dereg'!$B$95</c:f>
              <c:strCache>
                <c:ptCount val="1"/>
                <c:pt idx="0">
                  <c:v>GT-LS5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'Shandong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Dereg'!$C$95:$S$95</c:f>
              <c:numCache>
                <c:formatCode>General</c:formatCode>
                <c:ptCount val="17"/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58"/>
          <c:order val="58"/>
          <c:tx>
            <c:strRef>
              <c:f>'Shandong Dereg'!$B$96</c:f>
              <c:strCache>
                <c:ptCount val="1"/>
                <c:pt idx="0">
                  <c:v>Windon-LS5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'Shandong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Dereg'!$C$96:$S$96</c:f>
              <c:numCache>
                <c:formatCode>General</c:formatCode>
                <c:ptCount val="17"/>
                <c:pt idx="12">
                  <c:v>0</c:v>
                </c:pt>
                <c:pt idx="13">
                  <c:v>0.65554990507528021</c:v>
                </c:pt>
                <c:pt idx="14">
                  <c:v>0.65554990507528021</c:v>
                </c:pt>
                <c:pt idx="15">
                  <c:v>0.65554990507528021</c:v>
                </c:pt>
                <c:pt idx="16">
                  <c:v>0</c:v>
                </c:pt>
              </c:numCache>
            </c:numRef>
          </c:val>
        </c:ser>
        <c:ser>
          <c:idx val="59"/>
          <c:order val="59"/>
          <c:tx>
            <c:strRef>
              <c:f>'Shandong Dereg'!$B$97</c:f>
              <c:strCache>
                <c:ptCount val="1"/>
                <c:pt idx="0">
                  <c:v>Trade-LS5</c:v>
                </c:pt>
              </c:strCache>
            </c:strRef>
          </c:tx>
          <c:spPr>
            <a:noFill/>
            <a:ln w="9525">
              <a:solidFill>
                <a:schemeClr val="tx1"/>
              </a:solidFill>
            </a:ln>
            <a:effectLst/>
          </c:spPr>
          <c:cat>
            <c:numRef>
              <c:f>'Shandong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Dereg'!$C$97:$S$97</c:f>
              <c:numCache>
                <c:formatCode>General</c:formatCode>
                <c:ptCount val="17"/>
                <c:pt idx="12">
                  <c:v>0</c:v>
                </c:pt>
                <c:pt idx="13">
                  <c:v>4.9162012309944103</c:v>
                </c:pt>
                <c:pt idx="14">
                  <c:v>4.9162012309944103</c:v>
                </c:pt>
                <c:pt idx="15">
                  <c:v>4.9162012309944103</c:v>
                </c:pt>
                <c:pt idx="16">
                  <c:v>0</c:v>
                </c:pt>
              </c:numCache>
            </c:numRef>
          </c:val>
        </c:ser>
        <c:ser>
          <c:idx val="60"/>
          <c:order val="60"/>
          <c:tx>
            <c:strRef>
              <c:f>'Shandong Dereg'!$B$98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'Shandong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Dereg'!$C$98:$S$98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61"/>
          <c:order val="61"/>
          <c:tx>
            <c:strRef>
              <c:f>'Shandong Dereg'!$B$99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'Shandong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Dereg'!$C$99:$S$99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62"/>
          <c:order val="62"/>
          <c:tx>
            <c:strRef>
              <c:f>'Shandong Dereg'!$B$100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'Shandong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Dereg'!$C$100:$S$100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63"/>
          <c:order val="63"/>
          <c:tx>
            <c:strRef>
              <c:f>'Shandong Dereg'!$B$101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'Shandong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Dereg'!$C$101:$S$101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64"/>
          <c:order val="64"/>
          <c:tx>
            <c:strRef>
              <c:f>'Shandong Dereg'!$B$102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'Shandong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Dereg'!$C$102:$S$102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65"/>
          <c:order val="65"/>
          <c:tx>
            <c:strRef>
              <c:f>'Shandong Dereg'!$B$103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'Shandong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Dereg'!$C$103:$S$103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66"/>
          <c:order val="66"/>
          <c:tx>
            <c:strRef>
              <c:f>'Shandong Dereg'!$B$104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'Shandong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Dereg'!$C$104:$S$104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67"/>
          <c:order val="67"/>
          <c:tx>
            <c:strRef>
              <c:f>'Shandong Dereg'!$B$105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'Shandong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Dereg'!$C$105:$S$105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68"/>
          <c:order val="68"/>
          <c:tx>
            <c:strRef>
              <c:f>'Shandong Dereg'!$B$106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'Shandong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Dereg'!$C$106:$S$106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69"/>
          <c:order val="69"/>
          <c:tx>
            <c:strRef>
              <c:f>'Shandong Dereg'!$B$107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'Shandong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Dereg'!$C$107:$S$107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70"/>
          <c:order val="70"/>
          <c:tx>
            <c:strRef>
              <c:f>'Shandong Dereg'!$B$108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'Shandong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Dereg'!$C$108:$S$108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71"/>
          <c:order val="71"/>
          <c:tx>
            <c:strRef>
              <c:f>'Shandong Dereg'!$B$109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'Shandong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Dereg'!$C$109:$S$109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23504256"/>
        <c:axId val="-1723503712"/>
      </c:areaChart>
      <c:dateAx>
        <c:axId val="-1723504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23503712"/>
        <c:crosses val="autoZero"/>
        <c:auto val="0"/>
        <c:lblOffset val="100"/>
        <c:baseTimeUnit val="days"/>
        <c:majorUnit val="1000"/>
        <c:majorTimeUnit val="days"/>
      </c:dateAx>
      <c:valAx>
        <c:axId val="-172350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Power demand, GW</a:t>
                </a:r>
              </a:p>
            </c:rich>
          </c:tx>
          <c:layout>
            <c:manualLayout>
              <c:xMode val="edge"/>
              <c:yMode val="edge"/>
              <c:x val="1.4133135844621116E-2"/>
              <c:y val="0.297683501963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235042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5441362263214801E-2"/>
          <c:y val="0.86156690835809113"/>
          <c:w val="0.96455863773678518"/>
          <c:h val="0.11732491222238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Shandong Regulated</a:t>
            </a:r>
          </a:p>
        </c:rich>
      </c:tx>
      <c:layout>
        <c:manualLayout>
          <c:xMode val="edge"/>
          <c:yMode val="edge"/>
          <c:x val="0.3844231440223291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343588556583012E-2"/>
          <c:y val="7.8497354497354496E-2"/>
          <c:w val="0.87411901785996249"/>
          <c:h val="0.73314856751085533"/>
        </c:manualLayout>
      </c:layout>
      <c:areaChart>
        <c:grouping val="stacked"/>
        <c:varyColors val="0"/>
        <c:ser>
          <c:idx val="0"/>
          <c:order val="0"/>
          <c:tx>
            <c:strRef>
              <c:f>'Shandong Reg'!$B$38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  <a:effectLst/>
          </c:spPr>
          <c:cat>
            <c:numRef>
              <c:f>'Shandong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Reg'!$C$38:$S$38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'Shandong Reg'!$B$39</c:f>
              <c:strCache>
                <c:ptCount val="1"/>
                <c:pt idx="0">
                  <c:v>Hydrolg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'Shandong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Reg'!$C$39:$S$39</c:f>
              <c:numCache>
                <c:formatCode>General</c:formatCode>
                <c:ptCount val="17"/>
                <c:pt idx="0">
                  <c:v>0</c:v>
                </c:pt>
                <c:pt idx="1">
                  <c:v>7.2418499999999927E-2</c:v>
                </c:pt>
                <c:pt idx="2">
                  <c:v>7.2418499999999927E-2</c:v>
                </c:pt>
                <c:pt idx="3">
                  <c:v>7.2418499999999927E-2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'Shandong Reg'!$B$40</c:f>
              <c:strCache>
                <c:ptCount val="1"/>
                <c:pt idx="0">
                  <c:v>HydroROR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'Shandong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Reg'!$C$40:$S$40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'Shandong Reg'!$B$41</c:f>
              <c:strCache>
                <c:ptCount val="1"/>
                <c:pt idx="0">
                  <c:v>Subcr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'Shandong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Reg'!$C$41:$S$41</c:f>
              <c:numCache>
                <c:formatCode>General</c:formatCode>
                <c:ptCount val="17"/>
                <c:pt idx="0">
                  <c:v>0</c:v>
                </c:pt>
                <c:pt idx="1">
                  <c:v>34.281247946156668</c:v>
                </c:pt>
                <c:pt idx="2">
                  <c:v>34.281247946156668</c:v>
                </c:pt>
                <c:pt idx="3">
                  <c:v>34.281247946156668</c:v>
                </c:pt>
                <c:pt idx="4">
                  <c:v>0</c:v>
                </c:pt>
              </c:numCache>
            </c:numRef>
          </c:val>
        </c:ser>
        <c:ser>
          <c:idx val="4"/>
          <c:order val="4"/>
          <c:tx>
            <c:strRef>
              <c:f>'Shandong Reg'!$B$42</c:f>
              <c:strCache>
                <c:ptCount val="1"/>
                <c:pt idx="0">
                  <c:v>Superc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'Shandong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Reg'!$C$42:$S$42</c:f>
              <c:numCache>
                <c:formatCode>General</c:formatCode>
                <c:ptCount val="17"/>
                <c:pt idx="0">
                  <c:v>0</c:v>
                </c:pt>
                <c:pt idx="1">
                  <c:v>0.26459448377709144</c:v>
                </c:pt>
                <c:pt idx="2">
                  <c:v>0.26459448377709144</c:v>
                </c:pt>
                <c:pt idx="3">
                  <c:v>0.26459448377709144</c:v>
                </c:pt>
                <c:pt idx="4">
                  <c:v>0</c:v>
                </c:pt>
              </c:numCache>
            </c:numRef>
          </c:val>
        </c:ser>
        <c:ser>
          <c:idx val="5"/>
          <c:order val="5"/>
          <c:tx>
            <c:strRef>
              <c:f>'Shandong Reg'!$B$43</c:f>
              <c:strCache>
                <c:ptCount val="1"/>
                <c:pt idx="0">
                  <c:v>Ultrsc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numRef>
              <c:f>'Shandong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Reg'!$C$43:$S$43</c:f>
              <c:numCache>
                <c:formatCode>General</c:formatCode>
                <c:ptCount val="17"/>
                <c:pt idx="0">
                  <c:v>0</c:v>
                </c:pt>
                <c:pt idx="1">
                  <c:v>2.4269410993976157</c:v>
                </c:pt>
                <c:pt idx="2">
                  <c:v>2.4269410993976157</c:v>
                </c:pt>
                <c:pt idx="3">
                  <c:v>2.4269410993976157</c:v>
                </c:pt>
                <c:pt idx="4">
                  <c:v>0</c:v>
                </c:pt>
              </c:numCache>
            </c:numRef>
          </c:val>
        </c:ser>
        <c:ser>
          <c:idx val="6"/>
          <c:order val="6"/>
          <c:tx>
            <c:strRef>
              <c:f>'Shandong Reg'!$B$44</c:f>
              <c:strCache>
                <c:ptCount val="1"/>
                <c:pt idx="0">
                  <c:v>CC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'Shandong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Reg'!$C$44:$S$44</c:f>
              <c:numCache>
                <c:formatCode>General</c:formatCode>
                <c:ptCount val="17"/>
                <c:pt idx="0">
                  <c:v>0</c:v>
                </c:pt>
                <c:pt idx="1">
                  <c:v>0.56644399999634709</c:v>
                </c:pt>
                <c:pt idx="2">
                  <c:v>0.56644399999634709</c:v>
                </c:pt>
                <c:pt idx="3">
                  <c:v>0.56644399999634709</c:v>
                </c:pt>
                <c:pt idx="4">
                  <c:v>0</c:v>
                </c:pt>
              </c:numCache>
            </c:numRef>
          </c:val>
        </c:ser>
        <c:ser>
          <c:idx val="7"/>
          <c:order val="7"/>
          <c:tx>
            <c:strRef>
              <c:f>'Shandong Reg'!$B$45</c:f>
              <c:strCache>
                <c:ptCount val="1"/>
                <c:pt idx="0">
                  <c:v>CCcon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'Shandong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Reg'!$C$45:$S$45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8"/>
          <c:order val="8"/>
          <c:tx>
            <c:strRef>
              <c:f>'Shandong Reg'!$B$46</c:f>
              <c:strCache>
                <c:ptCount val="1"/>
                <c:pt idx="0">
                  <c:v>ST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'Shandong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Reg'!$C$46:$S$46</c:f>
              <c:numCache>
                <c:formatCode>General</c:formatCode>
                <c:ptCount val="17"/>
                <c:pt idx="0">
                  <c:v>0</c:v>
                </c:pt>
                <c:pt idx="1">
                  <c:v>8.5771280196829913</c:v>
                </c:pt>
                <c:pt idx="2">
                  <c:v>8.5771280196829913</c:v>
                </c:pt>
                <c:pt idx="3">
                  <c:v>8.5771280196829913</c:v>
                </c:pt>
                <c:pt idx="4">
                  <c:v>0</c:v>
                </c:pt>
              </c:numCache>
            </c:numRef>
          </c:val>
        </c:ser>
        <c:ser>
          <c:idx val="9"/>
          <c:order val="9"/>
          <c:tx>
            <c:strRef>
              <c:f>'Shandong Reg'!$B$47</c:f>
              <c:strCache>
                <c:ptCount val="1"/>
                <c:pt idx="0">
                  <c:v>GT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'Shandong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Reg'!$C$47:$S$47</c:f>
              <c:numCache>
                <c:formatCode>General</c:formatCode>
                <c:ptCount val="17"/>
                <c:pt idx="0">
                  <c:v>0</c:v>
                </c:pt>
                <c:pt idx="1">
                  <c:v>0.20936619999721109</c:v>
                </c:pt>
                <c:pt idx="2">
                  <c:v>0.20936619999721109</c:v>
                </c:pt>
                <c:pt idx="3">
                  <c:v>0.20936619999721109</c:v>
                </c:pt>
                <c:pt idx="4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'Shandong Reg'!$B$48</c:f>
              <c:strCache>
                <c:ptCount val="1"/>
                <c:pt idx="0">
                  <c:v>Windon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'Shandong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Reg'!$C$48:$S$48</c:f>
              <c:numCache>
                <c:formatCode>General</c:formatCode>
                <c:ptCount val="17"/>
                <c:pt idx="0">
                  <c:v>0</c:v>
                </c:pt>
                <c:pt idx="1">
                  <c:v>0.63193833918108289</c:v>
                </c:pt>
                <c:pt idx="2">
                  <c:v>0.63193833918108289</c:v>
                </c:pt>
                <c:pt idx="3">
                  <c:v>0.63193833918108289</c:v>
                </c:pt>
                <c:pt idx="4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'Shandong Reg'!$B$49</c:f>
              <c:strCache>
                <c:ptCount val="1"/>
                <c:pt idx="0">
                  <c:v>Trade</c:v>
                </c:pt>
              </c:strCache>
            </c:strRef>
          </c:tx>
          <c:spPr>
            <a:noFill/>
            <a:ln w="9525">
              <a:noFill/>
            </a:ln>
            <a:effectLst/>
          </c:spPr>
          <c:cat>
            <c:numRef>
              <c:f>'Shandong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Reg'!$C$49:$S$49</c:f>
              <c:numCache>
                <c:formatCode>General</c:formatCode>
                <c:ptCount val="17"/>
                <c:pt idx="0">
                  <c:v>0</c:v>
                </c:pt>
                <c:pt idx="1">
                  <c:v>4.2511999101902473</c:v>
                </c:pt>
                <c:pt idx="2">
                  <c:v>4.2511999101902473</c:v>
                </c:pt>
                <c:pt idx="3">
                  <c:v>4.2511999101902473</c:v>
                </c:pt>
                <c:pt idx="4">
                  <c:v>0</c:v>
                </c:pt>
              </c:numCache>
            </c:numRef>
          </c:val>
        </c:ser>
        <c:ser>
          <c:idx val="12"/>
          <c:order val="12"/>
          <c:tx>
            <c:strRef>
              <c:f>'Shandong Reg'!$B$50</c:f>
              <c:strCache>
                <c:ptCount val="1"/>
                <c:pt idx="0">
                  <c:v>Nuclear-LS2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  <a:effectLst/>
          </c:spPr>
          <c:cat>
            <c:numRef>
              <c:f>'Shandong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Reg'!$C$50:$S$50</c:f>
              <c:numCache>
                <c:formatCode>General</c:formatCode>
                <c:ptCount val="17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3"/>
          <c:order val="13"/>
          <c:tx>
            <c:strRef>
              <c:f>'Shandong Reg'!$B$51</c:f>
              <c:strCache>
                <c:ptCount val="1"/>
                <c:pt idx="0">
                  <c:v>Hydrolg-LS2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'Shandong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Reg'!$C$51:$S$51</c:f>
              <c:numCache>
                <c:formatCode>General</c:formatCode>
                <c:ptCount val="17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4"/>
          <c:order val="14"/>
          <c:tx>
            <c:strRef>
              <c:f>'Shandong Reg'!$B$52</c:f>
              <c:strCache>
                <c:ptCount val="1"/>
                <c:pt idx="0">
                  <c:v>HydroROR-LS2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'Shandong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Reg'!$C$52:$S$52</c:f>
              <c:numCache>
                <c:formatCode>General</c:formatCode>
                <c:ptCount val="17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5"/>
          <c:order val="15"/>
          <c:tx>
            <c:strRef>
              <c:f>'Shandong Reg'!$B$53</c:f>
              <c:strCache>
                <c:ptCount val="1"/>
                <c:pt idx="0">
                  <c:v>Subcr-LS2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'Shandong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Reg'!$C$53:$S$53</c:f>
              <c:numCache>
                <c:formatCode>General</c:formatCode>
                <c:ptCount val="17"/>
                <c:pt idx="3">
                  <c:v>0</c:v>
                </c:pt>
                <c:pt idx="4">
                  <c:v>30.440684314352438</c:v>
                </c:pt>
                <c:pt idx="5">
                  <c:v>30.440684314352438</c:v>
                </c:pt>
                <c:pt idx="6">
                  <c:v>30.440684314352438</c:v>
                </c:pt>
                <c:pt idx="7">
                  <c:v>0</c:v>
                </c:pt>
              </c:numCache>
            </c:numRef>
          </c:val>
        </c:ser>
        <c:ser>
          <c:idx val="16"/>
          <c:order val="16"/>
          <c:tx>
            <c:strRef>
              <c:f>'Shandong Reg'!$B$54</c:f>
              <c:strCache>
                <c:ptCount val="1"/>
                <c:pt idx="0">
                  <c:v>Superc-LS2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'Shandong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Reg'!$C$54:$S$54</c:f>
              <c:numCache>
                <c:formatCode>General</c:formatCode>
                <c:ptCount val="17"/>
                <c:pt idx="3">
                  <c:v>0</c:v>
                </c:pt>
                <c:pt idx="4">
                  <c:v>7.5576000000141432</c:v>
                </c:pt>
                <c:pt idx="5">
                  <c:v>7.5576000000141432</c:v>
                </c:pt>
                <c:pt idx="6">
                  <c:v>7.5576000000141432</c:v>
                </c:pt>
                <c:pt idx="7">
                  <c:v>0</c:v>
                </c:pt>
              </c:numCache>
            </c:numRef>
          </c:val>
        </c:ser>
        <c:ser>
          <c:idx val="17"/>
          <c:order val="17"/>
          <c:tx>
            <c:strRef>
              <c:f>'Shandong Reg'!$B$55</c:f>
              <c:strCache>
                <c:ptCount val="1"/>
                <c:pt idx="0">
                  <c:v>Ultrsc-LS2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numRef>
              <c:f>'Shandong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Reg'!$C$55:$S$55</c:f>
              <c:numCache>
                <c:formatCode>General</c:formatCode>
                <c:ptCount val="17"/>
                <c:pt idx="3">
                  <c:v>0</c:v>
                </c:pt>
                <c:pt idx="4">
                  <c:v>6.2021200000050936</c:v>
                </c:pt>
                <c:pt idx="5">
                  <c:v>6.2021200000050936</c:v>
                </c:pt>
                <c:pt idx="6">
                  <c:v>6.2021200000050936</c:v>
                </c:pt>
                <c:pt idx="7">
                  <c:v>0</c:v>
                </c:pt>
              </c:numCache>
            </c:numRef>
          </c:val>
        </c:ser>
        <c:ser>
          <c:idx val="18"/>
          <c:order val="18"/>
          <c:tx>
            <c:strRef>
              <c:f>'Shandong Reg'!$B$56</c:f>
              <c:strCache>
                <c:ptCount val="1"/>
                <c:pt idx="0">
                  <c:v>CC-LS2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'Shandong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Reg'!$C$56:$S$56</c:f>
              <c:numCache>
                <c:formatCode>General</c:formatCode>
                <c:ptCount val="17"/>
                <c:pt idx="3">
                  <c:v>0</c:v>
                </c:pt>
                <c:pt idx="4">
                  <c:v>0.56644399999982964</c:v>
                </c:pt>
                <c:pt idx="5">
                  <c:v>0.56644399999982964</c:v>
                </c:pt>
                <c:pt idx="6">
                  <c:v>0.56644399999982964</c:v>
                </c:pt>
                <c:pt idx="7">
                  <c:v>0</c:v>
                </c:pt>
              </c:numCache>
            </c:numRef>
          </c:val>
        </c:ser>
        <c:ser>
          <c:idx val="19"/>
          <c:order val="19"/>
          <c:tx>
            <c:strRef>
              <c:f>'Shandong Reg'!$B$57</c:f>
              <c:strCache>
                <c:ptCount val="1"/>
                <c:pt idx="0">
                  <c:v>CCcon-LS2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'Shandong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Reg'!$C$57:$S$57</c:f>
              <c:numCache>
                <c:formatCode>General</c:formatCode>
                <c:ptCount val="17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20"/>
          <c:order val="20"/>
          <c:tx>
            <c:strRef>
              <c:f>'Shandong Reg'!$B$58</c:f>
              <c:strCache>
                <c:ptCount val="1"/>
                <c:pt idx="0">
                  <c:v>ST-LS2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'Shandong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Reg'!$C$58:$S$58</c:f>
              <c:numCache>
                <c:formatCode>General</c:formatCode>
                <c:ptCount val="17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21"/>
          <c:order val="21"/>
          <c:tx>
            <c:strRef>
              <c:f>'Shandong Reg'!$B$59</c:f>
              <c:strCache>
                <c:ptCount val="1"/>
                <c:pt idx="0">
                  <c:v>GT-LS2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'Shandong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Reg'!$C$59:$S$59</c:f>
              <c:numCache>
                <c:formatCode>General</c:formatCode>
                <c:ptCount val="17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22"/>
          <c:order val="22"/>
          <c:tx>
            <c:strRef>
              <c:f>'Shandong Reg'!$B$60</c:f>
              <c:strCache>
                <c:ptCount val="1"/>
                <c:pt idx="0">
                  <c:v>Windon-LS2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'Shandong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Reg'!$C$60:$S$60</c:f>
              <c:numCache>
                <c:formatCode>General</c:formatCode>
                <c:ptCount val="17"/>
                <c:pt idx="3">
                  <c:v>0</c:v>
                </c:pt>
                <c:pt idx="4">
                  <c:v>0.60055376228332391</c:v>
                </c:pt>
                <c:pt idx="5">
                  <c:v>0.60055376228332391</c:v>
                </c:pt>
                <c:pt idx="6">
                  <c:v>0.60055376228332391</c:v>
                </c:pt>
                <c:pt idx="7">
                  <c:v>0</c:v>
                </c:pt>
              </c:numCache>
            </c:numRef>
          </c:val>
        </c:ser>
        <c:ser>
          <c:idx val="23"/>
          <c:order val="23"/>
          <c:tx>
            <c:strRef>
              <c:f>'Shandong Reg'!$B$61</c:f>
              <c:strCache>
                <c:ptCount val="1"/>
                <c:pt idx="0">
                  <c:v>Trade-LS2</c:v>
                </c:pt>
              </c:strCache>
            </c:strRef>
          </c:tx>
          <c:spPr>
            <a:noFill/>
            <a:ln w="25400">
              <a:noFill/>
            </a:ln>
            <a:effectLst/>
          </c:spPr>
          <c:cat>
            <c:numRef>
              <c:f>'Shandong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Reg'!$C$61:$S$61</c:f>
              <c:numCache>
                <c:formatCode>General</c:formatCode>
                <c:ptCount val="17"/>
                <c:pt idx="3">
                  <c:v>0</c:v>
                </c:pt>
                <c:pt idx="4">
                  <c:v>4.2096706336651373</c:v>
                </c:pt>
                <c:pt idx="5">
                  <c:v>4.2096706336651373</c:v>
                </c:pt>
                <c:pt idx="6">
                  <c:v>4.2096706336651373</c:v>
                </c:pt>
                <c:pt idx="7">
                  <c:v>0</c:v>
                </c:pt>
              </c:numCache>
            </c:numRef>
          </c:val>
        </c:ser>
        <c:ser>
          <c:idx val="24"/>
          <c:order val="24"/>
          <c:tx>
            <c:strRef>
              <c:f>'Shandong Reg'!$B$62</c:f>
              <c:strCache>
                <c:ptCount val="1"/>
                <c:pt idx="0">
                  <c:v>Nuclear-LS3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  <a:effectLst/>
          </c:spPr>
          <c:cat>
            <c:numRef>
              <c:f>'Shandong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Reg'!$C$62:$S$62</c:f>
              <c:numCache>
                <c:formatCode>General</c:formatCode>
                <c:ptCount val="17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5"/>
          <c:order val="25"/>
          <c:tx>
            <c:strRef>
              <c:f>'Shandong Reg'!$B$63</c:f>
              <c:strCache>
                <c:ptCount val="1"/>
                <c:pt idx="0">
                  <c:v>Hydrolg-LS3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'Shandong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Reg'!$C$63:$S$63</c:f>
              <c:numCache>
                <c:formatCode>General</c:formatCode>
                <c:ptCount val="17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6"/>
          <c:order val="26"/>
          <c:tx>
            <c:strRef>
              <c:f>'Shandong Reg'!$B$64</c:f>
              <c:strCache>
                <c:ptCount val="1"/>
                <c:pt idx="0">
                  <c:v>HydroROR-LS3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'Shandong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Reg'!$C$64:$S$64</c:f>
              <c:numCache>
                <c:formatCode>General</c:formatCode>
                <c:ptCount val="17"/>
                <c:pt idx="6">
                  <c:v>0</c:v>
                </c:pt>
                <c:pt idx="7">
                  <c:v>4.8560834753722776E-2</c:v>
                </c:pt>
                <c:pt idx="8">
                  <c:v>4.8560834753722776E-2</c:v>
                </c:pt>
                <c:pt idx="9">
                  <c:v>4.8560834753722776E-2</c:v>
                </c:pt>
                <c:pt idx="10">
                  <c:v>0</c:v>
                </c:pt>
              </c:numCache>
            </c:numRef>
          </c:val>
        </c:ser>
        <c:ser>
          <c:idx val="27"/>
          <c:order val="27"/>
          <c:tx>
            <c:strRef>
              <c:f>'Shandong Reg'!$B$65</c:f>
              <c:strCache>
                <c:ptCount val="1"/>
                <c:pt idx="0">
                  <c:v>Subcr-LS3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'Shandong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Reg'!$C$65:$S$65</c:f>
              <c:numCache>
                <c:formatCode>General</c:formatCode>
                <c:ptCount val="17"/>
                <c:pt idx="6">
                  <c:v>0</c:v>
                </c:pt>
                <c:pt idx="7">
                  <c:v>28.359136048815969</c:v>
                </c:pt>
                <c:pt idx="8">
                  <c:v>28.359136048815969</c:v>
                </c:pt>
                <c:pt idx="9">
                  <c:v>28.359136048815969</c:v>
                </c:pt>
                <c:pt idx="10">
                  <c:v>0</c:v>
                </c:pt>
              </c:numCache>
            </c:numRef>
          </c:val>
        </c:ser>
        <c:ser>
          <c:idx val="28"/>
          <c:order val="28"/>
          <c:tx>
            <c:strRef>
              <c:f>'Shandong Reg'!$B$66</c:f>
              <c:strCache>
                <c:ptCount val="1"/>
                <c:pt idx="0">
                  <c:v>Superc-LS3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'Shandong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Reg'!$C$66:$S$66</c:f>
              <c:numCache>
                <c:formatCode>General</c:formatCode>
                <c:ptCount val="17"/>
                <c:pt idx="6">
                  <c:v>0</c:v>
                </c:pt>
                <c:pt idx="7">
                  <c:v>7.3852923076924348</c:v>
                </c:pt>
                <c:pt idx="8">
                  <c:v>7.3852923076924348</c:v>
                </c:pt>
                <c:pt idx="9">
                  <c:v>7.3852923076924348</c:v>
                </c:pt>
                <c:pt idx="10">
                  <c:v>0</c:v>
                </c:pt>
              </c:numCache>
            </c:numRef>
          </c:val>
        </c:ser>
        <c:ser>
          <c:idx val="29"/>
          <c:order val="29"/>
          <c:tx>
            <c:strRef>
              <c:f>'Shandong Reg'!$B$67</c:f>
              <c:strCache>
                <c:ptCount val="1"/>
                <c:pt idx="0">
                  <c:v>Ultrsc-LS3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numRef>
              <c:f>'Shandong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Reg'!$C$67:$S$67</c:f>
              <c:numCache>
                <c:formatCode>General</c:formatCode>
                <c:ptCount val="17"/>
                <c:pt idx="6">
                  <c:v>0</c:v>
                </c:pt>
                <c:pt idx="7">
                  <c:v>6.0765851162792677</c:v>
                </c:pt>
                <c:pt idx="8">
                  <c:v>6.0765851162792677</c:v>
                </c:pt>
                <c:pt idx="9">
                  <c:v>6.0765851162792677</c:v>
                </c:pt>
                <c:pt idx="10">
                  <c:v>0</c:v>
                </c:pt>
              </c:numCache>
            </c:numRef>
          </c:val>
        </c:ser>
        <c:ser>
          <c:idx val="30"/>
          <c:order val="30"/>
          <c:tx>
            <c:strRef>
              <c:f>'Shandong Reg'!$B$68</c:f>
              <c:strCache>
                <c:ptCount val="1"/>
                <c:pt idx="0">
                  <c:v>CC-LS3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'Shandong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Reg'!$C$68:$S$68</c:f>
              <c:numCache>
                <c:formatCode>General</c:formatCode>
                <c:ptCount val="17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31"/>
          <c:order val="31"/>
          <c:tx>
            <c:strRef>
              <c:f>'Shandong Reg'!$B$69</c:f>
              <c:strCache>
                <c:ptCount val="1"/>
                <c:pt idx="0">
                  <c:v>CCcon-LS3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'Shandong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Reg'!$C$69:$S$69</c:f>
              <c:numCache>
                <c:formatCode>General</c:formatCode>
                <c:ptCount val="17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32"/>
          <c:order val="32"/>
          <c:tx>
            <c:strRef>
              <c:f>'Shandong Reg'!$B$70</c:f>
              <c:strCache>
                <c:ptCount val="1"/>
                <c:pt idx="0">
                  <c:v>ST-LS3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'Shandong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Reg'!$C$70:$S$70</c:f>
              <c:numCache>
                <c:formatCode>General</c:formatCode>
                <c:ptCount val="17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33"/>
          <c:order val="33"/>
          <c:tx>
            <c:strRef>
              <c:f>'Shandong Reg'!$B$71</c:f>
              <c:strCache>
                <c:ptCount val="1"/>
                <c:pt idx="0">
                  <c:v>GT-LS3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'Shandong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Reg'!$C$71:$S$71</c:f>
              <c:numCache>
                <c:formatCode>General</c:formatCode>
                <c:ptCount val="17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34"/>
          <c:order val="34"/>
          <c:tx>
            <c:strRef>
              <c:f>'Shandong Reg'!$B$72</c:f>
              <c:strCache>
                <c:ptCount val="1"/>
                <c:pt idx="0">
                  <c:v>Windon-LS3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'Shandong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Reg'!$C$72:$S$72</c:f>
              <c:numCache>
                <c:formatCode>General</c:formatCode>
                <c:ptCount val="17"/>
                <c:pt idx="6">
                  <c:v>0</c:v>
                </c:pt>
                <c:pt idx="7">
                  <c:v>0.62240677978976433</c:v>
                </c:pt>
                <c:pt idx="8">
                  <c:v>0.62240677978976433</c:v>
                </c:pt>
                <c:pt idx="9">
                  <c:v>0.62240677978976433</c:v>
                </c:pt>
                <c:pt idx="10">
                  <c:v>0</c:v>
                </c:pt>
              </c:numCache>
            </c:numRef>
          </c:val>
        </c:ser>
        <c:ser>
          <c:idx val="35"/>
          <c:order val="35"/>
          <c:tx>
            <c:strRef>
              <c:f>'Shandong Reg'!$B$73</c:f>
              <c:strCache>
                <c:ptCount val="1"/>
                <c:pt idx="0">
                  <c:v>Trade-LS3</c:v>
                </c:pt>
              </c:strCache>
            </c:strRef>
          </c:tx>
          <c:spPr>
            <a:noFill/>
            <a:ln w="25400">
              <a:noFill/>
            </a:ln>
            <a:effectLst/>
          </c:spPr>
          <c:cat>
            <c:numRef>
              <c:f>'Shandong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Reg'!$C$73:$S$73</c:f>
              <c:numCache>
                <c:formatCode>General</c:formatCode>
                <c:ptCount val="17"/>
                <c:pt idx="6">
                  <c:v>0</c:v>
                </c:pt>
                <c:pt idx="7">
                  <c:v>4.4622430437780887</c:v>
                </c:pt>
                <c:pt idx="8">
                  <c:v>4.4622430437780887</c:v>
                </c:pt>
                <c:pt idx="9">
                  <c:v>4.4622430437780887</c:v>
                </c:pt>
                <c:pt idx="10">
                  <c:v>0</c:v>
                </c:pt>
              </c:numCache>
            </c:numRef>
          </c:val>
        </c:ser>
        <c:ser>
          <c:idx val="36"/>
          <c:order val="36"/>
          <c:tx>
            <c:strRef>
              <c:f>'Shandong Reg'!$B$74</c:f>
              <c:strCache>
                <c:ptCount val="1"/>
                <c:pt idx="0">
                  <c:v>Nuclear-LS4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  <a:effectLst/>
          </c:spPr>
          <c:cat>
            <c:numRef>
              <c:f>'Shandong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Reg'!$C$74:$S$74</c:f>
              <c:numCache>
                <c:formatCode>General</c:formatCode>
                <c:ptCount val="17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37"/>
          <c:order val="37"/>
          <c:tx>
            <c:strRef>
              <c:f>'Shandong Reg'!$B$75</c:f>
              <c:strCache>
                <c:ptCount val="1"/>
                <c:pt idx="0">
                  <c:v>Hydrolg-LS4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'Shandong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Reg'!$C$75:$S$75</c:f>
              <c:numCache>
                <c:formatCode>General</c:formatCode>
                <c:ptCount val="17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38"/>
          <c:order val="38"/>
          <c:tx>
            <c:strRef>
              <c:f>'Shandong Reg'!$B$76</c:f>
              <c:strCache>
                <c:ptCount val="1"/>
                <c:pt idx="0">
                  <c:v>HydroROR-LS4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'Shandong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Reg'!$C$76:$S$76</c:f>
              <c:numCache>
                <c:formatCode>General</c:formatCode>
                <c:ptCount val="17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39"/>
          <c:order val="39"/>
          <c:tx>
            <c:strRef>
              <c:f>'Shandong Reg'!$B$77</c:f>
              <c:strCache>
                <c:ptCount val="1"/>
                <c:pt idx="0">
                  <c:v>Subcr-LS4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'Shandong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Reg'!$C$77:$S$77</c:f>
              <c:numCache>
                <c:formatCode>General</c:formatCode>
                <c:ptCount val="17"/>
                <c:pt idx="9">
                  <c:v>0</c:v>
                </c:pt>
                <c:pt idx="10">
                  <c:v>24.084089324656318</c:v>
                </c:pt>
                <c:pt idx="11">
                  <c:v>24.084089324656318</c:v>
                </c:pt>
                <c:pt idx="12">
                  <c:v>24.084089324656318</c:v>
                </c:pt>
                <c:pt idx="13">
                  <c:v>0</c:v>
                </c:pt>
              </c:numCache>
            </c:numRef>
          </c:val>
        </c:ser>
        <c:ser>
          <c:idx val="40"/>
          <c:order val="40"/>
          <c:tx>
            <c:strRef>
              <c:f>'Shandong Reg'!$B$78</c:f>
              <c:strCache>
                <c:ptCount val="1"/>
                <c:pt idx="0">
                  <c:v>Superc-LS4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'Shandong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Reg'!$C$78:$S$78</c:f>
              <c:numCache>
                <c:formatCode>General</c:formatCode>
                <c:ptCount val="17"/>
                <c:pt idx="9">
                  <c:v>0</c:v>
                </c:pt>
                <c:pt idx="10">
                  <c:v>7.385292307692394</c:v>
                </c:pt>
                <c:pt idx="11">
                  <c:v>7.385292307692394</c:v>
                </c:pt>
                <c:pt idx="12">
                  <c:v>7.385292307692394</c:v>
                </c:pt>
                <c:pt idx="13">
                  <c:v>0</c:v>
                </c:pt>
              </c:numCache>
            </c:numRef>
          </c:val>
        </c:ser>
        <c:ser>
          <c:idx val="41"/>
          <c:order val="41"/>
          <c:tx>
            <c:strRef>
              <c:f>'Shandong Reg'!$B$79</c:f>
              <c:strCache>
                <c:ptCount val="1"/>
                <c:pt idx="0">
                  <c:v>Ultrsc-LS4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numRef>
              <c:f>'Shandong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Reg'!$C$79:$S$79</c:f>
              <c:numCache>
                <c:formatCode>General</c:formatCode>
                <c:ptCount val="17"/>
                <c:pt idx="9">
                  <c:v>0</c:v>
                </c:pt>
                <c:pt idx="10">
                  <c:v>6.0765851162791007</c:v>
                </c:pt>
                <c:pt idx="11">
                  <c:v>6.0765851162791007</c:v>
                </c:pt>
                <c:pt idx="12">
                  <c:v>6.0765851162791007</c:v>
                </c:pt>
                <c:pt idx="13">
                  <c:v>0</c:v>
                </c:pt>
              </c:numCache>
            </c:numRef>
          </c:val>
        </c:ser>
        <c:ser>
          <c:idx val="42"/>
          <c:order val="42"/>
          <c:tx>
            <c:strRef>
              <c:f>'Shandong Reg'!$B$80</c:f>
              <c:strCache>
                <c:ptCount val="1"/>
                <c:pt idx="0">
                  <c:v>CC-LS4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'Shandong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Reg'!$C$80:$S$80</c:f>
              <c:numCache>
                <c:formatCode>General</c:formatCode>
                <c:ptCount val="17"/>
                <c:pt idx="9">
                  <c:v>0</c:v>
                </c:pt>
                <c:pt idx="10">
                  <c:v>0.22621687710270935</c:v>
                </c:pt>
                <c:pt idx="11">
                  <c:v>0.22621687710270935</c:v>
                </c:pt>
                <c:pt idx="12">
                  <c:v>0.22621687710270935</c:v>
                </c:pt>
                <c:pt idx="13">
                  <c:v>0</c:v>
                </c:pt>
              </c:numCache>
            </c:numRef>
          </c:val>
        </c:ser>
        <c:ser>
          <c:idx val="43"/>
          <c:order val="43"/>
          <c:tx>
            <c:strRef>
              <c:f>'Shandong Reg'!$B$81</c:f>
              <c:strCache>
                <c:ptCount val="1"/>
                <c:pt idx="0">
                  <c:v>CCcon-LS4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'Shandong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Reg'!$C$81:$S$81</c:f>
              <c:numCache>
                <c:formatCode>General</c:formatCode>
                <c:ptCount val="17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44"/>
          <c:order val="44"/>
          <c:tx>
            <c:strRef>
              <c:f>'Shandong Reg'!$B$82</c:f>
              <c:strCache>
                <c:ptCount val="1"/>
                <c:pt idx="0">
                  <c:v>ST-LS4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'Shandong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Reg'!$C$82:$S$82</c:f>
              <c:numCache>
                <c:formatCode>General</c:formatCode>
                <c:ptCount val="17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45"/>
          <c:order val="45"/>
          <c:tx>
            <c:strRef>
              <c:f>'Shandong Reg'!$B$83</c:f>
              <c:strCache>
                <c:ptCount val="1"/>
                <c:pt idx="0">
                  <c:v>GT-LS4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'Shandong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Reg'!$C$83:$S$83</c:f>
              <c:numCache>
                <c:formatCode>General</c:formatCode>
                <c:ptCount val="17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46"/>
          <c:order val="46"/>
          <c:tx>
            <c:strRef>
              <c:f>'Shandong Reg'!$B$84</c:f>
              <c:strCache>
                <c:ptCount val="1"/>
                <c:pt idx="0">
                  <c:v>Windon-LS4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'Shandong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Reg'!$C$84:$S$84</c:f>
              <c:numCache>
                <c:formatCode>General</c:formatCode>
                <c:ptCount val="17"/>
                <c:pt idx="9">
                  <c:v>0</c:v>
                </c:pt>
                <c:pt idx="10">
                  <c:v>0.68134891952243726</c:v>
                </c:pt>
                <c:pt idx="11">
                  <c:v>0.68134891952243726</c:v>
                </c:pt>
                <c:pt idx="12">
                  <c:v>0.68134891952243726</c:v>
                </c:pt>
                <c:pt idx="13">
                  <c:v>0</c:v>
                </c:pt>
              </c:numCache>
            </c:numRef>
          </c:val>
        </c:ser>
        <c:ser>
          <c:idx val="47"/>
          <c:order val="47"/>
          <c:tx>
            <c:strRef>
              <c:f>'Shandong Reg'!$B$85</c:f>
              <c:strCache>
                <c:ptCount val="1"/>
                <c:pt idx="0">
                  <c:v>Trade-LS4</c:v>
                </c:pt>
              </c:strCache>
            </c:strRef>
          </c:tx>
          <c:spPr>
            <a:noFill/>
            <a:ln w="25400">
              <a:noFill/>
            </a:ln>
            <a:effectLst/>
          </c:spPr>
          <c:cat>
            <c:numRef>
              <c:f>'Shandong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Reg'!$C$85:$S$85</c:f>
              <c:numCache>
                <c:formatCode>General</c:formatCode>
                <c:ptCount val="17"/>
                <c:pt idx="9">
                  <c:v>0</c:v>
                </c:pt>
                <c:pt idx="10">
                  <c:v>4.6616843211628964</c:v>
                </c:pt>
                <c:pt idx="11">
                  <c:v>4.6616843211628964</c:v>
                </c:pt>
                <c:pt idx="12">
                  <c:v>4.6616843211628964</c:v>
                </c:pt>
                <c:pt idx="13">
                  <c:v>0</c:v>
                </c:pt>
              </c:numCache>
            </c:numRef>
          </c:val>
        </c:ser>
        <c:ser>
          <c:idx val="48"/>
          <c:order val="48"/>
          <c:tx>
            <c:strRef>
              <c:f>'Shandong Reg'!$B$86</c:f>
              <c:strCache>
                <c:ptCount val="1"/>
                <c:pt idx="0">
                  <c:v>Nuclear-LS5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  <a:effectLst/>
          </c:spPr>
          <c:cat>
            <c:numRef>
              <c:f>'Shandong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Reg'!$C$86:$S$86</c:f>
              <c:numCache>
                <c:formatCode>General</c:formatCode>
                <c:ptCount val="17"/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49"/>
          <c:order val="49"/>
          <c:tx>
            <c:strRef>
              <c:f>'Shandong Reg'!$B$87</c:f>
              <c:strCache>
                <c:ptCount val="1"/>
                <c:pt idx="0">
                  <c:v>Hydrolg-LS5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'Shandong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Reg'!$C$87:$S$87</c:f>
              <c:numCache>
                <c:formatCode>General</c:formatCode>
                <c:ptCount val="17"/>
                <c:pt idx="12">
                  <c:v>0</c:v>
                </c:pt>
                <c:pt idx="13">
                  <c:v>2.8093383616300716E-3</c:v>
                </c:pt>
                <c:pt idx="14">
                  <c:v>2.8093383616300716E-3</c:v>
                </c:pt>
                <c:pt idx="15">
                  <c:v>2.8093383616300716E-3</c:v>
                </c:pt>
                <c:pt idx="16">
                  <c:v>0</c:v>
                </c:pt>
              </c:numCache>
            </c:numRef>
          </c:val>
        </c:ser>
        <c:ser>
          <c:idx val="50"/>
          <c:order val="50"/>
          <c:tx>
            <c:strRef>
              <c:f>'Shandong Reg'!$B$88</c:f>
              <c:strCache>
                <c:ptCount val="1"/>
                <c:pt idx="0">
                  <c:v>HydroROR-LS5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'Shandong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Reg'!$C$88:$S$88</c:f>
              <c:numCache>
                <c:formatCode>General</c:formatCode>
                <c:ptCount val="17"/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51"/>
          <c:order val="51"/>
          <c:tx>
            <c:strRef>
              <c:f>'Shandong Reg'!$B$89</c:f>
              <c:strCache>
                <c:ptCount val="1"/>
                <c:pt idx="0">
                  <c:v>Subcr-LS5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'Shandong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Reg'!$C$89:$S$89</c:f>
              <c:numCache>
                <c:formatCode>General</c:formatCode>
                <c:ptCount val="17"/>
                <c:pt idx="12">
                  <c:v>0</c:v>
                </c:pt>
                <c:pt idx="13">
                  <c:v>13.399524896164339</c:v>
                </c:pt>
                <c:pt idx="14">
                  <c:v>13.399524896164339</c:v>
                </c:pt>
                <c:pt idx="15">
                  <c:v>13.399524896164339</c:v>
                </c:pt>
                <c:pt idx="16">
                  <c:v>0</c:v>
                </c:pt>
              </c:numCache>
            </c:numRef>
          </c:val>
        </c:ser>
        <c:ser>
          <c:idx val="52"/>
          <c:order val="52"/>
          <c:tx>
            <c:strRef>
              <c:f>'Shandong Reg'!$B$90</c:f>
              <c:strCache>
                <c:ptCount val="1"/>
                <c:pt idx="0">
                  <c:v>Superc-LS5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'Shandong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Reg'!$C$90:$S$90</c:f>
              <c:numCache>
                <c:formatCode>General</c:formatCode>
                <c:ptCount val="17"/>
                <c:pt idx="12">
                  <c:v>0</c:v>
                </c:pt>
                <c:pt idx="13">
                  <c:v>7.5575999999999279</c:v>
                </c:pt>
                <c:pt idx="14">
                  <c:v>7.5575999999999279</c:v>
                </c:pt>
                <c:pt idx="15">
                  <c:v>7.5575999999999279</c:v>
                </c:pt>
                <c:pt idx="16">
                  <c:v>0</c:v>
                </c:pt>
              </c:numCache>
            </c:numRef>
          </c:val>
        </c:ser>
        <c:ser>
          <c:idx val="53"/>
          <c:order val="53"/>
          <c:tx>
            <c:strRef>
              <c:f>'Shandong Reg'!$B$91</c:f>
              <c:strCache>
                <c:ptCount val="1"/>
                <c:pt idx="0">
                  <c:v>Ultrsc-LS5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numRef>
              <c:f>'Shandong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Reg'!$C$91:$S$91</c:f>
              <c:numCache>
                <c:formatCode>General</c:formatCode>
                <c:ptCount val="17"/>
                <c:pt idx="12">
                  <c:v>0</c:v>
                </c:pt>
                <c:pt idx="13">
                  <c:v>6.2021199999996988</c:v>
                </c:pt>
                <c:pt idx="14">
                  <c:v>6.2021199999996988</c:v>
                </c:pt>
                <c:pt idx="15">
                  <c:v>6.2021199999996988</c:v>
                </c:pt>
                <c:pt idx="16">
                  <c:v>0</c:v>
                </c:pt>
              </c:numCache>
            </c:numRef>
          </c:val>
        </c:ser>
        <c:ser>
          <c:idx val="54"/>
          <c:order val="54"/>
          <c:tx>
            <c:strRef>
              <c:f>'Shandong Reg'!$B$92</c:f>
              <c:strCache>
                <c:ptCount val="1"/>
                <c:pt idx="0">
                  <c:v>CC-LS5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'Shandong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Reg'!$C$92:$S$92</c:f>
              <c:numCache>
                <c:formatCode>General</c:formatCode>
                <c:ptCount val="17"/>
                <c:pt idx="12">
                  <c:v>0</c:v>
                </c:pt>
                <c:pt idx="13">
                  <c:v>0.56644399999972705</c:v>
                </c:pt>
                <c:pt idx="14">
                  <c:v>0.56644399999972705</c:v>
                </c:pt>
                <c:pt idx="15">
                  <c:v>0.56644399999972705</c:v>
                </c:pt>
                <c:pt idx="16">
                  <c:v>0</c:v>
                </c:pt>
              </c:numCache>
            </c:numRef>
          </c:val>
        </c:ser>
        <c:ser>
          <c:idx val="55"/>
          <c:order val="55"/>
          <c:tx>
            <c:strRef>
              <c:f>'Shandong Reg'!$B$93</c:f>
              <c:strCache>
                <c:ptCount val="1"/>
                <c:pt idx="0">
                  <c:v>CCcon-LS5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'Shandong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Reg'!$C$93:$S$93</c:f>
              <c:numCache>
                <c:formatCode>General</c:formatCode>
                <c:ptCount val="17"/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56"/>
          <c:order val="56"/>
          <c:tx>
            <c:strRef>
              <c:f>'Shandong Reg'!$B$94</c:f>
              <c:strCache>
                <c:ptCount val="1"/>
                <c:pt idx="0">
                  <c:v>ST-LS5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'Shandong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Reg'!$C$94:$S$94</c:f>
              <c:numCache>
                <c:formatCode>General</c:formatCode>
                <c:ptCount val="17"/>
                <c:pt idx="12">
                  <c:v>0</c:v>
                </c:pt>
                <c:pt idx="13">
                  <c:v>5.2112290345230319</c:v>
                </c:pt>
                <c:pt idx="14">
                  <c:v>5.2112290345230319</c:v>
                </c:pt>
                <c:pt idx="15">
                  <c:v>5.2112290345230319</c:v>
                </c:pt>
                <c:pt idx="16">
                  <c:v>0</c:v>
                </c:pt>
              </c:numCache>
            </c:numRef>
          </c:val>
        </c:ser>
        <c:ser>
          <c:idx val="57"/>
          <c:order val="57"/>
          <c:tx>
            <c:strRef>
              <c:f>'Shandong Reg'!$B$95</c:f>
              <c:strCache>
                <c:ptCount val="1"/>
                <c:pt idx="0">
                  <c:v>GT-LS5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'Shandong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Reg'!$C$95:$S$95</c:f>
              <c:numCache>
                <c:formatCode>General</c:formatCode>
                <c:ptCount val="17"/>
                <c:pt idx="12">
                  <c:v>0</c:v>
                </c:pt>
                <c:pt idx="13">
                  <c:v>0.17728815868279166</c:v>
                </c:pt>
                <c:pt idx="14">
                  <c:v>0.17728815868279166</c:v>
                </c:pt>
                <c:pt idx="15">
                  <c:v>0.17728815868279166</c:v>
                </c:pt>
                <c:pt idx="16">
                  <c:v>0</c:v>
                </c:pt>
              </c:numCache>
            </c:numRef>
          </c:val>
        </c:ser>
        <c:ser>
          <c:idx val="58"/>
          <c:order val="58"/>
          <c:tx>
            <c:strRef>
              <c:f>'Shandong Reg'!$B$96</c:f>
              <c:strCache>
                <c:ptCount val="1"/>
                <c:pt idx="0">
                  <c:v>Windon-LS5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'Shandong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Reg'!$C$96:$S$96</c:f>
              <c:numCache>
                <c:formatCode>General</c:formatCode>
                <c:ptCount val="17"/>
                <c:pt idx="12">
                  <c:v>0</c:v>
                </c:pt>
                <c:pt idx="13">
                  <c:v>0.65554990507481903</c:v>
                </c:pt>
                <c:pt idx="14">
                  <c:v>0.65554990507481903</c:v>
                </c:pt>
                <c:pt idx="15">
                  <c:v>0.65554990507481903</c:v>
                </c:pt>
                <c:pt idx="16">
                  <c:v>0</c:v>
                </c:pt>
              </c:numCache>
            </c:numRef>
          </c:val>
        </c:ser>
        <c:ser>
          <c:idx val="59"/>
          <c:order val="59"/>
          <c:tx>
            <c:strRef>
              <c:f>'Shandong Reg'!$B$97</c:f>
              <c:strCache>
                <c:ptCount val="1"/>
                <c:pt idx="0">
                  <c:v>Trade-LS5</c:v>
                </c:pt>
              </c:strCache>
            </c:strRef>
          </c:tx>
          <c:spPr>
            <a:noFill/>
            <a:ln w="9525">
              <a:solidFill>
                <a:schemeClr val="tx1"/>
              </a:solidFill>
            </a:ln>
            <a:effectLst/>
          </c:spPr>
          <c:cat>
            <c:numRef>
              <c:f>'Shandong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Reg'!$C$97:$S$97</c:f>
              <c:numCache>
                <c:formatCode>General</c:formatCode>
                <c:ptCount val="17"/>
                <c:pt idx="12">
                  <c:v>0</c:v>
                </c:pt>
                <c:pt idx="13">
                  <c:v>4.916201230994397</c:v>
                </c:pt>
                <c:pt idx="14">
                  <c:v>4.916201230994397</c:v>
                </c:pt>
                <c:pt idx="15">
                  <c:v>4.916201230994397</c:v>
                </c:pt>
                <c:pt idx="16">
                  <c:v>0</c:v>
                </c:pt>
              </c:numCache>
            </c:numRef>
          </c:val>
        </c:ser>
        <c:ser>
          <c:idx val="60"/>
          <c:order val="60"/>
          <c:tx>
            <c:strRef>
              <c:f>'Shandong Reg'!$B$98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'Shandong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Reg'!$C$98:$S$98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61"/>
          <c:order val="61"/>
          <c:tx>
            <c:strRef>
              <c:f>'Shandong Reg'!$B$99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'Shandong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Reg'!$C$99:$S$99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62"/>
          <c:order val="62"/>
          <c:tx>
            <c:strRef>
              <c:f>'Shandong Reg'!$B$100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'Shandong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Reg'!$C$100:$S$100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63"/>
          <c:order val="63"/>
          <c:tx>
            <c:strRef>
              <c:f>'Shandong Reg'!$B$101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'Shandong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Reg'!$C$101:$S$101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64"/>
          <c:order val="64"/>
          <c:tx>
            <c:strRef>
              <c:f>'Shandong Reg'!$B$102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'Shandong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Reg'!$C$102:$S$102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65"/>
          <c:order val="65"/>
          <c:tx>
            <c:strRef>
              <c:f>'Shandong Reg'!$B$103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'Shandong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Reg'!$C$103:$S$103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66"/>
          <c:order val="66"/>
          <c:tx>
            <c:strRef>
              <c:f>'Shandong Reg'!$B$104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'Shandong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Reg'!$C$104:$S$104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67"/>
          <c:order val="67"/>
          <c:tx>
            <c:strRef>
              <c:f>'Shandong Reg'!$B$105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'Shandong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Reg'!$C$105:$S$105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68"/>
          <c:order val="68"/>
          <c:tx>
            <c:strRef>
              <c:f>'Shandong Reg'!$B$106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'Shandong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Reg'!$C$106:$S$106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69"/>
          <c:order val="69"/>
          <c:tx>
            <c:strRef>
              <c:f>'Shandong Reg'!$B$107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'Shandong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Reg'!$C$107:$S$107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70"/>
          <c:order val="70"/>
          <c:tx>
            <c:strRef>
              <c:f>'Shandong Reg'!$B$108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'Shandong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Reg'!$C$108:$S$108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71"/>
          <c:order val="71"/>
          <c:tx>
            <c:strRef>
              <c:f>'Shandong Reg'!$B$109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'Shandong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'Shandong Reg'!$C$109:$S$109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96001136"/>
        <c:axId val="-1596007664"/>
      </c:areaChart>
      <c:dateAx>
        <c:axId val="-159600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6007664"/>
        <c:crosses val="autoZero"/>
        <c:auto val="0"/>
        <c:lblOffset val="100"/>
        <c:baseTimeUnit val="days"/>
        <c:majorUnit val="500"/>
        <c:majorTimeUnit val="days"/>
      </c:dateAx>
      <c:valAx>
        <c:axId val="-159600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demand, GW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600113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3123048257987821E-2"/>
          <c:y val="0.9037832671971413"/>
          <c:w val="0.94369381168974242"/>
          <c:h val="7.51085533833336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44231440223291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087262983451188E-2"/>
          <c:y val="7.8497354497354496E-2"/>
          <c:w val="0.89966798824073779"/>
          <c:h val="0.73314856751085533"/>
        </c:manualLayout>
      </c:layout>
      <c:areaChart>
        <c:grouping val="stacked"/>
        <c:varyColors val="0"/>
        <c:ser>
          <c:idx val="0"/>
          <c:order val="0"/>
          <c:tx>
            <c:strRef>
              <c:f>'East deReg'!$B$38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  <a:effectLst/>
          </c:spPr>
          <c:cat>
            <c:numRef>
              <c:f>'East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deReg'!$C$38:$S$38</c:f>
              <c:numCache>
                <c:formatCode>General</c:formatCode>
                <c:ptCount val="17"/>
                <c:pt idx="0">
                  <c:v>0</c:v>
                </c:pt>
                <c:pt idx="1">
                  <c:v>22.887334752037006</c:v>
                </c:pt>
                <c:pt idx="2">
                  <c:v>22.887334752037006</c:v>
                </c:pt>
                <c:pt idx="3">
                  <c:v>22.887334752037006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'East deReg'!$B$39</c:f>
              <c:strCache>
                <c:ptCount val="1"/>
                <c:pt idx="0">
                  <c:v>Hydrolg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'East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deReg'!$C$39:$S$39</c:f>
              <c:numCache>
                <c:formatCode>General</c:formatCode>
                <c:ptCount val="17"/>
                <c:pt idx="0">
                  <c:v>0</c:v>
                </c:pt>
                <c:pt idx="1">
                  <c:v>17.975776499999998</c:v>
                </c:pt>
                <c:pt idx="2">
                  <c:v>17.975776499999998</c:v>
                </c:pt>
                <c:pt idx="3">
                  <c:v>17.975776499999998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'East deReg'!$B$40</c:f>
              <c:strCache>
                <c:ptCount val="1"/>
                <c:pt idx="0">
                  <c:v>HydroROR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'East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deReg'!$C$40:$S$40</c:f>
              <c:numCache>
                <c:formatCode>General</c:formatCode>
                <c:ptCount val="17"/>
                <c:pt idx="0">
                  <c:v>0</c:v>
                </c:pt>
                <c:pt idx="1">
                  <c:v>0.17587350000000002</c:v>
                </c:pt>
                <c:pt idx="2">
                  <c:v>0.17587350000000002</c:v>
                </c:pt>
                <c:pt idx="3">
                  <c:v>0.17587350000000002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'East deReg'!$B$41</c:f>
              <c:strCache>
                <c:ptCount val="1"/>
                <c:pt idx="0">
                  <c:v>Subcr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'East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deReg'!$C$41:$S$41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4"/>
          <c:order val="4"/>
          <c:tx>
            <c:strRef>
              <c:f>'East deReg'!$B$42</c:f>
              <c:strCache>
                <c:ptCount val="1"/>
                <c:pt idx="0">
                  <c:v>Superc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'East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deReg'!$C$42:$S$42</c:f>
              <c:numCache>
                <c:formatCode>General</c:formatCode>
                <c:ptCount val="17"/>
                <c:pt idx="0">
                  <c:v>0</c:v>
                </c:pt>
                <c:pt idx="1">
                  <c:v>43.932780000019569</c:v>
                </c:pt>
                <c:pt idx="2">
                  <c:v>43.932780000019569</c:v>
                </c:pt>
                <c:pt idx="3">
                  <c:v>43.932780000019569</c:v>
                </c:pt>
                <c:pt idx="4">
                  <c:v>0</c:v>
                </c:pt>
              </c:numCache>
            </c:numRef>
          </c:val>
        </c:ser>
        <c:ser>
          <c:idx val="5"/>
          <c:order val="5"/>
          <c:tx>
            <c:strRef>
              <c:f>'East deReg'!$B$43</c:f>
              <c:strCache>
                <c:ptCount val="1"/>
                <c:pt idx="0">
                  <c:v>Ultrsc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numRef>
              <c:f>'East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deReg'!$C$43:$S$43</c:f>
              <c:numCache>
                <c:formatCode>General</c:formatCode>
                <c:ptCount val="17"/>
                <c:pt idx="0">
                  <c:v>0</c:v>
                </c:pt>
                <c:pt idx="1">
                  <c:v>36.919440000008883</c:v>
                </c:pt>
                <c:pt idx="2">
                  <c:v>36.919440000008883</c:v>
                </c:pt>
                <c:pt idx="3">
                  <c:v>36.919440000008883</c:v>
                </c:pt>
                <c:pt idx="4">
                  <c:v>0</c:v>
                </c:pt>
              </c:numCache>
            </c:numRef>
          </c:val>
        </c:ser>
        <c:ser>
          <c:idx val="6"/>
          <c:order val="6"/>
          <c:tx>
            <c:strRef>
              <c:f>'East deReg'!$B$44</c:f>
              <c:strCache>
                <c:ptCount val="1"/>
                <c:pt idx="0">
                  <c:v>CC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'East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deReg'!$C$44:$S$44</c:f>
              <c:numCache>
                <c:formatCode>General</c:formatCode>
                <c:ptCount val="17"/>
                <c:pt idx="0">
                  <c:v>0</c:v>
                </c:pt>
                <c:pt idx="1">
                  <c:v>16.844706000000684</c:v>
                </c:pt>
                <c:pt idx="2">
                  <c:v>16.844706000000684</c:v>
                </c:pt>
                <c:pt idx="3">
                  <c:v>16.844706000000684</c:v>
                </c:pt>
                <c:pt idx="4">
                  <c:v>0</c:v>
                </c:pt>
              </c:numCache>
            </c:numRef>
          </c:val>
        </c:ser>
        <c:ser>
          <c:idx val="7"/>
          <c:order val="7"/>
          <c:tx>
            <c:strRef>
              <c:f>'East deReg'!$B$45</c:f>
              <c:strCache>
                <c:ptCount val="1"/>
                <c:pt idx="0">
                  <c:v>CCcon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'East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deReg'!$C$45:$S$45</c:f>
              <c:numCache>
                <c:formatCode>General</c:formatCode>
                <c:ptCount val="17"/>
                <c:pt idx="0">
                  <c:v>0</c:v>
                </c:pt>
                <c:pt idx="1">
                  <c:v>3.4082194287306411</c:v>
                </c:pt>
                <c:pt idx="2">
                  <c:v>3.4082194287306411</c:v>
                </c:pt>
                <c:pt idx="3">
                  <c:v>3.4082194287306411</c:v>
                </c:pt>
                <c:pt idx="4">
                  <c:v>0</c:v>
                </c:pt>
              </c:numCache>
            </c:numRef>
          </c:val>
        </c:ser>
        <c:ser>
          <c:idx val="8"/>
          <c:order val="8"/>
          <c:tx>
            <c:strRef>
              <c:f>'East deReg'!$B$46</c:f>
              <c:strCache>
                <c:ptCount val="1"/>
                <c:pt idx="0">
                  <c:v>ST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'East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deReg'!$C$46:$S$46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9"/>
          <c:order val="9"/>
          <c:tx>
            <c:strRef>
              <c:f>'East deReg'!$B$47</c:f>
              <c:strCache>
                <c:ptCount val="1"/>
                <c:pt idx="0">
                  <c:v>GT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'East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deReg'!$C$47:$S$47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'East deReg'!$B$48</c:f>
              <c:strCache>
                <c:ptCount val="1"/>
                <c:pt idx="0">
                  <c:v>Windon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'East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deReg'!$C$48:$S$48</c:f>
              <c:numCache>
                <c:formatCode>General</c:formatCode>
                <c:ptCount val="17"/>
                <c:pt idx="0">
                  <c:v>0</c:v>
                </c:pt>
                <c:pt idx="1">
                  <c:v>0.36594522327080004</c:v>
                </c:pt>
                <c:pt idx="2">
                  <c:v>0.36594522327080004</c:v>
                </c:pt>
                <c:pt idx="3">
                  <c:v>0.36594522327080004</c:v>
                </c:pt>
                <c:pt idx="4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'East deReg'!$B$49</c:f>
              <c:strCache>
                <c:ptCount val="1"/>
                <c:pt idx="0">
                  <c:v>Trade</c:v>
                </c:pt>
              </c:strCache>
            </c:strRef>
          </c:tx>
          <c:spPr>
            <a:noFill/>
            <a:ln w="9525">
              <a:solidFill>
                <a:sysClr val="windowText" lastClr="000000"/>
              </a:solidFill>
            </a:ln>
            <a:effectLst/>
          </c:spPr>
          <c:cat>
            <c:numRef>
              <c:f>'East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deReg'!$C$49:$S$49</c:f>
              <c:numCache>
                <c:formatCode>General</c:formatCode>
                <c:ptCount val="17"/>
                <c:pt idx="0">
                  <c:v>0</c:v>
                </c:pt>
                <c:pt idx="1">
                  <c:v>23.181383790655385</c:v>
                </c:pt>
                <c:pt idx="2">
                  <c:v>23.181383790655385</c:v>
                </c:pt>
                <c:pt idx="3">
                  <c:v>23.181383790655385</c:v>
                </c:pt>
                <c:pt idx="4">
                  <c:v>0</c:v>
                </c:pt>
              </c:numCache>
            </c:numRef>
          </c:val>
        </c:ser>
        <c:ser>
          <c:idx val="12"/>
          <c:order val="12"/>
          <c:tx>
            <c:strRef>
              <c:f>'East deReg'!$B$50</c:f>
              <c:strCache>
                <c:ptCount val="1"/>
                <c:pt idx="0">
                  <c:v>Nuclear-LS2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  <a:effectLst/>
          </c:spPr>
          <c:cat>
            <c:numRef>
              <c:f>'East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deReg'!$C$50:$S$50</c:f>
              <c:numCache>
                <c:formatCode>General</c:formatCode>
                <c:ptCount val="17"/>
                <c:pt idx="3">
                  <c:v>0</c:v>
                </c:pt>
                <c:pt idx="4">
                  <c:v>22.887334752036644</c:v>
                </c:pt>
                <c:pt idx="5">
                  <c:v>22.887334752036644</c:v>
                </c:pt>
                <c:pt idx="6">
                  <c:v>22.887334752036644</c:v>
                </c:pt>
                <c:pt idx="7">
                  <c:v>0</c:v>
                </c:pt>
              </c:numCache>
            </c:numRef>
          </c:val>
        </c:ser>
        <c:ser>
          <c:idx val="13"/>
          <c:order val="13"/>
          <c:tx>
            <c:strRef>
              <c:f>'East deReg'!$B$51</c:f>
              <c:strCache>
                <c:ptCount val="1"/>
                <c:pt idx="0">
                  <c:v>Hydrolg-LS2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'East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deReg'!$C$51:$S$51</c:f>
              <c:numCache>
                <c:formatCode>General</c:formatCode>
                <c:ptCount val="17"/>
                <c:pt idx="3">
                  <c:v>0</c:v>
                </c:pt>
                <c:pt idx="4">
                  <c:v>12.393207705692811</c:v>
                </c:pt>
                <c:pt idx="5">
                  <c:v>12.393207705692811</c:v>
                </c:pt>
                <c:pt idx="6">
                  <c:v>12.393207705692811</c:v>
                </c:pt>
                <c:pt idx="7">
                  <c:v>0</c:v>
                </c:pt>
              </c:numCache>
            </c:numRef>
          </c:val>
        </c:ser>
        <c:ser>
          <c:idx val="14"/>
          <c:order val="14"/>
          <c:tx>
            <c:strRef>
              <c:f>'East deReg'!$B$52</c:f>
              <c:strCache>
                <c:ptCount val="1"/>
                <c:pt idx="0">
                  <c:v>HydroROR-LS2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'East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deReg'!$C$52:$S$52</c:f>
              <c:numCache>
                <c:formatCode>General</c:formatCode>
                <c:ptCount val="17"/>
                <c:pt idx="3">
                  <c:v>0</c:v>
                </c:pt>
                <c:pt idx="4">
                  <c:v>6.1100651334341789E-2</c:v>
                </c:pt>
                <c:pt idx="5">
                  <c:v>6.1100651334341789E-2</c:v>
                </c:pt>
                <c:pt idx="6">
                  <c:v>6.1100651334341789E-2</c:v>
                </c:pt>
                <c:pt idx="7">
                  <c:v>0</c:v>
                </c:pt>
              </c:numCache>
            </c:numRef>
          </c:val>
        </c:ser>
        <c:ser>
          <c:idx val="15"/>
          <c:order val="15"/>
          <c:tx>
            <c:strRef>
              <c:f>'East deReg'!$B$53</c:f>
              <c:strCache>
                <c:ptCount val="1"/>
                <c:pt idx="0">
                  <c:v>Subcr-LS2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'East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deReg'!$C$53:$S$53</c:f>
              <c:numCache>
                <c:formatCode>General</c:formatCode>
                <c:ptCount val="17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6"/>
          <c:order val="16"/>
          <c:tx>
            <c:strRef>
              <c:f>'East deReg'!$B$54</c:f>
              <c:strCache>
                <c:ptCount val="1"/>
                <c:pt idx="0">
                  <c:v>Superc-LS2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'East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deReg'!$C$54:$S$54</c:f>
              <c:numCache>
                <c:formatCode>General</c:formatCode>
                <c:ptCount val="17"/>
                <c:pt idx="3">
                  <c:v>0</c:v>
                </c:pt>
                <c:pt idx="4">
                  <c:v>43.932780000001863</c:v>
                </c:pt>
                <c:pt idx="5">
                  <c:v>43.932780000001863</c:v>
                </c:pt>
                <c:pt idx="6">
                  <c:v>43.932780000001863</c:v>
                </c:pt>
                <c:pt idx="7">
                  <c:v>0</c:v>
                </c:pt>
              </c:numCache>
            </c:numRef>
          </c:val>
        </c:ser>
        <c:ser>
          <c:idx val="17"/>
          <c:order val="17"/>
          <c:tx>
            <c:strRef>
              <c:f>'East deReg'!$B$55</c:f>
              <c:strCache>
                <c:ptCount val="1"/>
                <c:pt idx="0">
                  <c:v>Ultrsc-LS2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numRef>
              <c:f>'East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deReg'!$C$55:$S$55</c:f>
              <c:numCache>
                <c:formatCode>General</c:formatCode>
                <c:ptCount val="17"/>
                <c:pt idx="3">
                  <c:v>0</c:v>
                </c:pt>
                <c:pt idx="4">
                  <c:v>36.919440000000883</c:v>
                </c:pt>
                <c:pt idx="5">
                  <c:v>36.919440000000883</c:v>
                </c:pt>
                <c:pt idx="6">
                  <c:v>36.919440000000883</c:v>
                </c:pt>
                <c:pt idx="7">
                  <c:v>0</c:v>
                </c:pt>
              </c:numCache>
            </c:numRef>
          </c:val>
        </c:ser>
        <c:ser>
          <c:idx val="18"/>
          <c:order val="18"/>
          <c:tx>
            <c:strRef>
              <c:f>'East deReg'!$B$56</c:f>
              <c:strCache>
                <c:ptCount val="1"/>
                <c:pt idx="0">
                  <c:v>CC-LS2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'East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deReg'!$C$56:$S$56</c:f>
              <c:numCache>
                <c:formatCode>General</c:formatCode>
                <c:ptCount val="17"/>
                <c:pt idx="3">
                  <c:v>0</c:v>
                </c:pt>
                <c:pt idx="4">
                  <c:v>13.228953287473647</c:v>
                </c:pt>
                <c:pt idx="5">
                  <c:v>13.228953287473647</c:v>
                </c:pt>
                <c:pt idx="6">
                  <c:v>13.228953287473647</c:v>
                </c:pt>
                <c:pt idx="7">
                  <c:v>0</c:v>
                </c:pt>
              </c:numCache>
            </c:numRef>
          </c:val>
        </c:ser>
        <c:ser>
          <c:idx val="19"/>
          <c:order val="19"/>
          <c:tx>
            <c:strRef>
              <c:f>'East deReg'!$B$57</c:f>
              <c:strCache>
                <c:ptCount val="1"/>
                <c:pt idx="0">
                  <c:v>CCcon-LS2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'East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deReg'!$C$57:$S$57</c:f>
              <c:numCache>
                <c:formatCode>General</c:formatCode>
                <c:ptCount val="17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20"/>
          <c:order val="20"/>
          <c:tx>
            <c:strRef>
              <c:f>'East deReg'!$B$58</c:f>
              <c:strCache>
                <c:ptCount val="1"/>
                <c:pt idx="0">
                  <c:v>ST-LS2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'East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deReg'!$C$58:$S$58</c:f>
              <c:numCache>
                <c:formatCode>General</c:formatCode>
                <c:ptCount val="17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21"/>
          <c:order val="21"/>
          <c:tx>
            <c:strRef>
              <c:f>'East deReg'!$B$59</c:f>
              <c:strCache>
                <c:ptCount val="1"/>
                <c:pt idx="0">
                  <c:v>GT-LS2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'East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deReg'!$C$59:$S$59</c:f>
              <c:numCache>
                <c:formatCode>General</c:formatCode>
                <c:ptCount val="17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22"/>
          <c:order val="22"/>
          <c:tx>
            <c:strRef>
              <c:f>'East deReg'!$B$60</c:f>
              <c:strCache>
                <c:ptCount val="1"/>
                <c:pt idx="0">
                  <c:v>Windon-LS2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'East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deReg'!$C$60:$S$60</c:f>
              <c:numCache>
                <c:formatCode>General</c:formatCode>
                <c:ptCount val="17"/>
                <c:pt idx="3">
                  <c:v>0</c:v>
                </c:pt>
                <c:pt idx="4">
                  <c:v>0.46817760891828036</c:v>
                </c:pt>
                <c:pt idx="5">
                  <c:v>0.46817760891828036</c:v>
                </c:pt>
                <c:pt idx="6">
                  <c:v>0.46817760891828036</c:v>
                </c:pt>
                <c:pt idx="7">
                  <c:v>0</c:v>
                </c:pt>
              </c:numCache>
            </c:numRef>
          </c:val>
        </c:ser>
        <c:ser>
          <c:idx val="23"/>
          <c:order val="23"/>
          <c:tx>
            <c:strRef>
              <c:f>'East deReg'!$B$61</c:f>
              <c:strCache>
                <c:ptCount val="1"/>
                <c:pt idx="0">
                  <c:v>Trade-LS2</c:v>
                </c:pt>
              </c:strCache>
            </c:strRef>
          </c:tx>
          <c:spPr>
            <a:noFill/>
            <a:ln w="25400">
              <a:noFill/>
            </a:ln>
            <a:effectLst/>
          </c:spPr>
          <c:cat>
            <c:numRef>
              <c:f>'East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deReg'!$C$61:$S$61</c:f>
              <c:numCache>
                <c:formatCode>General</c:formatCode>
                <c:ptCount val="17"/>
                <c:pt idx="3">
                  <c:v>0</c:v>
                </c:pt>
                <c:pt idx="4">
                  <c:v>26.008234224525378</c:v>
                </c:pt>
                <c:pt idx="5">
                  <c:v>26.008234224525378</c:v>
                </c:pt>
                <c:pt idx="6">
                  <c:v>26.008234224525378</c:v>
                </c:pt>
                <c:pt idx="7">
                  <c:v>0</c:v>
                </c:pt>
              </c:numCache>
            </c:numRef>
          </c:val>
        </c:ser>
        <c:ser>
          <c:idx val="24"/>
          <c:order val="24"/>
          <c:tx>
            <c:strRef>
              <c:f>'East deReg'!$B$62</c:f>
              <c:strCache>
                <c:ptCount val="1"/>
                <c:pt idx="0">
                  <c:v>Nuclear-LS3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  <a:effectLst/>
          </c:spPr>
          <c:cat>
            <c:numRef>
              <c:f>'East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deReg'!$C$62:$S$62</c:f>
              <c:numCache>
                <c:formatCode>General</c:formatCode>
                <c:ptCount val="17"/>
                <c:pt idx="6">
                  <c:v>0</c:v>
                </c:pt>
                <c:pt idx="7">
                  <c:v>22.887334752036676</c:v>
                </c:pt>
                <c:pt idx="8">
                  <c:v>22.887334752036676</c:v>
                </c:pt>
                <c:pt idx="9">
                  <c:v>22.887334752036676</c:v>
                </c:pt>
                <c:pt idx="10">
                  <c:v>0</c:v>
                </c:pt>
              </c:numCache>
            </c:numRef>
          </c:val>
        </c:ser>
        <c:ser>
          <c:idx val="25"/>
          <c:order val="25"/>
          <c:tx>
            <c:strRef>
              <c:f>'East deReg'!$B$63</c:f>
              <c:strCache>
                <c:ptCount val="1"/>
                <c:pt idx="0">
                  <c:v>Hydrolg-LS3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'East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deReg'!$C$63:$S$63</c:f>
              <c:numCache>
                <c:formatCode>General</c:formatCode>
                <c:ptCount val="17"/>
                <c:pt idx="6">
                  <c:v>0</c:v>
                </c:pt>
                <c:pt idx="7">
                  <c:v>4.8460822817459421</c:v>
                </c:pt>
                <c:pt idx="8">
                  <c:v>4.8460822817459421</c:v>
                </c:pt>
                <c:pt idx="9">
                  <c:v>4.8460822817459421</c:v>
                </c:pt>
                <c:pt idx="10">
                  <c:v>0</c:v>
                </c:pt>
              </c:numCache>
            </c:numRef>
          </c:val>
        </c:ser>
        <c:ser>
          <c:idx val="26"/>
          <c:order val="26"/>
          <c:tx>
            <c:strRef>
              <c:f>'East deReg'!$B$64</c:f>
              <c:strCache>
                <c:ptCount val="1"/>
                <c:pt idx="0">
                  <c:v>HydroROR-LS3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'East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deReg'!$C$64:$S$64</c:f>
              <c:numCache>
                <c:formatCode>General</c:formatCode>
                <c:ptCount val="17"/>
                <c:pt idx="6">
                  <c:v>0</c:v>
                </c:pt>
                <c:pt idx="7">
                  <c:v>3.6076813174880103E-2</c:v>
                </c:pt>
                <c:pt idx="8">
                  <c:v>3.6076813174880103E-2</c:v>
                </c:pt>
                <c:pt idx="9">
                  <c:v>3.6076813174880103E-2</c:v>
                </c:pt>
                <c:pt idx="10">
                  <c:v>0</c:v>
                </c:pt>
              </c:numCache>
            </c:numRef>
          </c:val>
        </c:ser>
        <c:ser>
          <c:idx val="27"/>
          <c:order val="27"/>
          <c:tx>
            <c:strRef>
              <c:f>'East deReg'!$B$65</c:f>
              <c:strCache>
                <c:ptCount val="1"/>
                <c:pt idx="0">
                  <c:v>Subcr-LS3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'East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deReg'!$C$65:$S$65</c:f>
              <c:numCache>
                <c:formatCode>General</c:formatCode>
                <c:ptCount val="17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8"/>
          <c:order val="28"/>
          <c:tx>
            <c:strRef>
              <c:f>'East deReg'!$B$66</c:f>
              <c:strCache>
                <c:ptCount val="1"/>
                <c:pt idx="0">
                  <c:v>Superc-LS3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'East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deReg'!$C$66:$S$66</c:f>
              <c:numCache>
                <c:formatCode>General</c:formatCode>
                <c:ptCount val="17"/>
                <c:pt idx="6">
                  <c:v>0</c:v>
                </c:pt>
                <c:pt idx="7">
                  <c:v>43.932780000001834</c:v>
                </c:pt>
                <c:pt idx="8">
                  <c:v>43.932780000001834</c:v>
                </c:pt>
                <c:pt idx="9">
                  <c:v>43.932780000001834</c:v>
                </c:pt>
                <c:pt idx="10">
                  <c:v>0</c:v>
                </c:pt>
              </c:numCache>
            </c:numRef>
          </c:val>
        </c:ser>
        <c:ser>
          <c:idx val="29"/>
          <c:order val="29"/>
          <c:tx>
            <c:strRef>
              <c:f>'East deReg'!$B$67</c:f>
              <c:strCache>
                <c:ptCount val="1"/>
                <c:pt idx="0">
                  <c:v>Ultrsc-LS3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numRef>
              <c:f>'East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deReg'!$C$67:$S$67</c:f>
              <c:numCache>
                <c:formatCode>General</c:formatCode>
                <c:ptCount val="17"/>
                <c:pt idx="6">
                  <c:v>0</c:v>
                </c:pt>
                <c:pt idx="7">
                  <c:v>36.919440000000264</c:v>
                </c:pt>
                <c:pt idx="8">
                  <c:v>36.919440000000264</c:v>
                </c:pt>
                <c:pt idx="9">
                  <c:v>36.919440000000264</c:v>
                </c:pt>
                <c:pt idx="10">
                  <c:v>0</c:v>
                </c:pt>
              </c:numCache>
            </c:numRef>
          </c:val>
        </c:ser>
        <c:ser>
          <c:idx val="30"/>
          <c:order val="30"/>
          <c:tx>
            <c:strRef>
              <c:f>'East deReg'!$B$68</c:f>
              <c:strCache>
                <c:ptCount val="1"/>
                <c:pt idx="0">
                  <c:v>CC-LS3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'East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deReg'!$C$68:$S$68</c:f>
              <c:numCache>
                <c:formatCode>General</c:formatCode>
                <c:ptCount val="17"/>
                <c:pt idx="6">
                  <c:v>0</c:v>
                </c:pt>
                <c:pt idx="7">
                  <c:v>5.4130487821022513</c:v>
                </c:pt>
                <c:pt idx="8">
                  <c:v>5.4130487821022513</c:v>
                </c:pt>
                <c:pt idx="9">
                  <c:v>5.4130487821022513</c:v>
                </c:pt>
                <c:pt idx="10">
                  <c:v>0</c:v>
                </c:pt>
              </c:numCache>
            </c:numRef>
          </c:val>
        </c:ser>
        <c:ser>
          <c:idx val="31"/>
          <c:order val="31"/>
          <c:tx>
            <c:strRef>
              <c:f>'East deReg'!$B$69</c:f>
              <c:strCache>
                <c:ptCount val="1"/>
                <c:pt idx="0">
                  <c:v>CCcon-LS3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'East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deReg'!$C$69:$S$69</c:f>
              <c:numCache>
                <c:formatCode>General</c:formatCode>
                <c:ptCount val="17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32"/>
          <c:order val="32"/>
          <c:tx>
            <c:strRef>
              <c:f>'East deReg'!$B$70</c:f>
              <c:strCache>
                <c:ptCount val="1"/>
                <c:pt idx="0">
                  <c:v>ST-LS3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'East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deReg'!$C$70:$S$70</c:f>
              <c:numCache>
                <c:formatCode>General</c:formatCode>
                <c:ptCount val="17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33"/>
          <c:order val="33"/>
          <c:tx>
            <c:strRef>
              <c:f>'East deReg'!$B$71</c:f>
              <c:strCache>
                <c:ptCount val="1"/>
                <c:pt idx="0">
                  <c:v>GT-LS3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'East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deReg'!$C$71:$S$71</c:f>
              <c:numCache>
                <c:formatCode>General</c:formatCode>
                <c:ptCount val="17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34"/>
          <c:order val="34"/>
          <c:tx>
            <c:strRef>
              <c:f>'East deReg'!$B$72</c:f>
              <c:strCache>
                <c:ptCount val="1"/>
                <c:pt idx="0">
                  <c:v>Windon-LS3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'East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deReg'!$C$72:$S$72</c:f>
              <c:numCache>
                <c:formatCode>General</c:formatCode>
                <c:ptCount val="17"/>
                <c:pt idx="6">
                  <c:v>0</c:v>
                </c:pt>
                <c:pt idx="7">
                  <c:v>0.61123714896726966</c:v>
                </c:pt>
                <c:pt idx="8">
                  <c:v>0.61123714896726966</c:v>
                </c:pt>
                <c:pt idx="9">
                  <c:v>0.61123714896726966</c:v>
                </c:pt>
                <c:pt idx="10">
                  <c:v>0</c:v>
                </c:pt>
              </c:numCache>
            </c:numRef>
          </c:val>
        </c:ser>
        <c:ser>
          <c:idx val="35"/>
          <c:order val="35"/>
          <c:tx>
            <c:strRef>
              <c:f>'East deReg'!$B$73</c:f>
              <c:strCache>
                <c:ptCount val="1"/>
                <c:pt idx="0">
                  <c:v>Trade-LS3</c:v>
                </c:pt>
              </c:strCache>
            </c:strRef>
          </c:tx>
          <c:spPr>
            <a:noFill/>
            <a:ln w="25400">
              <a:noFill/>
            </a:ln>
            <a:effectLst/>
          </c:spPr>
          <c:cat>
            <c:numRef>
              <c:f>'East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deReg'!$C$73:$S$73</c:f>
              <c:numCache>
                <c:formatCode>General</c:formatCode>
                <c:ptCount val="17"/>
                <c:pt idx="6">
                  <c:v>0</c:v>
                </c:pt>
                <c:pt idx="7">
                  <c:v>22.109236562771308</c:v>
                </c:pt>
                <c:pt idx="8">
                  <c:v>22.109236562771308</c:v>
                </c:pt>
                <c:pt idx="9">
                  <c:v>22.109236562771308</c:v>
                </c:pt>
                <c:pt idx="10">
                  <c:v>0</c:v>
                </c:pt>
              </c:numCache>
            </c:numRef>
          </c:val>
        </c:ser>
        <c:ser>
          <c:idx val="36"/>
          <c:order val="36"/>
          <c:tx>
            <c:strRef>
              <c:f>'East deReg'!$B$74</c:f>
              <c:strCache>
                <c:ptCount val="1"/>
                <c:pt idx="0">
                  <c:v>Nuclear-LS4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  <a:effectLst/>
          </c:spPr>
          <c:cat>
            <c:numRef>
              <c:f>'East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deReg'!$C$74:$S$74</c:f>
              <c:numCache>
                <c:formatCode>General</c:formatCode>
                <c:ptCount val="17"/>
                <c:pt idx="9">
                  <c:v>0</c:v>
                </c:pt>
                <c:pt idx="10">
                  <c:v>22.887334752036676</c:v>
                </c:pt>
                <c:pt idx="11">
                  <c:v>22.887334752036676</c:v>
                </c:pt>
                <c:pt idx="12">
                  <c:v>22.887334752036676</c:v>
                </c:pt>
                <c:pt idx="13">
                  <c:v>0</c:v>
                </c:pt>
              </c:numCache>
            </c:numRef>
          </c:val>
        </c:ser>
        <c:ser>
          <c:idx val="37"/>
          <c:order val="37"/>
          <c:tx>
            <c:strRef>
              <c:f>'East deReg'!$B$75</c:f>
              <c:strCache>
                <c:ptCount val="1"/>
                <c:pt idx="0">
                  <c:v>Hydrolg-LS4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'East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deReg'!$C$75:$S$75</c:f>
              <c:numCache>
                <c:formatCode>General</c:formatCode>
                <c:ptCount val="17"/>
                <c:pt idx="9">
                  <c:v>0</c:v>
                </c:pt>
                <c:pt idx="10">
                  <c:v>8.4895693045352854</c:v>
                </c:pt>
                <c:pt idx="11">
                  <c:v>8.4895693045352854</c:v>
                </c:pt>
                <c:pt idx="12">
                  <c:v>8.4895693045352854</c:v>
                </c:pt>
                <c:pt idx="13">
                  <c:v>0</c:v>
                </c:pt>
              </c:numCache>
            </c:numRef>
          </c:val>
        </c:ser>
        <c:ser>
          <c:idx val="38"/>
          <c:order val="38"/>
          <c:tx>
            <c:strRef>
              <c:f>'East deReg'!$B$76</c:f>
              <c:strCache>
                <c:ptCount val="1"/>
                <c:pt idx="0">
                  <c:v>HydroROR-LS4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'East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deReg'!$C$76:$S$76</c:f>
              <c:numCache>
                <c:formatCode>General</c:formatCode>
                <c:ptCount val="17"/>
                <c:pt idx="9">
                  <c:v>0</c:v>
                </c:pt>
                <c:pt idx="10">
                  <c:v>0.11980056617663493</c:v>
                </c:pt>
                <c:pt idx="11">
                  <c:v>0.11980056617663493</c:v>
                </c:pt>
                <c:pt idx="12">
                  <c:v>0.11980056617663493</c:v>
                </c:pt>
                <c:pt idx="13">
                  <c:v>0</c:v>
                </c:pt>
              </c:numCache>
            </c:numRef>
          </c:val>
        </c:ser>
        <c:ser>
          <c:idx val="39"/>
          <c:order val="39"/>
          <c:tx>
            <c:strRef>
              <c:f>'East deReg'!$B$77</c:f>
              <c:strCache>
                <c:ptCount val="1"/>
                <c:pt idx="0">
                  <c:v>Subcr-LS4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'East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deReg'!$C$77:$S$77</c:f>
              <c:numCache>
                <c:formatCode>General</c:formatCode>
                <c:ptCount val="17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40"/>
          <c:order val="40"/>
          <c:tx>
            <c:strRef>
              <c:f>'East deReg'!$B$78</c:f>
              <c:strCache>
                <c:ptCount val="1"/>
                <c:pt idx="0">
                  <c:v>Superc-LS4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'East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deReg'!$C$78:$S$78</c:f>
              <c:numCache>
                <c:formatCode>General</c:formatCode>
                <c:ptCount val="17"/>
                <c:pt idx="9">
                  <c:v>0</c:v>
                </c:pt>
                <c:pt idx="10">
                  <c:v>43.932780000000662</c:v>
                </c:pt>
                <c:pt idx="11">
                  <c:v>43.932780000000662</c:v>
                </c:pt>
                <c:pt idx="12">
                  <c:v>43.932780000000662</c:v>
                </c:pt>
                <c:pt idx="13">
                  <c:v>0</c:v>
                </c:pt>
              </c:numCache>
            </c:numRef>
          </c:val>
        </c:ser>
        <c:ser>
          <c:idx val="41"/>
          <c:order val="41"/>
          <c:tx>
            <c:strRef>
              <c:f>'East deReg'!$B$79</c:f>
              <c:strCache>
                <c:ptCount val="1"/>
                <c:pt idx="0">
                  <c:v>Ultrsc-LS4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numRef>
              <c:f>'East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deReg'!$C$79:$S$79</c:f>
              <c:numCache>
                <c:formatCode>General</c:formatCode>
                <c:ptCount val="17"/>
                <c:pt idx="9">
                  <c:v>0</c:v>
                </c:pt>
                <c:pt idx="10">
                  <c:v>36.919440000000328</c:v>
                </c:pt>
                <c:pt idx="11">
                  <c:v>36.919440000000328</c:v>
                </c:pt>
                <c:pt idx="12">
                  <c:v>36.919440000000328</c:v>
                </c:pt>
                <c:pt idx="13">
                  <c:v>0</c:v>
                </c:pt>
              </c:numCache>
            </c:numRef>
          </c:val>
        </c:ser>
        <c:ser>
          <c:idx val="42"/>
          <c:order val="42"/>
          <c:tx>
            <c:strRef>
              <c:f>'East deReg'!$B$80</c:f>
              <c:strCache>
                <c:ptCount val="1"/>
                <c:pt idx="0">
                  <c:v>CC-LS4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'East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deReg'!$C$80:$S$80</c:f>
              <c:numCache>
                <c:formatCode>General</c:formatCode>
                <c:ptCount val="17"/>
                <c:pt idx="9">
                  <c:v>0</c:v>
                </c:pt>
                <c:pt idx="10">
                  <c:v>7.8738718865555226</c:v>
                </c:pt>
                <c:pt idx="11">
                  <c:v>7.8738718865555226</c:v>
                </c:pt>
                <c:pt idx="12">
                  <c:v>7.8738718865555226</c:v>
                </c:pt>
                <c:pt idx="13">
                  <c:v>0</c:v>
                </c:pt>
              </c:numCache>
            </c:numRef>
          </c:val>
        </c:ser>
        <c:ser>
          <c:idx val="43"/>
          <c:order val="43"/>
          <c:tx>
            <c:strRef>
              <c:f>'East deReg'!$B$81</c:f>
              <c:strCache>
                <c:ptCount val="1"/>
                <c:pt idx="0">
                  <c:v>CCcon-LS4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'East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deReg'!$C$81:$S$81</c:f>
              <c:numCache>
                <c:formatCode>General</c:formatCode>
                <c:ptCount val="17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44"/>
          <c:order val="44"/>
          <c:tx>
            <c:strRef>
              <c:f>'East deReg'!$B$82</c:f>
              <c:strCache>
                <c:ptCount val="1"/>
                <c:pt idx="0">
                  <c:v>ST-LS4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'East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deReg'!$C$82:$S$82</c:f>
              <c:numCache>
                <c:formatCode>General</c:formatCode>
                <c:ptCount val="17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45"/>
          <c:order val="45"/>
          <c:tx>
            <c:strRef>
              <c:f>'East deReg'!$B$83</c:f>
              <c:strCache>
                <c:ptCount val="1"/>
                <c:pt idx="0">
                  <c:v>GT-LS4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'East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deReg'!$C$83:$S$83</c:f>
              <c:numCache>
                <c:formatCode>General</c:formatCode>
                <c:ptCount val="17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46"/>
          <c:order val="46"/>
          <c:tx>
            <c:strRef>
              <c:f>'East deReg'!$B$84</c:f>
              <c:strCache>
                <c:ptCount val="1"/>
                <c:pt idx="0">
                  <c:v>Windon-LS4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'East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deReg'!$C$84:$S$84</c:f>
              <c:numCache>
                <c:formatCode>General</c:formatCode>
                <c:ptCount val="17"/>
                <c:pt idx="9">
                  <c:v>0</c:v>
                </c:pt>
                <c:pt idx="10">
                  <c:v>0.6542731767846196</c:v>
                </c:pt>
                <c:pt idx="11">
                  <c:v>0.6542731767846196</c:v>
                </c:pt>
                <c:pt idx="12">
                  <c:v>0.6542731767846196</c:v>
                </c:pt>
                <c:pt idx="13">
                  <c:v>0</c:v>
                </c:pt>
              </c:numCache>
            </c:numRef>
          </c:val>
        </c:ser>
        <c:ser>
          <c:idx val="47"/>
          <c:order val="47"/>
          <c:tx>
            <c:strRef>
              <c:f>'East deReg'!$B$85</c:f>
              <c:strCache>
                <c:ptCount val="1"/>
                <c:pt idx="0">
                  <c:v>Trade-LS4</c:v>
                </c:pt>
              </c:strCache>
            </c:strRef>
          </c:tx>
          <c:spPr>
            <a:noFill/>
            <a:ln w="25400">
              <a:noFill/>
            </a:ln>
            <a:effectLst/>
          </c:spPr>
          <c:cat>
            <c:numRef>
              <c:f>'East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deReg'!$C$85:$S$85</c:f>
              <c:numCache>
                <c:formatCode>General</c:formatCode>
                <c:ptCount val="17"/>
                <c:pt idx="9">
                  <c:v>0</c:v>
                </c:pt>
                <c:pt idx="10">
                  <c:v>4.7095941579316474</c:v>
                </c:pt>
                <c:pt idx="11">
                  <c:v>4.7095941579316474</c:v>
                </c:pt>
                <c:pt idx="12">
                  <c:v>4.7095941579316474</c:v>
                </c:pt>
                <c:pt idx="13">
                  <c:v>0</c:v>
                </c:pt>
              </c:numCache>
            </c:numRef>
          </c:val>
        </c:ser>
        <c:ser>
          <c:idx val="48"/>
          <c:order val="48"/>
          <c:tx>
            <c:strRef>
              <c:f>'East deReg'!$B$86</c:f>
              <c:strCache>
                <c:ptCount val="1"/>
                <c:pt idx="0">
                  <c:v>Nuclear-LS5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  <a:effectLst/>
          </c:spPr>
          <c:cat>
            <c:numRef>
              <c:f>'East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deReg'!$C$86:$S$86</c:f>
              <c:numCache>
                <c:formatCode>General</c:formatCode>
                <c:ptCount val="17"/>
                <c:pt idx="12">
                  <c:v>0</c:v>
                </c:pt>
                <c:pt idx="13">
                  <c:v>22.887334752036494</c:v>
                </c:pt>
                <c:pt idx="14">
                  <c:v>22.887334752036494</c:v>
                </c:pt>
                <c:pt idx="15">
                  <c:v>22.887334752036494</c:v>
                </c:pt>
                <c:pt idx="16">
                  <c:v>0</c:v>
                </c:pt>
              </c:numCache>
            </c:numRef>
          </c:val>
        </c:ser>
        <c:ser>
          <c:idx val="49"/>
          <c:order val="49"/>
          <c:tx>
            <c:strRef>
              <c:f>'East deReg'!$B$87</c:f>
              <c:strCache>
                <c:ptCount val="1"/>
                <c:pt idx="0">
                  <c:v>Hydrolg-LS5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'East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deReg'!$C$87:$S$87</c:f>
              <c:numCache>
                <c:formatCode>General</c:formatCode>
                <c:ptCount val="17"/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50"/>
          <c:order val="50"/>
          <c:tx>
            <c:strRef>
              <c:f>'East deReg'!$B$88</c:f>
              <c:strCache>
                <c:ptCount val="1"/>
                <c:pt idx="0">
                  <c:v>HydroROR-LS5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'East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deReg'!$C$88:$S$88</c:f>
              <c:numCache>
                <c:formatCode>General</c:formatCode>
                <c:ptCount val="17"/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51"/>
          <c:order val="51"/>
          <c:tx>
            <c:strRef>
              <c:f>'East deReg'!$B$89</c:f>
              <c:strCache>
                <c:ptCount val="1"/>
                <c:pt idx="0">
                  <c:v>Subcr-LS5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'East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deReg'!$C$89:$S$89</c:f>
              <c:numCache>
                <c:formatCode>General</c:formatCode>
                <c:ptCount val="17"/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52"/>
          <c:order val="52"/>
          <c:tx>
            <c:strRef>
              <c:f>'East deReg'!$B$90</c:f>
              <c:strCache>
                <c:ptCount val="1"/>
                <c:pt idx="0">
                  <c:v>Superc-LS5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'East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deReg'!$C$90:$S$90</c:f>
              <c:numCache>
                <c:formatCode>General</c:formatCode>
                <c:ptCount val="17"/>
                <c:pt idx="12">
                  <c:v>0</c:v>
                </c:pt>
                <c:pt idx="13">
                  <c:v>41.868540000001147</c:v>
                </c:pt>
                <c:pt idx="14">
                  <c:v>41.868540000001147</c:v>
                </c:pt>
                <c:pt idx="15">
                  <c:v>41.868540000001147</c:v>
                </c:pt>
                <c:pt idx="16">
                  <c:v>0</c:v>
                </c:pt>
              </c:numCache>
            </c:numRef>
          </c:val>
        </c:ser>
        <c:ser>
          <c:idx val="53"/>
          <c:order val="53"/>
          <c:tx>
            <c:strRef>
              <c:f>'East deReg'!$B$91</c:f>
              <c:strCache>
                <c:ptCount val="1"/>
                <c:pt idx="0">
                  <c:v>Ultrsc-LS5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numRef>
              <c:f>'East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deReg'!$C$91:$S$91</c:f>
              <c:numCache>
                <c:formatCode>General</c:formatCode>
                <c:ptCount val="17"/>
                <c:pt idx="12">
                  <c:v>0</c:v>
                </c:pt>
                <c:pt idx="13">
                  <c:v>36.919440000001003</c:v>
                </c:pt>
                <c:pt idx="14">
                  <c:v>36.919440000001003</c:v>
                </c:pt>
                <c:pt idx="15">
                  <c:v>36.919440000001003</c:v>
                </c:pt>
                <c:pt idx="16">
                  <c:v>0</c:v>
                </c:pt>
              </c:numCache>
            </c:numRef>
          </c:val>
        </c:ser>
        <c:ser>
          <c:idx val="54"/>
          <c:order val="54"/>
          <c:tx>
            <c:strRef>
              <c:f>'East deReg'!$B$92</c:f>
              <c:strCache>
                <c:ptCount val="1"/>
                <c:pt idx="0">
                  <c:v>CC-LS5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'East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deReg'!$C$92:$S$92</c:f>
              <c:numCache>
                <c:formatCode>General</c:formatCode>
                <c:ptCount val="17"/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55"/>
          <c:order val="55"/>
          <c:tx>
            <c:strRef>
              <c:f>'East deReg'!$B$93</c:f>
              <c:strCache>
                <c:ptCount val="1"/>
                <c:pt idx="0">
                  <c:v>CCcon-LS5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'East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deReg'!$C$93:$S$93</c:f>
              <c:numCache>
                <c:formatCode>General</c:formatCode>
                <c:ptCount val="17"/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56"/>
          <c:order val="56"/>
          <c:tx>
            <c:strRef>
              <c:f>'East deReg'!$B$94</c:f>
              <c:strCache>
                <c:ptCount val="1"/>
                <c:pt idx="0">
                  <c:v>ST-LS5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'East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deReg'!$C$94:$S$94</c:f>
              <c:numCache>
                <c:formatCode>General</c:formatCode>
                <c:ptCount val="17"/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57"/>
          <c:order val="57"/>
          <c:tx>
            <c:strRef>
              <c:f>'East deReg'!$B$95</c:f>
              <c:strCache>
                <c:ptCount val="1"/>
                <c:pt idx="0">
                  <c:v>GT-LS5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'East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deReg'!$C$95:$S$95</c:f>
              <c:numCache>
                <c:formatCode>General</c:formatCode>
                <c:ptCount val="17"/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58"/>
          <c:order val="58"/>
          <c:tx>
            <c:strRef>
              <c:f>'East deReg'!$B$96</c:f>
              <c:strCache>
                <c:ptCount val="1"/>
                <c:pt idx="0">
                  <c:v>Windon-LS5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'East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deReg'!$C$96:$S$96</c:f>
              <c:numCache>
                <c:formatCode>General</c:formatCode>
                <c:ptCount val="17"/>
                <c:pt idx="12">
                  <c:v>0</c:v>
                </c:pt>
                <c:pt idx="13">
                  <c:v>0.81562098362836344</c:v>
                </c:pt>
                <c:pt idx="14">
                  <c:v>0.81562098362836344</c:v>
                </c:pt>
                <c:pt idx="15">
                  <c:v>0.81562098362836344</c:v>
                </c:pt>
                <c:pt idx="16">
                  <c:v>0</c:v>
                </c:pt>
              </c:numCache>
            </c:numRef>
          </c:val>
        </c:ser>
        <c:ser>
          <c:idx val="59"/>
          <c:order val="59"/>
          <c:tx>
            <c:strRef>
              <c:f>'East deReg'!$B$97</c:f>
              <c:strCache>
                <c:ptCount val="1"/>
                <c:pt idx="0">
                  <c:v>Trade-LS5</c:v>
                </c:pt>
              </c:strCache>
            </c:strRef>
          </c:tx>
          <c:spPr>
            <a:noFill/>
            <a:ln w="9525">
              <a:solidFill>
                <a:schemeClr val="tx1"/>
              </a:solidFill>
            </a:ln>
            <a:effectLst/>
          </c:spPr>
          <c:cat>
            <c:numRef>
              <c:f>'East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deReg'!$C$97:$S$97</c:f>
              <c:numCache>
                <c:formatCode>General</c:formatCode>
                <c:ptCount val="17"/>
                <c:pt idx="12">
                  <c:v>0</c:v>
                </c:pt>
                <c:pt idx="13">
                  <c:v>0.48795553838096556</c:v>
                </c:pt>
                <c:pt idx="14">
                  <c:v>0.48795553838096556</c:v>
                </c:pt>
                <c:pt idx="15">
                  <c:v>0.48795553838096556</c:v>
                </c:pt>
                <c:pt idx="16">
                  <c:v>0</c:v>
                </c:pt>
              </c:numCache>
            </c:numRef>
          </c:val>
        </c:ser>
        <c:ser>
          <c:idx val="60"/>
          <c:order val="60"/>
          <c:tx>
            <c:strRef>
              <c:f>'East deReg'!$B$98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'East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deReg'!$C$98:$S$98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61"/>
          <c:order val="61"/>
          <c:tx>
            <c:strRef>
              <c:f>'East deReg'!$B$99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'East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deReg'!$C$99:$S$99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62"/>
          <c:order val="62"/>
          <c:tx>
            <c:strRef>
              <c:f>'East deReg'!$B$100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'East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deReg'!$C$100:$S$100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63"/>
          <c:order val="63"/>
          <c:tx>
            <c:strRef>
              <c:f>'East deReg'!$B$101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'East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deReg'!$C$101:$S$101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64"/>
          <c:order val="64"/>
          <c:tx>
            <c:strRef>
              <c:f>'East deReg'!$B$102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'East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deReg'!$C$102:$S$102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65"/>
          <c:order val="65"/>
          <c:tx>
            <c:strRef>
              <c:f>'East deReg'!$B$103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'East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deReg'!$C$103:$S$103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66"/>
          <c:order val="66"/>
          <c:tx>
            <c:strRef>
              <c:f>'East deReg'!$B$104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'East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deReg'!$C$104:$S$104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67"/>
          <c:order val="67"/>
          <c:tx>
            <c:strRef>
              <c:f>'East deReg'!$B$105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'East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deReg'!$C$105:$S$105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68"/>
          <c:order val="68"/>
          <c:tx>
            <c:strRef>
              <c:f>'East deReg'!$B$106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'East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deReg'!$C$106:$S$106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69"/>
          <c:order val="69"/>
          <c:tx>
            <c:strRef>
              <c:f>'East deReg'!$B$107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'East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deReg'!$C$107:$S$107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70"/>
          <c:order val="70"/>
          <c:tx>
            <c:strRef>
              <c:f>'East deReg'!$B$108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'East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deReg'!$C$108:$S$108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71"/>
          <c:order val="71"/>
          <c:tx>
            <c:strRef>
              <c:f>'East deReg'!$B$109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'East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deReg'!$C$109:$S$109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96016368"/>
        <c:axId val="-1596007120"/>
      </c:areaChart>
      <c:dateAx>
        <c:axId val="-159601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6007120"/>
        <c:crosses val="autoZero"/>
        <c:auto val="0"/>
        <c:lblOffset val="100"/>
        <c:baseTimeUnit val="days"/>
        <c:majorUnit val="500"/>
        <c:majorTimeUnit val="days"/>
      </c:dateAx>
      <c:valAx>
        <c:axId val="-159600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601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1531478231852939E-2"/>
          <c:y val="0.87915705787436205"/>
          <c:w val="0.94369381168974242"/>
          <c:h val="0.11732491222238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44231440223291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087262983451188E-2"/>
          <c:y val="7.8497354497354496E-2"/>
          <c:w val="0.89966798824073779"/>
          <c:h val="0.73314856751085533"/>
        </c:manualLayout>
      </c:layout>
      <c:areaChart>
        <c:grouping val="stacked"/>
        <c:varyColors val="0"/>
        <c:ser>
          <c:idx val="0"/>
          <c:order val="0"/>
          <c:tx>
            <c:strRef>
              <c:f>'East Reg'!$B$38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  <a:effectLst/>
          </c:spPr>
          <c:cat>
            <c:numRef>
              <c:f>'East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Reg'!$C$38:$S$38</c:f>
              <c:numCache>
                <c:formatCode>General</c:formatCode>
                <c:ptCount val="17"/>
                <c:pt idx="0">
                  <c:v>0</c:v>
                </c:pt>
                <c:pt idx="1">
                  <c:v>5.5131843999978205</c:v>
                </c:pt>
                <c:pt idx="2">
                  <c:v>5.5131843999978205</c:v>
                </c:pt>
                <c:pt idx="3">
                  <c:v>5.5131843999978205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'East Reg'!$B$39</c:f>
              <c:strCache>
                <c:ptCount val="1"/>
                <c:pt idx="0">
                  <c:v>Hydrolg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'East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Reg'!$C$39:$S$39</c:f>
              <c:numCache>
                <c:formatCode>General</c:formatCode>
                <c:ptCount val="17"/>
                <c:pt idx="0">
                  <c:v>0</c:v>
                </c:pt>
                <c:pt idx="1">
                  <c:v>17.975776499999998</c:v>
                </c:pt>
                <c:pt idx="2">
                  <c:v>17.975776499999998</c:v>
                </c:pt>
                <c:pt idx="3">
                  <c:v>17.975776499999998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'East Reg'!$B$40</c:f>
              <c:strCache>
                <c:ptCount val="1"/>
                <c:pt idx="0">
                  <c:v>HydroROR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'East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Reg'!$C$40:$S$40</c:f>
              <c:numCache>
                <c:formatCode>General</c:formatCode>
                <c:ptCount val="17"/>
                <c:pt idx="0">
                  <c:v>0</c:v>
                </c:pt>
                <c:pt idx="1">
                  <c:v>0.17587350000000002</c:v>
                </c:pt>
                <c:pt idx="2">
                  <c:v>0.17587350000000002</c:v>
                </c:pt>
                <c:pt idx="3">
                  <c:v>0.17587350000000002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'East Reg'!$B$41</c:f>
              <c:strCache>
                <c:ptCount val="1"/>
                <c:pt idx="0">
                  <c:v>Subcr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'East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Reg'!$C$41:$S$41</c:f>
              <c:numCache>
                <c:formatCode>General</c:formatCode>
                <c:ptCount val="17"/>
                <c:pt idx="0">
                  <c:v>0</c:v>
                </c:pt>
                <c:pt idx="1">
                  <c:v>38.19655547587675</c:v>
                </c:pt>
                <c:pt idx="2">
                  <c:v>38.19655547587675</c:v>
                </c:pt>
                <c:pt idx="3">
                  <c:v>38.19655547587675</c:v>
                </c:pt>
                <c:pt idx="4">
                  <c:v>0</c:v>
                </c:pt>
              </c:numCache>
            </c:numRef>
          </c:val>
        </c:ser>
        <c:ser>
          <c:idx val="4"/>
          <c:order val="4"/>
          <c:tx>
            <c:strRef>
              <c:f>'East Reg'!$B$42</c:f>
              <c:strCache>
                <c:ptCount val="1"/>
                <c:pt idx="0">
                  <c:v>Superc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'East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Reg'!$C$42:$S$42</c:f>
              <c:numCache>
                <c:formatCode>General</c:formatCode>
                <c:ptCount val="17"/>
                <c:pt idx="0">
                  <c:v>0</c:v>
                </c:pt>
                <c:pt idx="1">
                  <c:v>43.932780020586236</c:v>
                </c:pt>
                <c:pt idx="2">
                  <c:v>43.932780020586236</c:v>
                </c:pt>
                <c:pt idx="3">
                  <c:v>43.932780020586236</c:v>
                </c:pt>
                <c:pt idx="4">
                  <c:v>0</c:v>
                </c:pt>
              </c:numCache>
            </c:numRef>
          </c:val>
        </c:ser>
        <c:ser>
          <c:idx val="5"/>
          <c:order val="5"/>
          <c:tx>
            <c:strRef>
              <c:f>'East Reg'!$B$43</c:f>
              <c:strCache>
                <c:ptCount val="1"/>
                <c:pt idx="0">
                  <c:v>Ultrsc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numRef>
              <c:f>'East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Reg'!$C$43:$S$43</c:f>
              <c:numCache>
                <c:formatCode>General</c:formatCode>
                <c:ptCount val="17"/>
                <c:pt idx="0">
                  <c:v>0</c:v>
                </c:pt>
                <c:pt idx="1">
                  <c:v>36.919440014734867</c:v>
                </c:pt>
                <c:pt idx="2">
                  <c:v>36.919440014734867</c:v>
                </c:pt>
                <c:pt idx="3">
                  <c:v>36.919440014734867</c:v>
                </c:pt>
                <c:pt idx="4">
                  <c:v>0</c:v>
                </c:pt>
              </c:numCache>
            </c:numRef>
          </c:val>
        </c:ser>
        <c:ser>
          <c:idx val="6"/>
          <c:order val="6"/>
          <c:tx>
            <c:strRef>
              <c:f>'East Reg'!$B$44</c:f>
              <c:strCache>
                <c:ptCount val="1"/>
                <c:pt idx="0">
                  <c:v>CC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'East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Reg'!$C$44:$S$44</c:f>
              <c:numCache>
                <c:formatCode>General</c:formatCode>
                <c:ptCount val="17"/>
                <c:pt idx="0">
                  <c:v>0</c:v>
                </c:pt>
                <c:pt idx="1">
                  <c:v>16.844705999997519</c:v>
                </c:pt>
                <c:pt idx="2">
                  <c:v>16.844705999997519</c:v>
                </c:pt>
                <c:pt idx="3">
                  <c:v>16.844705999997519</c:v>
                </c:pt>
                <c:pt idx="4">
                  <c:v>0</c:v>
                </c:pt>
              </c:numCache>
            </c:numRef>
          </c:val>
        </c:ser>
        <c:ser>
          <c:idx val="7"/>
          <c:order val="7"/>
          <c:tx>
            <c:strRef>
              <c:f>'East Reg'!$B$45</c:f>
              <c:strCache>
                <c:ptCount val="1"/>
                <c:pt idx="0">
                  <c:v>CCcon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'East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Reg'!$C$45:$S$45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8"/>
          <c:order val="8"/>
          <c:tx>
            <c:strRef>
              <c:f>'East Reg'!$B$46</c:f>
              <c:strCache>
                <c:ptCount val="1"/>
                <c:pt idx="0">
                  <c:v>ST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'East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Reg'!$C$46:$S$46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9"/>
          <c:order val="9"/>
          <c:tx>
            <c:strRef>
              <c:f>'East Reg'!$B$47</c:f>
              <c:strCache>
                <c:ptCount val="1"/>
                <c:pt idx="0">
                  <c:v>GT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'East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Reg'!$C$47:$S$47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'East Reg'!$B$48</c:f>
              <c:strCache>
                <c:ptCount val="1"/>
                <c:pt idx="0">
                  <c:v>Windon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'East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Reg'!$C$48:$S$48</c:f>
              <c:numCache>
                <c:formatCode>General</c:formatCode>
                <c:ptCount val="17"/>
                <c:pt idx="0">
                  <c:v>0</c:v>
                </c:pt>
                <c:pt idx="1">
                  <c:v>0.36594522326573165</c:v>
                </c:pt>
                <c:pt idx="2">
                  <c:v>0.36594522326573165</c:v>
                </c:pt>
                <c:pt idx="3">
                  <c:v>0.36594522326573165</c:v>
                </c:pt>
                <c:pt idx="4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'East Reg'!$B$49</c:f>
              <c:strCache>
                <c:ptCount val="1"/>
                <c:pt idx="0">
                  <c:v>Trade</c:v>
                </c:pt>
              </c:strCache>
            </c:strRef>
          </c:tx>
          <c:spPr>
            <a:noFill/>
            <a:ln w="9525">
              <a:solidFill>
                <a:sysClr val="windowText" lastClr="000000"/>
              </a:solidFill>
            </a:ln>
            <a:effectLst/>
          </c:spPr>
          <c:cat>
            <c:numRef>
              <c:f>'East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Reg'!$C$49:$S$49</c:f>
              <c:numCache>
                <c:formatCode>General</c:formatCode>
                <c:ptCount val="17"/>
                <c:pt idx="0">
                  <c:v>0</c:v>
                </c:pt>
                <c:pt idx="1">
                  <c:v>5.767198109316034</c:v>
                </c:pt>
                <c:pt idx="2">
                  <c:v>5.767198109316034</c:v>
                </c:pt>
                <c:pt idx="3">
                  <c:v>5.767198109316034</c:v>
                </c:pt>
                <c:pt idx="4">
                  <c:v>0</c:v>
                </c:pt>
              </c:numCache>
            </c:numRef>
          </c:val>
        </c:ser>
        <c:ser>
          <c:idx val="12"/>
          <c:order val="12"/>
          <c:tx>
            <c:strRef>
              <c:f>'East Reg'!$B$50</c:f>
              <c:strCache>
                <c:ptCount val="1"/>
                <c:pt idx="0">
                  <c:v>Nuclear-LS2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  <a:effectLst/>
          </c:spPr>
          <c:cat>
            <c:numRef>
              <c:f>'East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Reg'!$C$50:$S$50</c:f>
              <c:numCache>
                <c:formatCode>General</c:formatCode>
                <c:ptCount val="17"/>
                <c:pt idx="3">
                  <c:v>0</c:v>
                </c:pt>
                <c:pt idx="4">
                  <c:v>5.513184399999858</c:v>
                </c:pt>
                <c:pt idx="5">
                  <c:v>5.513184399999858</c:v>
                </c:pt>
                <c:pt idx="6">
                  <c:v>5.513184399999858</c:v>
                </c:pt>
                <c:pt idx="7">
                  <c:v>0</c:v>
                </c:pt>
              </c:numCache>
            </c:numRef>
          </c:val>
        </c:ser>
        <c:ser>
          <c:idx val="13"/>
          <c:order val="13"/>
          <c:tx>
            <c:strRef>
              <c:f>'East Reg'!$B$51</c:f>
              <c:strCache>
                <c:ptCount val="1"/>
                <c:pt idx="0">
                  <c:v>Hydrolg-LS2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'East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Reg'!$C$51:$S$51</c:f>
              <c:numCache>
                <c:formatCode>General</c:formatCode>
                <c:ptCount val="17"/>
                <c:pt idx="3">
                  <c:v>0</c:v>
                </c:pt>
                <c:pt idx="4">
                  <c:v>14.950359620847825</c:v>
                </c:pt>
                <c:pt idx="5">
                  <c:v>14.950359620847825</c:v>
                </c:pt>
                <c:pt idx="6">
                  <c:v>14.950359620847825</c:v>
                </c:pt>
                <c:pt idx="7">
                  <c:v>0</c:v>
                </c:pt>
              </c:numCache>
            </c:numRef>
          </c:val>
        </c:ser>
        <c:ser>
          <c:idx val="14"/>
          <c:order val="14"/>
          <c:tx>
            <c:strRef>
              <c:f>'East Reg'!$B$52</c:f>
              <c:strCache>
                <c:ptCount val="1"/>
                <c:pt idx="0">
                  <c:v>HydroROR-LS2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'East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Reg'!$C$52:$S$52</c:f>
              <c:numCache>
                <c:formatCode>General</c:formatCode>
                <c:ptCount val="17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5"/>
          <c:order val="15"/>
          <c:tx>
            <c:strRef>
              <c:f>'East Reg'!$B$53</c:f>
              <c:strCache>
                <c:ptCount val="1"/>
                <c:pt idx="0">
                  <c:v>Subcr-LS2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'East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Reg'!$C$53:$S$53</c:f>
              <c:numCache>
                <c:formatCode>General</c:formatCode>
                <c:ptCount val="17"/>
                <c:pt idx="3">
                  <c:v>0</c:v>
                </c:pt>
                <c:pt idx="4">
                  <c:v>37.133645399983408</c:v>
                </c:pt>
                <c:pt idx="5">
                  <c:v>37.133645399983408</c:v>
                </c:pt>
                <c:pt idx="6">
                  <c:v>37.133645399983408</c:v>
                </c:pt>
                <c:pt idx="7">
                  <c:v>0</c:v>
                </c:pt>
              </c:numCache>
            </c:numRef>
          </c:val>
        </c:ser>
        <c:ser>
          <c:idx val="16"/>
          <c:order val="16"/>
          <c:tx>
            <c:strRef>
              <c:f>'East Reg'!$B$54</c:f>
              <c:strCache>
                <c:ptCount val="1"/>
                <c:pt idx="0">
                  <c:v>Superc-LS2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'East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Reg'!$C$54:$S$54</c:f>
              <c:numCache>
                <c:formatCode>General</c:formatCode>
                <c:ptCount val="17"/>
                <c:pt idx="3">
                  <c:v>0</c:v>
                </c:pt>
                <c:pt idx="4">
                  <c:v>43.932780003145787</c:v>
                </c:pt>
                <c:pt idx="5">
                  <c:v>43.932780003145787</c:v>
                </c:pt>
                <c:pt idx="6">
                  <c:v>43.932780003145787</c:v>
                </c:pt>
                <c:pt idx="7">
                  <c:v>0</c:v>
                </c:pt>
              </c:numCache>
            </c:numRef>
          </c:val>
        </c:ser>
        <c:ser>
          <c:idx val="17"/>
          <c:order val="17"/>
          <c:tx>
            <c:strRef>
              <c:f>'East Reg'!$B$55</c:f>
              <c:strCache>
                <c:ptCount val="1"/>
                <c:pt idx="0">
                  <c:v>Ultrsc-LS2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numRef>
              <c:f>'East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Reg'!$C$55:$S$55</c:f>
              <c:numCache>
                <c:formatCode>General</c:formatCode>
                <c:ptCount val="17"/>
                <c:pt idx="3">
                  <c:v>0</c:v>
                </c:pt>
                <c:pt idx="4">
                  <c:v>36.919440001473909</c:v>
                </c:pt>
                <c:pt idx="5">
                  <c:v>36.919440001473909</c:v>
                </c:pt>
                <c:pt idx="6">
                  <c:v>36.919440001473909</c:v>
                </c:pt>
                <c:pt idx="7">
                  <c:v>0</c:v>
                </c:pt>
              </c:numCache>
            </c:numRef>
          </c:val>
        </c:ser>
        <c:ser>
          <c:idx val="18"/>
          <c:order val="18"/>
          <c:tx>
            <c:strRef>
              <c:f>'East Reg'!$B$56</c:f>
              <c:strCache>
                <c:ptCount val="1"/>
                <c:pt idx="0">
                  <c:v>CC-LS2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'East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Reg'!$C$56:$S$56</c:f>
              <c:numCache>
                <c:formatCode>General</c:formatCode>
                <c:ptCount val="17"/>
                <c:pt idx="3">
                  <c:v>0</c:v>
                </c:pt>
                <c:pt idx="4">
                  <c:v>13.473930760140107</c:v>
                </c:pt>
                <c:pt idx="5">
                  <c:v>13.473930760140107</c:v>
                </c:pt>
                <c:pt idx="6">
                  <c:v>13.473930760140107</c:v>
                </c:pt>
                <c:pt idx="7">
                  <c:v>0</c:v>
                </c:pt>
              </c:numCache>
            </c:numRef>
          </c:val>
        </c:ser>
        <c:ser>
          <c:idx val="19"/>
          <c:order val="19"/>
          <c:tx>
            <c:strRef>
              <c:f>'East Reg'!$B$57</c:f>
              <c:strCache>
                <c:ptCount val="1"/>
                <c:pt idx="0">
                  <c:v>CCcon-LS2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'East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Reg'!$C$57:$S$57</c:f>
              <c:numCache>
                <c:formatCode>General</c:formatCode>
                <c:ptCount val="17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20"/>
          <c:order val="20"/>
          <c:tx>
            <c:strRef>
              <c:f>'East Reg'!$B$58</c:f>
              <c:strCache>
                <c:ptCount val="1"/>
                <c:pt idx="0">
                  <c:v>ST-LS2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'East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Reg'!$C$58:$S$58</c:f>
              <c:numCache>
                <c:formatCode>General</c:formatCode>
                <c:ptCount val="17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21"/>
          <c:order val="21"/>
          <c:tx>
            <c:strRef>
              <c:f>'East Reg'!$B$59</c:f>
              <c:strCache>
                <c:ptCount val="1"/>
                <c:pt idx="0">
                  <c:v>GT-LS2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'East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Reg'!$C$59:$S$59</c:f>
              <c:numCache>
                <c:formatCode>General</c:formatCode>
                <c:ptCount val="17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22"/>
          <c:order val="22"/>
          <c:tx>
            <c:strRef>
              <c:f>'East Reg'!$B$60</c:f>
              <c:strCache>
                <c:ptCount val="1"/>
                <c:pt idx="0">
                  <c:v>Windon-LS2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'East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Reg'!$C$60:$S$60</c:f>
              <c:numCache>
                <c:formatCode>General</c:formatCode>
                <c:ptCount val="17"/>
                <c:pt idx="3">
                  <c:v>0</c:v>
                </c:pt>
                <c:pt idx="4">
                  <c:v>0.46817760891804611</c:v>
                </c:pt>
                <c:pt idx="5">
                  <c:v>0.46817760891804611</c:v>
                </c:pt>
                <c:pt idx="6">
                  <c:v>0.46817760891804611</c:v>
                </c:pt>
                <c:pt idx="7">
                  <c:v>0</c:v>
                </c:pt>
              </c:numCache>
            </c:numRef>
          </c:val>
        </c:ser>
        <c:ser>
          <c:idx val="23"/>
          <c:order val="23"/>
          <c:tx>
            <c:strRef>
              <c:f>'East Reg'!$B$61</c:f>
              <c:strCache>
                <c:ptCount val="1"/>
                <c:pt idx="0">
                  <c:v>Trade-LS2</c:v>
                </c:pt>
              </c:strCache>
            </c:strRef>
          </c:tx>
          <c:spPr>
            <a:noFill/>
            <a:ln w="25400">
              <a:noFill/>
            </a:ln>
            <a:effectLst/>
          </c:spPr>
          <c:cat>
            <c:numRef>
              <c:f>'East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Reg'!$C$61:$S$61</c:f>
              <c:numCache>
                <c:formatCode>General</c:formatCode>
                <c:ptCount val="17"/>
                <c:pt idx="3">
                  <c:v>0</c:v>
                </c:pt>
                <c:pt idx="4">
                  <c:v>3.5077104398268411</c:v>
                </c:pt>
                <c:pt idx="5">
                  <c:v>3.5077104398268411</c:v>
                </c:pt>
                <c:pt idx="6">
                  <c:v>3.5077104398268411</c:v>
                </c:pt>
                <c:pt idx="7">
                  <c:v>0</c:v>
                </c:pt>
              </c:numCache>
            </c:numRef>
          </c:val>
        </c:ser>
        <c:ser>
          <c:idx val="24"/>
          <c:order val="24"/>
          <c:tx>
            <c:strRef>
              <c:f>'East Reg'!$B$62</c:f>
              <c:strCache>
                <c:ptCount val="1"/>
                <c:pt idx="0">
                  <c:v>Nuclear-LS3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  <a:effectLst/>
          </c:spPr>
          <c:cat>
            <c:numRef>
              <c:f>'East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Reg'!$C$62:$S$62</c:f>
              <c:numCache>
                <c:formatCode>General</c:formatCode>
                <c:ptCount val="17"/>
                <c:pt idx="6">
                  <c:v>0</c:v>
                </c:pt>
                <c:pt idx="7">
                  <c:v>5.5131843999998953</c:v>
                </c:pt>
                <c:pt idx="8">
                  <c:v>5.5131843999998953</c:v>
                </c:pt>
                <c:pt idx="9">
                  <c:v>5.5131843999998953</c:v>
                </c:pt>
                <c:pt idx="10">
                  <c:v>0</c:v>
                </c:pt>
              </c:numCache>
            </c:numRef>
          </c:val>
        </c:ser>
        <c:ser>
          <c:idx val="25"/>
          <c:order val="25"/>
          <c:tx>
            <c:strRef>
              <c:f>'East Reg'!$B$63</c:f>
              <c:strCache>
                <c:ptCount val="1"/>
                <c:pt idx="0">
                  <c:v>Hydrolg-LS3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'East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Reg'!$C$63:$S$63</c:f>
              <c:numCache>
                <c:formatCode>General</c:formatCode>
                <c:ptCount val="17"/>
                <c:pt idx="6">
                  <c:v>0</c:v>
                </c:pt>
                <c:pt idx="7">
                  <c:v>9.6695450425962566</c:v>
                </c:pt>
                <c:pt idx="8">
                  <c:v>9.6695450425962566</c:v>
                </c:pt>
                <c:pt idx="9">
                  <c:v>9.6695450425962566</c:v>
                </c:pt>
                <c:pt idx="10">
                  <c:v>0</c:v>
                </c:pt>
              </c:numCache>
            </c:numRef>
          </c:val>
        </c:ser>
        <c:ser>
          <c:idx val="26"/>
          <c:order val="26"/>
          <c:tx>
            <c:strRef>
              <c:f>'East Reg'!$B$64</c:f>
              <c:strCache>
                <c:ptCount val="1"/>
                <c:pt idx="0">
                  <c:v>HydroROR-LS3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'East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Reg'!$C$64:$S$64</c:f>
              <c:numCache>
                <c:formatCode>General</c:formatCode>
                <c:ptCount val="17"/>
                <c:pt idx="6">
                  <c:v>0</c:v>
                </c:pt>
                <c:pt idx="7">
                  <c:v>4.8560834753722776E-2</c:v>
                </c:pt>
                <c:pt idx="8">
                  <c:v>4.8560834753722776E-2</c:v>
                </c:pt>
                <c:pt idx="9">
                  <c:v>4.8560834753722776E-2</c:v>
                </c:pt>
                <c:pt idx="10">
                  <c:v>0</c:v>
                </c:pt>
              </c:numCache>
            </c:numRef>
          </c:val>
        </c:ser>
        <c:ser>
          <c:idx val="27"/>
          <c:order val="27"/>
          <c:tx>
            <c:strRef>
              <c:f>'East Reg'!$B$65</c:f>
              <c:strCache>
                <c:ptCount val="1"/>
                <c:pt idx="0">
                  <c:v>Subcr-LS3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'East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Reg'!$C$65:$S$65</c:f>
              <c:numCache>
                <c:formatCode>General</c:formatCode>
                <c:ptCount val="17"/>
                <c:pt idx="6">
                  <c:v>0</c:v>
                </c:pt>
                <c:pt idx="7">
                  <c:v>29.224870574959162</c:v>
                </c:pt>
                <c:pt idx="8">
                  <c:v>29.224870574959162</c:v>
                </c:pt>
                <c:pt idx="9">
                  <c:v>29.224870574959162</c:v>
                </c:pt>
                <c:pt idx="10">
                  <c:v>0</c:v>
                </c:pt>
              </c:numCache>
            </c:numRef>
          </c:val>
        </c:ser>
        <c:ser>
          <c:idx val="28"/>
          <c:order val="28"/>
          <c:tx>
            <c:strRef>
              <c:f>'East Reg'!$B$66</c:f>
              <c:strCache>
                <c:ptCount val="1"/>
                <c:pt idx="0">
                  <c:v>Superc-LS3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'East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Reg'!$C$66:$S$66</c:f>
              <c:numCache>
                <c:formatCode>General</c:formatCode>
                <c:ptCount val="17"/>
                <c:pt idx="6">
                  <c:v>0</c:v>
                </c:pt>
                <c:pt idx="7">
                  <c:v>43.932780000480108</c:v>
                </c:pt>
                <c:pt idx="8">
                  <c:v>43.932780000480108</c:v>
                </c:pt>
                <c:pt idx="9">
                  <c:v>43.932780000480108</c:v>
                </c:pt>
                <c:pt idx="10">
                  <c:v>0</c:v>
                </c:pt>
              </c:numCache>
            </c:numRef>
          </c:val>
        </c:ser>
        <c:ser>
          <c:idx val="29"/>
          <c:order val="29"/>
          <c:tx>
            <c:strRef>
              <c:f>'East Reg'!$B$67</c:f>
              <c:strCache>
                <c:ptCount val="1"/>
                <c:pt idx="0">
                  <c:v>Ultrsc-LS3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numRef>
              <c:f>'East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Reg'!$C$67:$S$67</c:f>
              <c:numCache>
                <c:formatCode>General</c:formatCode>
                <c:ptCount val="17"/>
                <c:pt idx="6">
                  <c:v>0</c:v>
                </c:pt>
                <c:pt idx="7">
                  <c:v>36.919439999999994</c:v>
                </c:pt>
                <c:pt idx="8">
                  <c:v>36.919439999999994</c:v>
                </c:pt>
                <c:pt idx="9">
                  <c:v>36.919439999999994</c:v>
                </c:pt>
                <c:pt idx="10">
                  <c:v>0</c:v>
                </c:pt>
              </c:numCache>
            </c:numRef>
          </c:val>
        </c:ser>
        <c:ser>
          <c:idx val="30"/>
          <c:order val="30"/>
          <c:tx>
            <c:strRef>
              <c:f>'East Reg'!$B$68</c:f>
              <c:strCache>
                <c:ptCount val="1"/>
                <c:pt idx="0">
                  <c:v>CC-LS3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'East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Reg'!$C$68:$S$68</c:f>
              <c:numCache>
                <c:formatCode>General</c:formatCode>
                <c:ptCount val="17"/>
                <c:pt idx="6">
                  <c:v>0</c:v>
                </c:pt>
                <c:pt idx="7">
                  <c:v>8.9716207954724609</c:v>
                </c:pt>
                <c:pt idx="8">
                  <c:v>8.9716207954724609</c:v>
                </c:pt>
                <c:pt idx="9">
                  <c:v>8.9716207954724609</c:v>
                </c:pt>
                <c:pt idx="10">
                  <c:v>0</c:v>
                </c:pt>
              </c:numCache>
            </c:numRef>
          </c:val>
        </c:ser>
        <c:ser>
          <c:idx val="31"/>
          <c:order val="31"/>
          <c:tx>
            <c:strRef>
              <c:f>'East Reg'!$B$69</c:f>
              <c:strCache>
                <c:ptCount val="1"/>
                <c:pt idx="0">
                  <c:v>CCcon-LS3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'East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Reg'!$C$69:$S$69</c:f>
              <c:numCache>
                <c:formatCode>General</c:formatCode>
                <c:ptCount val="17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32"/>
          <c:order val="32"/>
          <c:tx>
            <c:strRef>
              <c:f>'East Reg'!$B$70</c:f>
              <c:strCache>
                <c:ptCount val="1"/>
                <c:pt idx="0">
                  <c:v>ST-LS3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'East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Reg'!$C$70:$S$70</c:f>
              <c:numCache>
                <c:formatCode>General</c:formatCode>
                <c:ptCount val="17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33"/>
          <c:order val="33"/>
          <c:tx>
            <c:strRef>
              <c:f>'East Reg'!$B$71</c:f>
              <c:strCache>
                <c:ptCount val="1"/>
                <c:pt idx="0">
                  <c:v>GT-LS3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'East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Reg'!$C$71:$S$71</c:f>
              <c:numCache>
                <c:formatCode>General</c:formatCode>
                <c:ptCount val="17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34"/>
          <c:order val="34"/>
          <c:tx>
            <c:strRef>
              <c:f>'East Reg'!$B$72</c:f>
              <c:strCache>
                <c:ptCount val="1"/>
                <c:pt idx="0">
                  <c:v>Windon-LS3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'East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Reg'!$C$72:$S$72</c:f>
              <c:numCache>
                <c:formatCode>General</c:formatCode>
                <c:ptCount val="17"/>
                <c:pt idx="6">
                  <c:v>0</c:v>
                </c:pt>
                <c:pt idx="7">
                  <c:v>0.61123714896711512</c:v>
                </c:pt>
                <c:pt idx="8">
                  <c:v>0.61123714896711512</c:v>
                </c:pt>
                <c:pt idx="9">
                  <c:v>0.61123714896711512</c:v>
                </c:pt>
                <c:pt idx="10">
                  <c:v>0</c:v>
                </c:pt>
              </c:numCache>
            </c:numRef>
          </c:val>
        </c:ser>
        <c:ser>
          <c:idx val="35"/>
          <c:order val="35"/>
          <c:tx>
            <c:strRef>
              <c:f>'East Reg'!$B$73</c:f>
              <c:strCache>
                <c:ptCount val="1"/>
                <c:pt idx="0">
                  <c:v>Trade-LS3</c:v>
                </c:pt>
              </c:strCache>
            </c:strRef>
          </c:tx>
          <c:spPr>
            <a:noFill/>
            <a:ln w="25400">
              <a:noFill/>
            </a:ln>
            <a:effectLst/>
          </c:spPr>
          <c:cat>
            <c:numRef>
              <c:f>'East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Reg'!$C$73:$S$73</c:f>
              <c:numCache>
                <c:formatCode>General</c:formatCode>
                <c:ptCount val="17"/>
                <c:pt idx="6">
                  <c:v>0</c:v>
                </c:pt>
                <c:pt idx="7">
                  <c:v>1.8639975440504712</c:v>
                </c:pt>
                <c:pt idx="8">
                  <c:v>1.8639975440504712</c:v>
                </c:pt>
                <c:pt idx="9">
                  <c:v>1.8639975440504712</c:v>
                </c:pt>
                <c:pt idx="10">
                  <c:v>0</c:v>
                </c:pt>
              </c:numCache>
            </c:numRef>
          </c:val>
        </c:ser>
        <c:ser>
          <c:idx val="36"/>
          <c:order val="36"/>
          <c:tx>
            <c:strRef>
              <c:f>'East Reg'!$B$74</c:f>
              <c:strCache>
                <c:ptCount val="1"/>
                <c:pt idx="0">
                  <c:v>Nuclear-LS4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  <a:effectLst/>
          </c:spPr>
          <c:cat>
            <c:numRef>
              <c:f>'East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Reg'!$C$74:$S$74</c:f>
              <c:numCache>
                <c:formatCode>General</c:formatCode>
                <c:ptCount val="17"/>
                <c:pt idx="9">
                  <c:v>0</c:v>
                </c:pt>
                <c:pt idx="10">
                  <c:v>5.5131843999999015</c:v>
                </c:pt>
                <c:pt idx="11">
                  <c:v>5.5131843999999015</c:v>
                </c:pt>
                <c:pt idx="12">
                  <c:v>5.5131843999999015</c:v>
                </c:pt>
                <c:pt idx="13">
                  <c:v>0</c:v>
                </c:pt>
              </c:numCache>
            </c:numRef>
          </c:val>
        </c:ser>
        <c:ser>
          <c:idx val="37"/>
          <c:order val="37"/>
          <c:tx>
            <c:strRef>
              <c:f>'East Reg'!$B$75</c:f>
              <c:strCache>
                <c:ptCount val="1"/>
                <c:pt idx="0">
                  <c:v>Hydrolg-LS4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'East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Reg'!$C$75:$S$75</c:f>
              <c:numCache>
                <c:formatCode>General</c:formatCode>
                <c:ptCount val="17"/>
                <c:pt idx="9">
                  <c:v>0</c:v>
                </c:pt>
                <c:pt idx="10">
                  <c:v>1.4434258011417227</c:v>
                </c:pt>
                <c:pt idx="11">
                  <c:v>1.4434258011417227</c:v>
                </c:pt>
                <c:pt idx="12">
                  <c:v>1.4434258011417227</c:v>
                </c:pt>
                <c:pt idx="13">
                  <c:v>0</c:v>
                </c:pt>
              </c:numCache>
            </c:numRef>
          </c:val>
        </c:ser>
        <c:ser>
          <c:idx val="38"/>
          <c:order val="38"/>
          <c:tx>
            <c:strRef>
              <c:f>'East Reg'!$B$76</c:f>
              <c:strCache>
                <c:ptCount val="1"/>
                <c:pt idx="0">
                  <c:v>HydroROR-LS4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'East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Reg'!$C$76:$S$76</c:f>
              <c:numCache>
                <c:formatCode>General</c:formatCode>
                <c:ptCount val="17"/>
                <c:pt idx="9">
                  <c:v>0</c:v>
                </c:pt>
                <c:pt idx="10">
                  <c:v>0.12680171437937235</c:v>
                </c:pt>
                <c:pt idx="11">
                  <c:v>0.12680171437937235</c:v>
                </c:pt>
                <c:pt idx="12">
                  <c:v>0.12680171437937235</c:v>
                </c:pt>
                <c:pt idx="13">
                  <c:v>0</c:v>
                </c:pt>
              </c:numCache>
            </c:numRef>
          </c:val>
        </c:ser>
        <c:ser>
          <c:idx val="39"/>
          <c:order val="39"/>
          <c:tx>
            <c:strRef>
              <c:f>'East Reg'!$B$77</c:f>
              <c:strCache>
                <c:ptCount val="1"/>
                <c:pt idx="0">
                  <c:v>Subcr-LS4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'East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Reg'!$C$77:$S$77</c:f>
              <c:numCache>
                <c:formatCode>General</c:formatCode>
                <c:ptCount val="17"/>
                <c:pt idx="9">
                  <c:v>0</c:v>
                </c:pt>
                <c:pt idx="10">
                  <c:v>32.479568612711013</c:v>
                </c:pt>
                <c:pt idx="11">
                  <c:v>32.479568612711013</c:v>
                </c:pt>
                <c:pt idx="12">
                  <c:v>32.479568612711013</c:v>
                </c:pt>
                <c:pt idx="13">
                  <c:v>0</c:v>
                </c:pt>
              </c:numCache>
            </c:numRef>
          </c:val>
        </c:ser>
        <c:ser>
          <c:idx val="40"/>
          <c:order val="40"/>
          <c:tx>
            <c:strRef>
              <c:f>'East Reg'!$B$78</c:f>
              <c:strCache>
                <c:ptCount val="1"/>
                <c:pt idx="0">
                  <c:v>Superc-LS4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'East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Reg'!$C$78:$S$78</c:f>
              <c:numCache>
                <c:formatCode>General</c:formatCode>
                <c:ptCount val="17"/>
                <c:pt idx="9">
                  <c:v>0</c:v>
                </c:pt>
                <c:pt idx="10">
                  <c:v>43.932780000606478</c:v>
                </c:pt>
                <c:pt idx="11">
                  <c:v>43.932780000606478</c:v>
                </c:pt>
                <c:pt idx="12">
                  <c:v>43.932780000606478</c:v>
                </c:pt>
                <c:pt idx="13">
                  <c:v>0</c:v>
                </c:pt>
              </c:numCache>
            </c:numRef>
          </c:val>
        </c:ser>
        <c:ser>
          <c:idx val="41"/>
          <c:order val="41"/>
          <c:tx>
            <c:strRef>
              <c:f>'East Reg'!$B$79</c:f>
              <c:strCache>
                <c:ptCount val="1"/>
                <c:pt idx="0">
                  <c:v>Ultrsc-LS4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numRef>
              <c:f>'East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Reg'!$C$79:$S$79</c:f>
              <c:numCache>
                <c:formatCode>General</c:formatCode>
                <c:ptCount val="17"/>
                <c:pt idx="9">
                  <c:v>0</c:v>
                </c:pt>
                <c:pt idx="10">
                  <c:v>36.919439999999994</c:v>
                </c:pt>
                <c:pt idx="11">
                  <c:v>36.919439999999994</c:v>
                </c:pt>
                <c:pt idx="12">
                  <c:v>36.919439999999994</c:v>
                </c:pt>
                <c:pt idx="13">
                  <c:v>0</c:v>
                </c:pt>
              </c:numCache>
            </c:numRef>
          </c:val>
        </c:ser>
        <c:ser>
          <c:idx val="42"/>
          <c:order val="42"/>
          <c:tx>
            <c:strRef>
              <c:f>'East Reg'!$B$80</c:f>
              <c:strCache>
                <c:ptCount val="1"/>
                <c:pt idx="0">
                  <c:v>CC-LS4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'East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Reg'!$C$80:$S$80</c:f>
              <c:numCache>
                <c:formatCode>General</c:formatCode>
                <c:ptCount val="17"/>
                <c:pt idx="9">
                  <c:v>0</c:v>
                </c:pt>
                <c:pt idx="10">
                  <c:v>3.4217744888230488</c:v>
                </c:pt>
                <c:pt idx="11">
                  <c:v>3.4217744888230488</c:v>
                </c:pt>
                <c:pt idx="12">
                  <c:v>3.4217744888230488</c:v>
                </c:pt>
                <c:pt idx="13">
                  <c:v>0</c:v>
                </c:pt>
              </c:numCache>
            </c:numRef>
          </c:val>
        </c:ser>
        <c:ser>
          <c:idx val="43"/>
          <c:order val="43"/>
          <c:tx>
            <c:strRef>
              <c:f>'East Reg'!$B$81</c:f>
              <c:strCache>
                <c:ptCount val="1"/>
                <c:pt idx="0">
                  <c:v>CCcon-LS4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'East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Reg'!$C$81:$S$81</c:f>
              <c:numCache>
                <c:formatCode>General</c:formatCode>
                <c:ptCount val="17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44"/>
          <c:order val="44"/>
          <c:tx>
            <c:strRef>
              <c:f>'East Reg'!$B$82</c:f>
              <c:strCache>
                <c:ptCount val="1"/>
                <c:pt idx="0">
                  <c:v>ST-LS4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'East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Reg'!$C$82:$S$82</c:f>
              <c:numCache>
                <c:formatCode>General</c:formatCode>
                <c:ptCount val="17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45"/>
          <c:order val="45"/>
          <c:tx>
            <c:strRef>
              <c:f>'East Reg'!$B$83</c:f>
              <c:strCache>
                <c:ptCount val="1"/>
                <c:pt idx="0">
                  <c:v>GT-LS4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'East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Reg'!$C$83:$S$83</c:f>
              <c:numCache>
                <c:formatCode>General</c:formatCode>
                <c:ptCount val="17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46"/>
          <c:order val="46"/>
          <c:tx>
            <c:strRef>
              <c:f>'East Reg'!$B$84</c:f>
              <c:strCache>
                <c:ptCount val="1"/>
                <c:pt idx="0">
                  <c:v>Windon-LS4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'East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Reg'!$C$84:$S$84</c:f>
              <c:numCache>
                <c:formatCode>General</c:formatCode>
                <c:ptCount val="17"/>
                <c:pt idx="9">
                  <c:v>0</c:v>
                </c:pt>
                <c:pt idx="10">
                  <c:v>0.65427317678444441</c:v>
                </c:pt>
                <c:pt idx="11">
                  <c:v>0.65427317678444441</c:v>
                </c:pt>
                <c:pt idx="12">
                  <c:v>0.65427317678444441</c:v>
                </c:pt>
                <c:pt idx="13">
                  <c:v>0</c:v>
                </c:pt>
              </c:numCache>
            </c:numRef>
          </c:val>
        </c:ser>
        <c:ser>
          <c:idx val="47"/>
          <c:order val="47"/>
          <c:tx>
            <c:strRef>
              <c:f>'East Reg'!$B$85</c:f>
              <c:strCache>
                <c:ptCount val="1"/>
                <c:pt idx="0">
                  <c:v>Trade-LS4</c:v>
                </c:pt>
              </c:strCache>
            </c:strRef>
          </c:tx>
          <c:spPr>
            <a:noFill/>
            <a:ln w="25400">
              <a:noFill/>
            </a:ln>
            <a:effectLst/>
          </c:spPr>
          <c:cat>
            <c:numRef>
              <c:f>'East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Reg'!$C$85:$S$85</c:f>
              <c:numCache>
                <c:formatCode>General</c:formatCode>
                <c:ptCount val="17"/>
                <c:pt idx="9">
                  <c:v>0</c:v>
                </c:pt>
                <c:pt idx="10">
                  <c:v>1.0954156501819974</c:v>
                </c:pt>
                <c:pt idx="11">
                  <c:v>1.0954156501819974</c:v>
                </c:pt>
                <c:pt idx="12">
                  <c:v>1.0954156501819974</c:v>
                </c:pt>
                <c:pt idx="13">
                  <c:v>0</c:v>
                </c:pt>
              </c:numCache>
            </c:numRef>
          </c:val>
        </c:ser>
        <c:ser>
          <c:idx val="48"/>
          <c:order val="48"/>
          <c:tx>
            <c:strRef>
              <c:f>'East Reg'!$B$86</c:f>
              <c:strCache>
                <c:ptCount val="1"/>
                <c:pt idx="0">
                  <c:v>Nuclear-LS5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  <a:effectLst/>
          </c:spPr>
          <c:cat>
            <c:numRef>
              <c:f>'East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Reg'!$C$86:$S$86</c:f>
              <c:numCache>
                <c:formatCode>General</c:formatCode>
                <c:ptCount val="17"/>
                <c:pt idx="12">
                  <c:v>0</c:v>
                </c:pt>
                <c:pt idx="13">
                  <c:v>5.5131843999998278</c:v>
                </c:pt>
                <c:pt idx="14">
                  <c:v>5.5131843999998278</c:v>
                </c:pt>
                <c:pt idx="15">
                  <c:v>5.5131843999998278</c:v>
                </c:pt>
                <c:pt idx="16">
                  <c:v>0</c:v>
                </c:pt>
              </c:numCache>
            </c:numRef>
          </c:val>
        </c:ser>
        <c:ser>
          <c:idx val="49"/>
          <c:order val="49"/>
          <c:tx>
            <c:strRef>
              <c:f>'East Reg'!$B$87</c:f>
              <c:strCache>
                <c:ptCount val="1"/>
                <c:pt idx="0">
                  <c:v>Hydrolg-LS5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'East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Reg'!$C$87:$S$87</c:f>
              <c:numCache>
                <c:formatCode>General</c:formatCode>
                <c:ptCount val="17"/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50"/>
          <c:order val="50"/>
          <c:tx>
            <c:strRef>
              <c:f>'East Reg'!$B$88</c:f>
              <c:strCache>
                <c:ptCount val="1"/>
                <c:pt idx="0">
                  <c:v>HydroROR-LS5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'East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Reg'!$C$88:$S$88</c:f>
              <c:numCache>
                <c:formatCode>General</c:formatCode>
                <c:ptCount val="17"/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51"/>
          <c:order val="51"/>
          <c:tx>
            <c:strRef>
              <c:f>'East Reg'!$B$89</c:f>
              <c:strCache>
                <c:ptCount val="1"/>
                <c:pt idx="0">
                  <c:v>Subcr-LS5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'East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Reg'!$C$89:$S$89</c:f>
              <c:numCache>
                <c:formatCode>General</c:formatCode>
                <c:ptCount val="17"/>
                <c:pt idx="12">
                  <c:v>0</c:v>
                </c:pt>
                <c:pt idx="13">
                  <c:v>15.571705820108333</c:v>
                </c:pt>
                <c:pt idx="14">
                  <c:v>15.571705820108333</c:v>
                </c:pt>
                <c:pt idx="15">
                  <c:v>15.571705820108333</c:v>
                </c:pt>
                <c:pt idx="16">
                  <c:v>0</c:v>
                </c:pt>
              </c:numCache>
            </c:numRef>
          </c:val>
        </c:ser>
        <c:ser>
          <c:idx val="52"/>
          <c:order val="52"/>
          <c:tx>
            <c:strRef>
              <c:f>'East Reg'!$B$90</c:f>
              <c:strCache>
                <c:ptCount val="1"/>
                <c:pt idx="0">
                  <c:v>Superc-LS5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'East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Reg'!$C$90:$S$90</c:f>
              <c:numCache>
                <c:formatCode>General</c:formatCode>
                <c:ptCount val="17"/>
                <c:pt idx="12">
                  <c:v>0</c:v>
                </c:pt>
                <c:pt idx="13">
                  <c:v>43.932780002457186</c:v>
                </c:pt>
                <c:pt idx="14">
                  <c:v>43.932780002457186</c:v>
                </c:pt>
                <c:pt idx="15">
                  <c:v>43.932780002457186</c:v>
                </c:pt>
                <c:pt idx="16">
                  <c:v>0</c:v>
                </c:pt>
              </c:numCache>
            </c:numRef>
          </c:val>
        </c:ser>
        <c:ser>
          <c:idx val="53"/>
          <c:order val="53"/>
          <c:tx>
            <c:strRef>
              <c:f>'East Reg'!$B$91</c:f>
              <c:strCache>
                <c:ptCount val="1"/>
                <c:pt idx="0">
                  <c:v>Ultrsc-LS5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numRef>
              <c:f>'East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Reg'!$C$91:$S$91</c:f>
              <c:numCache>
                <c:formatCode>General</c:formatCode>
                <c:ptCount val="17"/>
                <c:pt idx="12">
                  <c:v>0</c:v>
                </c:pt>
                <c:pt idx="13">
                  <c:v>36.919440002385059</c:v>
                </c:pt>
                <c:pt idx="14">
                  <c:v>36.919440002385059</c:v>
                </c:pt>
                <c:pt idx="15">
                  <c:v>36.919440002385059</c:v>
                </c:pt>
                <c:pt idx="16">
                  <c:v>0</c:v>
                </c:pt>
              </c:numCache>
            </c:numRef>
          </c:val>
        </c:ser>
        <c:ser>
          <c:idx val="54"/>
          <c:order val="54"/>
          <c:tx>
            <c:strRef>
              <c:f>'East Reg'!$B$92</c:f>
              <c:strCache>
                <c:ptCount val="1"/>
                <c:pt idx="0">
                  <c:v>CC-LS5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'East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Reg'!$C$92:$S$92</c:f>
              <c:numCache>
                <c:formatCode>General</c:formatCode>
                <c:ptCount val="17"/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55"/>
          <c:order val="55"/>
          <c:tx>
            <c:strRef>
              <c:f>'East Reg'!$B$93</c:f>
              <c:strCache>
                <c:ptCount val="1"/>
                <c:pt idx="0">
                  <c:v>CCcon-LS5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'East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Reg'!$C$93:$S$93</c:f>
              <c:numCache>
                <c:formatCode>General</c:formatCode>
                <c:ptCount val="17"/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56"/>
          <c:order val="56"/>
          <c:tx>
            <c:strRef>
              <c:f>'East Reg'!$B$94</c:f>
              <c:strCache>
                <c:ptCount val="1"/>
                <c:pt idx="0">
                  <c:v>ST-LS5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'East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Reg'!$C$94:$S$94</c:f>
              <c:numCache>
                <c:formatCode>General</c:formatCode>
                <c:ptCount val="17"/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57"/>
          <c:order val="57"/>
          <c:tx>
            <c:strRef>
              <c:f>'East Reg'!$B$95</c:f>
              <c:strCache>
                <c:ptCount val="1"/>
                <c:pt idx="0">
                  <c:v>GT-LS5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'East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Reg'!$C$95:$S$95</c:f>
              <c:numCache>
                <c:formatCode>General</c:formatCode>
                <c:ptCount val="17"/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58"/>
          <c:order val="58"/>
          <c:tx>
            <c:strRef>
              <c:f>'East Reg'!$B$96</c:f>
              <c:strCache>
                <c:ptCount val="1"/>
                <c:pt idx="0">
                  <c:v>Windon-LS5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'East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Reg'!$C$96:$S$96</c:f>
              <c:numCache>
                <c:formatCode>General</c:formatCode>
                <c:ptCount val="17"/>
                <c:pt idx="12">
                  <c:v>0</c:v>
                </c:pt>
                <c:pt idx="13">
                  <c:v>0.81562098362836344</c:v>
                </c:pt>
                <c:pt idx="14">
                  <c:v>0.81562098362836344</c:v>
                </c:pt>
                <c:pt idx="15">
                  <c:v>0.81562098362836344</c:v>
                </c:pt>
                <c:pt idx="16">
                  <c:v>0</c:v>
                </c:pt>
              </c:numCache>
            </c:numRef>
          </c:val>
        </c:ser>
        <c:ser>
          <c:idx val="59"/>
          <c:order val="59"/>
          <c:tx>
            <c:strRef>
              <c:f>'East Reg'!$B$97</c:f>
              <c:strCache>
                <c:ptCount val="1"/>
                <c:pt idx="0">
                  <c:v>Trade-LS5</c:v>
                </c:pt>
              </c:strCache>
            </c:strRef>
          </c:tx>
          <c:spPr>
            <a:noFill/>
            <a:ln w="9525">
              <a:solidFill>
                <a:schemeClr val="tx1"/>
              </a:solidFill>
            </a:ln>
            <a:effectLst/>
          </c:spPr>
          <c:cat>
            <c:numRef>
              <c:f>'East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Reg'!$C$97:$S$97</c:f>
              <c:numCache>
                <c:formatCode>General</c:formatCode>
                <c:ptCount val="17"/>
                <c:pt idx="12">
                  <c:v>0</c:v>
                </c:pt>
                <c:pt idx="13">
                  <c:v>0.22616007458551865</c:v>
                </c:pt>
                <c:pt idx="14">
                  <c:v>0.22616007458551865</c:v>
                </c:pt>
                <c:pt idx="15">
                  <c:v>0.22616007458551865</c:v>
                </c:pt>
                <c:pt idx="16">
                  <c:v>0</c:v>
                </c:pt>
              </c:numCache>
            </c:numRef>
          </c:val>
        </c:ser>
        <c:ser>
          <c:idx val="60"/>
          <c:order val="60"/>
          <c:tx>
            <c:strRef>
              <c:f>'East Reg'!$B$98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'East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Reg'!$C$98:$S$98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61"/>
          <c:order val="61"/>
          <c:tx>
            <c:strRef>
              <c:f>'East Reg'!$B$99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'East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Reg'!$C$99:$S$99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62"/>
          <c:order val="62"/>
          <c:tx>
            <c:strRef>
              <c:f>'East Reg'!$B$100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'East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Reg'!$C$100:$S$100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63"/>
          <c:order val="63"/>
          <c:tx>
            <c:strRef>
              <c:f>'East Reg'!$B$101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'East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Reg'!$C$101:$S$101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64"/>
          <c:order val="64"/>
          <c:tx>
            <c:strRef>
              <c:f>'East Reg'!$B$102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'East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Reg'!$C$102:$S$102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65"/>
          <c:order val="65"/>
          <c:tx>
            <c:strRef>
              <c:f>'East Reg'!$B$103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'East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Reg'!$C$103:$S$103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66"/>
          <c:order val="66"/>
          <c:tx>
            <c:strRef>
              <c:f>'East Reg'!$B$104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'East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Reg'!$C$104:$S$104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67"/>
          <c:order val="67"/>
          <c:tx>
            <c:strRef>
              <c:f>'East Reg'!$B$105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'East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Reg'!$C$105:$S$105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68"/>
          <c:order val="68"/>
          <c:tx>
            <c:strRef>
              <c:f>'East Reg'!$B$106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'East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Reg'!$C$106:$S$106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69"/>
          <c:order val="69"/>
          <c:tx>
            <c:strRef>
              <c:f>'East Reg'!$B$107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'East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Reg'!$C$107:$S$107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70"/>
          <c:order val="70"/>
          <c:tx>
            <c:strRef>
              <c:f>'East Reg'!$B$108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'East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Reg'!$C$108:$S$108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71"/>
          <c:order val="71"/>
          <c:tx>
            <c:strRef>
              <c:f>'East Reg'!$B$109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'East 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'East Reg'!$C$109:$S$109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96015824"/>
        <c:axId val="-1596002224"/>
      </c:areaChart>
      <c:dateAx>
        <c:axId val="-1596015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6002224"/>
        <c:crosses val="autoZero"/>
        <c:auto val="0"/>
        <c:lblOffset val="100"/>
        <c:baseTimeUnit val="days"/>
        <c:majorUnit val="500"/>
        <c:majorTimeUnit val="days"/>
      </c:dateAx>
      <c:valAx>
        <c:axId val="-159600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601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1531478231852939E-2"/>
          <c:y val="0.87915705787436205"/>
          <c:w val="0.94369381168974242"/>
          <c:h val="0.11732491222238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44231440223291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087262983451188E-2"/>
          <c:y val="7.8497354497354496E-2"/>
          <c:w val="0.89966798824073779"/>
          <c:h val="0.73314856751085533"/>
        </c:manualLayout>
      </c:layout>
      <c:areaChart>
        <c:grouping val="stacked"/>
        <c:varyColors val="0"/>
        <c:ser>
          <c:idx val="0"/>
          <c:order val="0"/>
          <c:tx>
            <c:strRef>
              <c:f>'North Dereg'!$B$38</c:f>
              <c:strCache>
                <c:ptCount val="1"/>
                <c:pt idx="0">
                  <c:v>Nuclear-LS1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  <a:effectLst/>
          </c:spPr>
          <c:cat>
            <c:numRef>
              <c:f>'North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Dereg'!$C$38:$S$38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'North Dereg'!$B$39</c:f>
              <c:strCache>
                <c:ptCount val="1"/>
                <c:pt idx="0">
                  <c:v>Hydrolg-LS1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'North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Dereg'!$C$39:$S$39</c:f>
              <c:numCache>
                <c:formatCode>General</c:formatCode>
                <c:ptCount val="17"/>
                <c:pt idx="0">
                  <c:v>0</c:v>
                </c:pt>
                <c:pt idx="1">
                  <c:v>0.56430000000000002</c:v>
                </c:pt>
                <c:pt idx="2">
                  <c:v>0.56430000000000002</c:v>
                </c:pt>
                <c:pt idx="3">
                  <c:v>0.56430000000000002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'North Dereg'!$B$40</c:f>
              <c:strCache>
                <c:ptCount val="1"/>
                <c:pt idx="0">
                  <c:v>HydroROR-LS1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'North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Dereg'!$C$40:$S$40</c:f>
              <c:numCache>
                <c:formatCode>General</c:formatCode>
                <c:ptCount val="17"/>
                <c:pt idx="0">
                  <c:v>0</c:v>
                </c:pt>
                <c:pt idx="1">
                  <c:v>3.0096000000000001E-2</c:v>
                </c:pt>
                <c:pt idx="2">
                  <c:v>3.0096000000000001E-2</c:v>
                </c:pt>
                <c:pt idx="3">
                  <c:v>3.0096000000000001E-2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'North Dereg'!$B$41</c:f>
              <c:strCache>
                <c:ptCount val="1"/>
                <c:pt idx="0">
                  <c:v>Subcr-LS1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'North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Dereg'!$C$41:$S$41</c:f>
              <c:numCache>
                <c:formatCode>General</c:formatCode>
                <c:ptCount val="17"/>
                <c:pt idx="0">
                  <c:v>0</c:v>
                </c:pt>
                <c:pt idx="1">
                  <c:v>39.511245595865645</c:v>
                </c:pt>
                <c:pt idx="2">
                  <c:v>39.511245595865645</c:v>
                </c:pt>
                <c:pt idx="3">
                  <c:v>39.511245595865645</c:v>
                </c:pt>
                <c:pt idx="4">
                  <c:v>0</c:v>
                </c:pt>
              </c:numCache>
            </c:numRef>
          </c:val>
        </c:ser>
        <c:ser>
          <c:idx val="4"/>
          <c:order val="4"/>
          <c:tx>
            <c:strRef>
              <c:f>'North Dereg'!$B$42</c:f>
              <c:strCache>
                <c:ptCount val="1"/>
                <c:pt idx="0">
                  <c:v>Superc-LS1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'North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Dereg'!$C$42:$S$42</c:f>
              <c:numCache>
                <c:formatCode>General</c:formatCode>
                <c:ptCount val="17"/>
                <c:pt idx="0">
                  <c:v>0</c:v>
                </c:pt>
                <c:pt idx="1">
                  <c:v>5.1436799958774024</c:v>
                </c:pt>
                <c:pt idx="2">
                  <c:v>5.1436799958774024</c:v>
                </c:pt>
                <c:pt idx="3">
                  <c:v>5.1436799958774024</c:v>
                </c:pt>
                <c:pt idx="4">
                  <c:v>0</c:v>
                </c:pt>
              </c:numCache>
            </c:numRef>
          </c:val>
        </c:ser>
        <c:ser>
          <c:idx val="5"/>
          <c:order val="5"/>
          <c:tx>
            <c:strRef>
              <c:f>'North Dereg'!$B$43</c:f>
              <c:strCache>
                <c:ptCount val="1"/>
                <c:pt idx="0">
                  <c:v>Ultrsc-LS1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numRef>
              <c:f>'North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Dereg'!$C$43:$S$43</c:f>
              <c:numCache>
                <c:formatCode>General</c:formatCode>
                <c:ptCount val="17"/>
                <c:pt idx="0">
                  <c:v>0</c:v>
                </c:pt>
                <c:pt idx="1">
                  <c:v>1.6919999979393674</c:v>
                </c:pt>
                <c:pt idx="2">
                  <c:v>1.6919999979393674</c:v>
                </c:pt>
                <c:pt idx="3">
                  <c:v>1.6919999979393674</c:v>
                </c:pt>
                <c:pt idx="4">
                  <c:v>0</c:v>
                </c:pt>
              </c:numCache>
            </c:numRef>
          </c:val>
        </c:ser>
        <c:ser>
          <c:idx val="6"/>
          <c:order val="6"/>
          <c:tx>
            <c:strRef>
              <c:f>'North Dereg'!$B$44</c:f>
              <c:strCache>
                <c:ptCount val="1"/>
                <c:pt idx="0">
                  <c:v>CC-LS1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'North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Dereg'!$C$44:$S$44</c:f>
              <c:numCache>
                <c:formatCode>General</c:formatCode>
                <c:ptCount val="17"/>
                <c:pt idx="0">
                  <c:v>0</c:v>
                </c:pt>
                <c:pt idx="1">
                  <c:v>2.4136379979269917</c:v>
                </c:pt>
                <c:pt idx="2">
                  <c:v>2.4136379979269917</c:v>
                </c:pt>
                <c:pt idx="3">
                  <c:v>2.4136379979269917</c:v>
                </c:pt>
                <c:pt idx="4">
                  <c:v>0</c:v>
                </c:pt>
              </c:numCache>
            </c:numRef>
          </c:val>
        </c:ser>
        <c:ser>
          <c:idx val="7"/>
          <c:order val="7"/>
          <c:tx>
            <c:strRef>
              <c:f>'North Dereg'!$B$45</c:f>
              <c:strCache>
                <c:ptCount val="1"/>
                <c:pt idx="0">
                  <c:v>CCcon-LS1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'North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Dereg'!$C$45:$S$45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8"/>
          <c:order val="8"/>
          <c:tx>
            <c:strRef>
              <c:f>'North Dereg'!$B$46</c:f>
              <c:strCache>
                <c:ptCount val="1"/>
                <c:pt idx="0">
                  <c:v>ST-LS1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'North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Dereg'!$C$46:$S$46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9"/>
          <c:order val="9"/>
          <c:tx>
            <c:strRef>
              <c:f>'North Dereg'!$B$47</c:f>
              <c:strCache>
                <c:ptCount val="1"/>
                <c:pt idx="0">
                  <c:v>GT-LS1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'North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Dereg'!$C$47:$S$47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'North Dereg'!$B$48</c:f>
              <c:strCache>
                <c:ptCount val="1"/>
                <c:pt idx="0">
                  <c:v>Windon-LS1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'North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Dereg'!$C$48:$S$48</c:f>
              <c:numCache>
                <c:formatCode>General</c:formatCode>
                <c:ptCount val="17"/>
                <c:pt idx="0">
                  <c:v>0</c:v>
                </c:pt>
                <c:pt idx="1">
                  <c:v>2.0014177253445897</c:v>
                </c:pt>
                <c:pt idx="2">
                  <c:v>2.0014177253445897</c:v>
                </c:pt>
                <c:pt idx="3">
                  <c:v>2.0014177253445897</c:v>
                </c:pt>
                <c:pt idx="4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'North Dereg'!$B$49</c:f>
              <c:strCache>
                <c:ptCount val="1"/>
                <c:pt idx="0">
                  <c:v>Trade-LS1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/>
          </c:spPr>
          <c:cat>
            <c:numRef>
              <c:f>'North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Dereg'!$C$49:$S$49</c:f>
              <c:numCache>
                <c:formatCode>General</c:formatCode>
                <c:ptCount val="17"/>
                <c:pt idx="0">
                  <c:v>0</c:v>
                </c:pt>
                <c:pt idx="1">
                  <c:v>9.2345705173844461</c:v>
                </c:pt>
                <c:pt idx="2">
                  <c:v>9.2345705173844461</c:v>
                </c:pt>
                <c:pt idx="3">
                  <c:v>9.2345705173844461</c:v>
                </c:pt>
                <c:pt idx="4">
                  <c:v>0</c:v>
                </c:pt>
              </c:numCache>
            </c:numRef>
          </c:val>
        </c:ser>
        <c:ser>
          <c:idx val="12"/>
          <c:order val="12"/>
          <c:tx>
            <c:strRef>
              <c:f>'North Dereg'!$B$50</c:f>
              <c:strCache>
                <c:ptCount val="1"/>
                <c:pt idx="0">
                  <c:v>Nuclear-LS2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  <a:effectLst/>
          </c:spPr>
          <c:cat>
            <c:numRef>
              <c:f>'North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Dereg'!$C$50:$S$50</c:f>
              <c:numCache>
                <c:formatCode>General</c:formatCode>
                <c:ptCount val="17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3"/>
          <c:order val="13"/>
          <c:tx>
            <c:strRef>
              <c:f>'North Dereg'!$B$51</c:f>
              <c:strCache>
                <c:ptCount val="1"/>
                <c:pt idx="0">
                  <c:v>Hydrolg-LS2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'North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Dereg'!$C$51:$S$51</c:f>
              <c:numCache>
                <c:formatCode>General</c:formatCode>
                <c:ptCount val="17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4"/>
          <c:order val="14"/>
          <c:tx>
            <c:strRef>
              <c:f>'North Dereg'!$B$52</c:f>
              <c:strCache>
                <c:ptCount val="1"/>
                <c:pt idx="0">
                  <c:v>HydroROR-LS2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'North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Dereg'!$C$52:$S$52</c:f>
              <c:numCache>
                <c:formatCode>General</c:formatCode>
                <c:ptCount val="17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5"/>
          <c:order val="15"/>
          <c:tx>
            <c:strRef>
              <c:f>'North Dereg'!$B$53</c:f>
              <c:strCache>
                <c:ptCount val="1"/>
                <c:pt idx="0">
                  <c:v>Subcr-LS2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'North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Dereg'!$C$53:$S$53</c:f>
              <c:numCache>
                <c:formatCode>General</c:formatCode>
                <c:ptCount val="17"/>
                <c:pt idx="3">
                  <c:v>0</c:v>
                </c:pt>
                <c:pt idx="4">
                  <c:v>37.007610001579415</c:v>
                </c:pt>
                <c:pt idx="5">
                  <c:v>37.007610001579415</c:v>
                </c:pt>
                <c:pt idx="6">
                  <c:v>37.007610001579415</c:v>
                </c:pt>
                <c:pt idx="7">
                  <c:v>0</c:v>
                </c:pt>
              </c:numCache>
            </c:numRef>
          </c:val>
        </c:ser>
        <c:ser>
          <c:idx val="16"/>
          <c:order val="16"/>
          <c:tx>
            <c:strRef>
              <c:f>'North Dereg'!$B$54</c:f>
              <c:strCache>
                <c:ptCount val="1"/>
                <c:pt idx="0">
                  <c:v>Superc-LS2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'North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Dereg'!$C$54:$S$54</c:f>
              <c:numCache>
                <c:formatCode>General</c:formatCode>
                <c:ptCount val="17"/>
                <c:pt idx="3">
                  <c:v>0</c:v>
                </c:pt>
                <c:pt idx="4">
                  <c:v>5.1436800000024929</c:v>
                </c:pt>
                <c:pt idx="5">
                  <c:v>5.1436800000024929</c:v>
                </c:pt>
                <c:pt idx="6">
                  <c:v>5.1436800000024929</c:v>
                </c:pt>
                <c:pt idx="7">
                  <c:v>0</c:v>
                </c:pt>
              </c:numCache>
            </c:numRef>
          </c:val>
        </c:ser>
        <c:ser>
          <c:idx val="17"/>
          <c:order val="17"/>
          <c:tx>
            <c:strRef>
              <c:f>'North Dereg'!$B$55</c:f>
              <c:strCache>
                <c:ptCount val="1"/>
                <c:pt idx="0">
                  <c:v>Ultrsc-LS2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numRef>
              <c:f>'North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Dereg'!$C$55:$S$55</c:f>
              <c:numCache>
                <c:formatCode>General</c:formatCode>
                <c:ptCount val="17"/>
                <c:pt idx="3">
                  <c:v>0</c:v>
                </c:pt>
                <c:pt idx="4">
                  <c:v>1.6920000000013486</c:v>
                </c:pt>
                <c:pt idx="5">
                  <c:v>1.6920000000013486</c:v>
                </c:pt>
                <c:pt idx="6">
                  <c:v>1.6920000000013486</c:v>
                </c:pt>
                <c:pt idx="7">
                  <c:v>0</c:v>
                </c:pt>
              </c:numCache>
            </c:numRef>
          </c:val>
        </c:ser>
        <c:ser>
          <c:idx val="18"/>
          <c:order val="18"/>
          <c:tx>
            <c:strRef>
              <c:f>'North Dereg'!$B$56</c:f>
              <c:strCache>
                <c:ptCount val="1"/>
                <c:pt idx="0">
                  <c:v>CC-LS2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'North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Dereg'!$C$56:$S$56</c:f>
              <c:numCache>
                <c:formatCode>General</c:formatCode>
                <c:ptCount val="17"/>
                <c:pt idx="3">
                  <c:v>0</c:v>
                </c:pt>
                <c:pt idx="4">
                  <c:v>2.4136380000001241</c:v>
                </c:pt>
                <c:pt idx="5">
                  <c:v>2.4136380000001241</c:v>
                </c:pt>
                <c:pt idx="6">
                  <c:v>2.4136380000001241</c:v>
                </c:pt>
                <c:pt idx="7">
                  <c:v>0</c:v>
                </c:pt>
              </c:numCache>
            </c:numRef>
          </c:val>
        </c:ser>
        <c:ser>
          <c:idx val="19"/>
          <c:order val="19"/>
          <c:tx>
            <c:strRef>
              <c:f>'North Dereg'!$B$57</c:f>
              <c:strCache>
                <c:ptCount val="1"/>
                <c:pt idx="0">
                  <c:v>CCcon-LS2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'North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Dereg'!$C$57:$S$57</c:f>
              <c:numCache>
                <c:formatCode>General</c:formatCode>
                <c:ptCount val="17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20"/>
          <c:order val="20"/>
          <c:tx>
            <c:strRef>
              <c:f>'North Dereg'!$B$58</c:f>
              <c:strCache>
                <c:ptCount val="1"/>
                <c:pt idx="0">
                  <c:v>ST-LS2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'North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Dereg'!$C$58:$S$58</c:f>
              <c:numCache>
                <c:formatCode>General</c:formatCode>
                <c:ptCount val="17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21"/>
          <c:order val="21"/>
          <c:tx>
            <c:strRef>
              <c:f>'North Dereg'!$B$59</c:f>
              <c:strCache>
                <c:ptCount val="1"/>
                <c:pt idx="0">
                  <c:v>GT-LS2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'North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Dereg'!$C$59:$S$59</c:f>
              <c:numCache>
                <c:formatCode>General</c:formatCode>
                <c:ptCount val="17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22"/>
          <c:order val="22"/>
          <c:tx>
            <c:strRef>
              <c:f>'North Dereg'!$B$60</c:f>
              <c:strCache>
                <c:ptCount val="1"/>
                <c:pt idx="0">
                  <c:v>Windon-LS2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'North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Dereg'!$C$60:$S$60</c:f>
              <c:numCache>
                <c:formatCode>General</c:formatCode>
                <c:ptCount val="17"/>
                <c:pt idx="3">
                  <c:v>0</c:v>
                </c:pt>
                <c:pt idx="4">
                  <c:v>0.9555535927303106</c:v>
                </c:pt>
                <c:pt idx="5">
                  <c:v>0.9555535927303106</c:v>
                </c:pt>
                <c:pt idx="6">
                  <c:v>0.9555535927303106</c:v>
                </c:pt>
                <c:pt idx="7">
                  <c:v>0</c:v>
                </c:pt>
              </c:numCache>
            </c:numRef>
          </c:val>
        </c:ser>
        <c:ser>
          <c:idx val="23"/>
          <c:order val="23"/>
          <c:tx>
            <c:strRef>
              <c:f>'North Dereg'!$B$61</c:f>
              <c:strCache>
                <c:ptCount val="1"/>
                <c:pt idx="0">
                  <c:v>Trade-LS2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/>
          </c:spPr>
          <c:cat>
            <c:numRef>
              <c:f>'North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Dereg'!$C$61:$S$61</c:f>
              <c:numCache>
                <c:formatCode>General</c:formatCode>
                <c:ptCount val="17"/>
                <c:pt idx="3">
                  <c:v>0</c:v>
                </c:pt>
                <c:pt idx="4">
                  <c:v>7.6720252525648363</c:v>
                </c:pt>
                <c:pt idx="5">
                  <c:v>7.6720252525648363</c:v>
                </c:pt>
                <c:pt idx="6">
                  <c:v>7.6720252525648363</c:v>
                </c:pt>
                <c:pt idx="7">
                  <c:v>0</c:v>
                </c:pt>
              </c:numCache>
            </c:numRef>
          </c:val>
        </c:ser>
        <c:ser>
          <c:idx val="24"/>
          <c:order val="24"/>
          <c:tx>
            <c:strRef>
              <c:f>'North Dereg'!$B$62</c:f>
              <c:strCache>
                <c:ptCount val="1"/>
                <c:pt idx="0">
                  <c:v>Nuclear-LS3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  <a:effectLst/>
          </c:spPr>
          <c:cat>
            <c:numRef>
              <c:f>'North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Dereg'!$C$62:$S$62</c:f>
              <c:numCache>
                <c:formatCode>General</c:formatCode>
                <c:ptCount val="17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5"/>
          <c:order val="25"/>
          <c:tx>
            <c:strRef>
              <c:f>'North Dereg'!$B$63</c:f>
              <c:strCache>
                <c:ptCount val="1"/>
                <c:pt idx="0">
                  <c:v>Hydrolg-LS3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'North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Dereg'!$C$63:$S$63</c:f>
              <c:numCache>
                <c:formatCode>General</c:formatCode>
                <c:ptCount val="17"/>
                <c:pt idx="6">
                  <c:v>0</c:v>
                </c:pt>
                <c:pt idx="7">
                  <c:v>3.4862513090217803E-2</c:v>
                </c:pt>
                <c:pt idx="8">
                  <c:v>3.4862513090217803E-2</c:v>
                </c:pt>
                <c:pt idx="9">
                  <c:v>3.4862513090217803E-2</c:v>
                </c:pt>
                <c:pt idx="10">
                  <c:v>0</c:v>
                </c:pt>
              </c:numCache>
            </c:numRef>
          </c:val>
        </c:ser>
        <c:ser>
          <c:idx val="26"/>
          <c:order val="26"/>
          <c:tx>
            <c:strRef>
              <c:f>'North Dereg'!$B$64</c:f>
              <c:strCache>
                <c:ptCount val="1"/>
                <c:pt idx="0">
                  <c:v>HydroROR-LS3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'North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Dereg'!$C$64:$S$64</c:f>
              <c:numCache>
                <c:formatCode>General</c:formatCode>
                <c:ptCount val="17"/>
                <c:pt idx="6">
                  <c:v>0</c:v>
                </c:pt>
                <c:pt idx="7">
                  <c:v>1.8593340326260967E-3</c:v>
                </c:pt>
                <c:pt idx="8">
                  <c:v>1.8593340326260967E-3</c:v>
                </c:pt>
                <c:pt idx="9">
                  <c:v>1.8593340326260967E-3</c:v>
                </c:pt>
                <c:pt idx="10">
                  <c:v>0</c:v>
                </c:pt>
              </c:numCache>
            </c:numRef>
          </c:val>
        </c:ser>
        <c:ser>
          <c:idx val="27"/>
          <c:order val="27"/>
          <c:tx>
            <c:strRef>
              <c:f>'North Dereg'!$B$65</c:f>
              <c:strCache>
                <c:ptCount val="1"/>
                <c:pt idx="0">
                  <c:v>Subcr-LS3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'North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Dereg'!$C$65:$S$65</c:f>
              <c:numCache>
                <c:formatCode>General</c:formatCode>
                <c:ptCount val="17"/>
                <c:pt idx="6">
                  <c:v>0</c:v>
                </c:pt>
                <c:pt idx="7">
                  <c:v>31.104124993765705</c:v>
                </c:pt>
                <c:pt idx="8">
                  <c:v>31.104124993765705</c:v>
                </c:pt>
                <c:pt idx="9">
                  <c:v>31.104124993765705</c:v>
                </c:pt>
                <c:pt idx="10">
                  <c:v>0</c:v>
                </c:pt>
              </c:numCache>
            </c:numRef>
          </c:val>
        </c:ser>
        <c:ser>
          <c:idx val="28"/>
          <c:order val="28"/>
          <c:tx>
            <c:strRef>
              <c:f>'North Dereg'!$B$66</c:f>
              <c:strCache>
                <c:ptCount val="1"/>
                <c:pt idx="0">
                  <c:v>Superc-LS3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'North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Dereg'!$C$66:$S$66</c:f>
              <c:numCache>
                <c:formatCode>General</c:formatCode>
                <c:ptCount val="17"/>
                <c:pt idx="6">
                  <c:v>0</c:v>
                </c:pt>
                <c:pt idx="7">
                  <c:v>5.1436800000009164</c:v>
                </c:pt>
                <c:pt idx="8">
                  <c:v>5.1436800000009164</c:v>
                </c:pt>
                <c:pt idx="9">
                  <c:v>5.1436800000009164</c:v>
                </c:pt>
                <c:pt idx="10">
                  <c:v>0</c:v>
                </c:pt>
              </c:numCache>
            </c:numRef>
          </c:val>
        </c:ser>
        <c:ser>
          <c:idx val="29"/>
          <c:order val="29"/>
          <c:tx>
            <c:strRef>
              <c:f>'North Dereg'!$B$67</c:f>
              <c:strCache>
                <c:ptCount val="1"/>
                <c:pt idx="0">
                  <c:v>Ultrsc-LS3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numRef>
              <c:f>'North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Dereg'!$C$67:$S$67</c:f>
              <c:numCache>
                <c:formatCode>General</c:formatCode>
                <c:ptCount val="17"/>
                <c:pt idx="6">
                  <c:v>0</c:v>
                </c:pt>
                <c:pt idx="7">
                  <c:v>1.6920000000005211</c:v>
                </c:pt>
                <c:pt idx="8">
                  <c:v>1.6920000000005211</c:v>
                </c:pt>
                <c:pt idx="9">
                  <c:v>1.6920000000005211</c:v>
                </c:pt>
                <c:pt idx="10">
                  <c:v>0</c:v>
                </c:pt>
              </c:numCache>
            </c:numRef>
          </c:val>
        </c:ser>
        <c:ser>
          <c:idx val="30"/>
          <c:order val="30"/>
          <c:tx>
            <c:strRef>
              <c:f>'North Dereg'!$B$68</c:f>
              <c:strCache>
                <c:ptCount val="1"/>
                <c:pt idx="0">
                  <c:v>CC-LS3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'North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Dereg'!$C$68:$S$68</c:f>
              <c:numCache>
                <c:formatCode>General</c:formatCode>
                <c:ptCount val="17"/>
                <c:pt idx="6">
                  <c:v>0</c:v>
                </c:pt>
                <c:pt idx="7">
                  <c:v>2.4136380000001623</c:v>
                </c:pt>
                <c:pt idx="8">
                  <c:v>2.4136380000001623</c:v>
                </c:pt>
                <c:pt idx="9">
                  <c:v>2.4136380000001623</c:v>
                </c:pt>
                <c:pt idx="10">
                  <c:v>0</c:v>
                </c:pt>
              </c:numCache>
            </c:numRef>
          </c:val>
        </c:ser>
        <c:ser>
          <c:idx val="31"/>
          <c:order val="31"/>
          <c:tx>
            <c:strRef>
              <c:f>'North Dereg'!$B$69</c:f>
              <c:strCache>
                <c:ptCount val="1"/>
                <c:pt idx="0">
                  <c:v>CCcon-LS3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'North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Dereg'!$C$69:$S$69</c:f>
              <c:numCache>
                <c:formatCode>General</c:formatCode>
                <c:ptCount val="17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32"/>
          <c:order val="32"/>
          <c:tx>
            <c:strRef>
              <c:f>'North Dereg'!$B$70</c:f>
              <c:strCache>
                <c:ptCount val="1"/>
                <c:pt idx="0">
                  <c:v>ST-LS3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'North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Dereg'!$C$70:$S$70</c:f>
              <c:numCache>
                <c:formatCode>General</c:formatCode>
                <c:ptCount val="17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33"/>
          <c:order val="33"/>
          <c:tx>
            <c:strRef>
              <c:f>'North Dereg'!$B$71</c:f>
              <c:strCache>
                <c:ptCount val="1"/>
                <c:pt idx="0">
                  <c:v>GT-LS3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'North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Dereg'!$C$71:$S$71</c:f>
              <c:numCache>
                <c:formatCode>General</c:formatCode>
                <c:ptCount val="17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34"/>
          <c:order val="34"/>
          <c:tx>
            <c:strRef>
              <c:f>'North Dereg'!$B$72</c:f>
              <c:strCache>
                <c:ptCount val="1"/>
                <c:pt idx="0">
                  <c:v>Windon-LS3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'North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Dereg'!$C$72:$S$72</c:f>
              <c:numCache>
                <c:formatCode>General</c:formatCode>
                <c:ptCount val="17"/>
                <c:pt idx="6">
                  <c:v>0</c:v>
                </c:pt>
                <c:pt idx="7">
                  <c:v>1.5080791368031337</c:v>
                </c:pt>
                <c:pt idx="8">
                  <c:v>1.5080791368031337</c:v>
                </c:pt>
                <c:pt idx="9">
                  <c:v>1.5080791368031337</c:v>
                </c:pt>
                <c:pt idx="10">
                  <c:v>0</c:v>
                </c:pt>
              </c:numCache>
            </c:numRef>
          </c:val>
        </c:ser>
        <c:ser>
          <c:idx val="35"/>
          <c:order val="35"/>
          <c:tx>
            <c:strRef>
              <c:f>'North Dereg'!$B$73</c:f>
              <c:strCache>
                <c:ptCount val="1"/>
                <c:pt idx="0">
                  <c:v>Trade-LS3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/>
          </c:spPr>
          <c:cat>
            <c:numRef>
              <c:f>'North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Dereg'!$C$73:$S$73</c:f>
              <c:numCache>
                <c:formatCode>General</c:formatCode>
                <c:ptCount val="17"/>
                <c:pt idx="6">
                  <c:v>0</c:v>
                </c:pt>
                <c:pt idx="7">
                  <c:v>7.3698516968151839</c:v>
                </c:pt>
                <c:pt idx="8">
                  <c:v>7.3698516968151839</c:v>
                </c:pt>
                <c:pt idx="9">
                  <c:v>7.3698516968151839</c:v>
                </c:pt>
                <c:pt idx="10">
                  <c:v>0</c:v>
                </c:pt>
              </c:numCache>
            </c:numRef>
          </c:val>
        </c:ser>
        <c:ser>
          <c:idx val="36"/>
          <c:order val="36"/>
          <c:tx>
            <c:strRef>
              <c:f>'North Dereg'!$B$74</c:f>
              <c:strCache>
                <c:ptCount val="1"/>
                <c:pt idx="0">
                  <c:v>Nuclear-LS4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  <a:effectLst/>
          </c:spPr>
          <c:cat>
            <c:numRef>
              <c:f>'North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Dereg'!$C$74:$S$74</c:f>
              <c:numCache>
                <c:formatCode>General</c:formatCode>
                <c:ptCount val="17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37"/>
          <c:order val="37"/>
          <c:tx>
            <c:strRef>
              <c:f>'North Dereg'!$B$75</c:f>
              <c:strCache>
                <c:ptCount val="1"/>
                <c:pt idx="0">
                  <c:v>Hydrolg-LS4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'North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Dereg'!$C$75:$S$75</c:f>
              <c:numCache>
                <c:formatCode>General</c:formatCode>
                <c:ptCount val="17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38"/>
          <c:order val="38"/>
          <c:tx>
            <c:strRef>
              <c:f>'North Dereg'!$B$76</c:f>
              <c:strCache>
                <c:ptCount val="1"/>
                <c:pt idx="0">
                  <c:v>HydroROR-LS4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'North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Dereg'!$C$76:$S$76</c:f>
              <c:numCache>
                <c:formatCode>General</c:formatCode>
                <c:ptCount val="17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39"/>
          <c:order val="39"/>
          <c:tx>
            <c:strRef>
              <c:f>'North Dereg'!$B$77</c:f>
              <c:strCache>
                <c:ptCount val="1"/>
                <c:pt idx="0">
                  <c:v>Subcr-LS4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'North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Dereg'!$C$77:$S$77</c:f>
              <c:numCache>
                <c:formatCode>General</c:formatCode>
                <c:ptCount val="17"/>
                <c:pt idx="9">
                  <c:v>0</c:v>
                </c:pt>
                <c:pt idx="10">
                  <c:v>27.875769313081086</c:v>
                </c:pt>
                <c:pt idx="11">
                  <c:v>27.875769313081086</c:v>
                </c:pt>
                <c:pt idx="12">
                  <c:v>27.875769313081086</c:v>
                </c:pt>
                <c:pt idx="13">
                  <c:v>0</c:v>
                </c:pt>
              </c:numCache>
            </c:numRef>
          </c:val>
        </c:ser>
        <c:ser>
          <c:idx val="40"/>
          <c:order val="40"/>
          <c:tx>
            <c:strRef>
              <c:f>'North Dereg'!$B$78</c:f>
              <c:strCache>
                <c:ptCount val="1"/>
                <c:pt idx="0">
                  <c:v>Superc-LS4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'North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Dereg'!$C$78:$S$78</c:f>
              <c:numCache>
                <c:formatCode>General</c:formatCode>
                <c:ptCount val="17"/>
                <c:pt idx="9">
                  <c:v>0</c:v>
                </c:pt>
                <c:pt idx="10">
                  <c:v>5.1436800000007601</c:v>
                </c:pt>
                <c:pt idx="11">
                  <c:v>5.1436800000007601</c:v>
                </c:pt>
                <c:pt idx="12">
                  <c:v>5.1436800000007601</c:v>
                </c:pt>
                <c:pt idx="13">
                  <c:v>0</c:v>
                </c:pt>
              </c:numCache>
            </c:numRef>
          </c:val>
        </c:ser>
        <c:ser>
          <c:idx val="41"/>
          <c:order val="41"/>
          <c:tx>
            <c:strRef>
              <c:f>'North Dereg'!$B$79</c:f>
              <c:strCache>
                <c:ptCount val="1"/>
                <c:pt idx="0">
                  <c:v>Ultrsc-LS4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numRef>
              <c:f>'North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Dereg'!$C$79:$S$79</c:f>
              <c:numCache>
                <c:formatCode>General</c:formatCode>
                <c:ptCount val="17"/>
                <c:pt idx="9">
                  <c:v>0</c:v>
                </c:pt>
                <c:pt idx="10">
                  <c:v>1.6920000000004529</c:v>
                </c:pt>
                <c:pt idx="11">
                  <c:v>1.6920000000004529</c:v>
                </c:pt>
                <c:pt idx="12">
                  <c:v>1.6920000000004529</c:v>
                </c:pt>
                <c:pt idx="13">
                  <c:v>0</c:v>
                </c:pt>
              </c:numCache>
            </c:numRef>
          </c:val>
        </c:ser>
        <c:ser>
          <c:idx val="42"/>
          <c:order val="42"/>
          <c:tx>
            <c:strRef>
              <c:f>'North Dereg'!$B$80</c:f>
              <c:strCache>
                <c:ptCount val="1"/>
                <c:pt idx="0">
                  <c:v>CC-LS4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'North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Dereg'!$C$80:$S$80</c:f>
              <c:numCache>
                <c:formatCode>General</c:formatCode>
                <c:ptCount val="17"/>
                <c:pt idx="9">
                  <c:v>0</c:v>
                </c:pt>
                <c:pt idx="10">
                  <c:v>0.43210578021828044</c:v>
                </c:pt>
                <c:pt idx="11">
                  <c:v>0.43210578021828044</c:v>
                </c:pt>
                <c:pt idx="12">
                  <c:v>0.43210578021828044</c:v>
                </c:pt>
                <c:pt idx="13">
                  <c:v>0</c:v>
                </c:pt>
              </c:numCache>
            </c:numRef>
          </c:val>
        </c:ser>
        <c:ser>
          <c:idx val="43"/>
          <c:order val="43"/>
          <c:tx>
            <c:strRef>
              <c:f>'North Dereg'!$B$81</c:f>
              <c:strCache>
                <c:ptCount val="1"/>
                <c:pt idx="0">
                  <c:v>CCcon-LS4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'North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Dereg'!$C$81:$S$81</c:f>
              <c:numCache>
                <c:formatCode>General</c:formatCode>
                <c:ptCount val="17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44"/>
          <c:order val="44"/>
          <c:tx>
            <c:strRef>
              <c:f>'North Dereg'!$B$82</c:f>
              <c:strCache>
                <c:ptCount val="1"/>
                <c:pt idx="0">
                  <c:v>ST-LS4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'North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Dereg'!$C$82:$S$82</c:f>
              <c:numCache>
                <c:formatCode>General</c:formatCode>
                <c:ptCount val="17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45"/>
          <c:order val="45"/>
          <c:tx>
            <c:strRef>
              <c:f>'North Dereg'!$B$83</c:f>
              <c:strCache>
                <c:ptCount val="1"/>
                <c:pt idx="0">
                  <c:v>GT-LS4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'North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Dereg'!$C$83:$S$83</c:f>
              <c:numCache>
                <c:formatCode>General</c:formatCode>
                <c:ptCount val="17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46"/>
          <c:order val="46"/>
          <c:tx>
            <c:strRef>
              <c:f>'North Dereg'!$B$84</c:f>
              <c:strCache>
                <c:ptCount val="1"/>
                <c:pt idx="0">
                  <c:v>Windon-LS4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'North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Dereg'!$C$84:$S$84</c:f>
              <c:numCache>
                <c:formatCode>General</c:formatCode>
                <c:ptCount val="17"/>
                <c:pt idx="9">
                  <c:v>0</c:v>
                </c:pt>
                <c:pt idx="10">
                  <c:v>1.5716066766742955</c:v>
                </c:pt>
                <c:pt idx="11">
                  <c:v>1.5716066766742955</c:v>
                </c:pt>
                <c:pt idx="12">
                  <c:v>1.5716066766742955</c:v>
                </c:pt>
                <c:pt idx="13">
                  <c:v>0</c:v>
                </c:pt>
              </c:numCache>
            </c:numRef>
          </c:val>
        </c:ser>
        <c:ser>
          <c:idx val="47"/>
          <c:order val="47"/>
          <c:tx>
            <c:strRef>
              <c:f>'North Dereg'!$B$85</c:f>
              <c:strCache>
                <c:ptCount val="1"/>
                <c:pt idx="0">
                  <c:v>Trade-LS4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/>
          </c:spPr>
          <c:cat>
            <c:numRef>
              <c:f>'North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Dereg'!$C$85:$S$85</c:f>
              <c:numCache>
                <c:formatCode>General</c:formatCode>
                <c:ptCount val="17"/>
                <c:pt idx="9">
                  <c:v>0</c:v>
                </c:pt>
                <c:pt idx="10">
                  <c:v>7.2926793338114093</c:v>
                </c:pt>
                <c:pt idx="11">
                  <c:v>7.2926793338114093</c:v>
                </c:pt>
                <c:pt idx="12">
                  <c:v>7.2926793338114093</c:v>
                </c:pt>
                <c:pt idx="13">
                  <c:v>0</c:v>
                </c:pt>
              </c:numCache>
            </c:numRef>
          </c:val>
        </c:ser>
        <c:ser>
          <c:idx val="48"/>
          <c:order val="48"/>
          <c:tx>
            <c:strRef>
              <c:f>'North Dereg'!$B$86</c:f>
              <c:strCache>
                <c:ptCount val="1"/>
                <c:pt idx="0">
                  <c:v>Nuclear-LS5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  <a:effectLst/>
          </c:spPr>
          <c:cat>
            <c:numRef>
              <c:f>'North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Dereg'!$C$86:$S$86</c:f>
              <c:numCache>
                <c:formatCode>General</c:formatCode>
                <c:ptCount val="17"/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49"/>
          <c:order val="49"/>
          <c:tx>
            <c:strRef>
              <c:f>'North Dereg'!$B$87</c:f>
              <c:strCache>
                <c:ptCount val="1"/>
                <c:pt idx="0">
                  <c:v>Hydrolg-LS5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'North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Dereg'!$C$87:$S$87</c:f>
              <c:numCache>
                <c:formatCode>General</c:formatCode>
                <c:ptCount val="17"/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50"/>
          <c:order val="50"/>
          <c:tx>
            <c:strRef>
              <c:f>'North Dereg'!$B$88</c:f>
              <c:strCache>
                <c:ptCount val="1"/>
                <c:pt idx="0">
                  <c:v>HydroROR-LS5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'North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Dereg'!$C$88:$S$88</c:f>
              <c:numCache>
                <c:formatCode>General</c:formatCode>
                <c:ptCount val="17"/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51"/>
          <c:order val="51"/>
          <c:tx>
            <c:strRef>
              <c:f>'North Dereg'!$B$89</c:f>
              <c:strCache>
                <c:ptCount val="1"/>
                <c:pt idx="0">
                  <c:v>Subcr-LS5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'North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Dereg'!$C$89:$S$89</c:f>
              <c:numCache>
                <c:formatCode>General</c:formatCode>
                <c:ptCount val="17"/>
                <c:pt idx="12">
                  <c:v>0</c:v>
                </c:pt>
                <c:pt idx="13">
                  <c:v>22.360913108769541</c:v>
                </c:pt>
                <c:pt idx="14">
                  <c:v>22.360913108769541</c:v>
                </c:pt>
                <c:pt idx="15">
                  <c:v>22.360913108769541</c:v>
                </c:pt>
                <c:pt idx="16">
                  <c:v>0</c:v>
                </c:pt>
              </c:numCache>
            </c:numRef>
          </c:val>
        </c:ser>
        <c:ser>
          <c:idx val="52"/>
          <c:order val="52"/>
          <c:tx>
            <c:strRef>
              <c:f>'North Dereg'!$B$90</c:f>
              <c:strCache>
                <c:ptCount val="1"/>
                <c:pt idx="0">
                  <c:v>Superc-LS5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'North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Dereg'!$C$90:$S$90</c:f>
              <c:numCache>
                <c:formatCode>General</c:formatCode>
                <c:ptCount val="17"/>
                <c:pt idx="12">
                  <c:v>0</c:v>
                </c:pt>
                <c:pt idx="13">
                  <c:v>4.9829863215527448</c:v>
                </c:pt>
                <c:pt idx="14">
                  <c:v>4.9829863215527448</c:v>
                </c:pt>
                <c:pt idx="15">
                  <c:v>4.9829863215527448</c:v>
                </c:pt>
                <c:pt idx="16">
                  <c:v>0</c:v>
                </c:pt>
              </c:numCache>
            </c:numRef>
          </c:val>
        </c:ser>
        <c:ser>
          <c:idx val="53"/>
          <c:order val="53"/>
          <c:tx>
            <c:strRef>
              <c:f>'North Dereg'!$B$91</c:f>
              <c:strCache>
                <c:ptCount val="1"/>
                <c:pt idx="0">
                  <c:v>Ultrsc-LS5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numRef>
              <c:f>'North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Dereg'!$C$91:$S$91</c:f>
              <c:numCache>
                <c:formatCode>General</c:formatCode>
                <c:ptCount val="17"/>
                <c:pt idx="12">
                  <c:v>0</c:v>
                </c:pt>
                <c:pt idx="13">
                  <c:v>1.6920000000009767</c:v>
                </c:pt>
                <c:pt idx="14">
                  <c:v>1.6920000000009767</c:v>
                </c:pt>
                <c:pt idx="15">
                  <c:v>1.6920000000009767</c:v>
                </c:pt>
                <c:pt idx="16">
                  <c:v>0</c:v>
                </c:pt>
              </c:numCache>
            </c:numRef>
          </c:val>
        </c:ser>
        <c:ser>
          <c:idx val="54"/>
          <c:order val="54"/>
          <c:tx>
            <c:strRef>
              <c:f>'North Dereg'!$B$92</c:f>
              <c:strCache>
                <c:ptCount val="1"/>
                <c:pt idx="0">
                  <c:v>CC-LS5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'North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Dereg'!$C$92:$S$92</c:f>
              <c:numCache>
                <c:formatCode>General</c:formatCode>
                <c:ptCount val="17"/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55"/>
          <c:order val="55"/>
          <c:tx>
            <c:strRef>
              <c:f>'North Dereg'!$B$93</c:f>
              <c:strCache>
                <c:ptCount val="1"/>
                <c:pt idx="0">
                  <c:v>CCcon-LS5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'North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Dereg'!$C$93:$S$93</c:f>
              <c:numCache>
                <c:formatCode>General</c:formatCode>
                <c:ptCount val="17"/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56"/>
          <c:order val="56"/>
          <c:tx>
            <c:strRef>
              <c:f>'North Dereg'!$B$94</c:f>
              <c:strCache>
                <c:ptCount val="1"/>
                <c:pt idx="0">
                  <c:v>ST-LS5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'North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Dereg'!$C$94:$S$94</c:f>
              <c:numCache>
                <c:formatCode>General</c:formatCode>
                <c:ptCount val="17"/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57"/>
          <c:order val="57"/>
          <c:tx>
            <c:strRef>
              <c:f>'North Dereg'!$B$95</c:f>
              <c:strCache>
                <c:ptCount val="1"/>
                <c:pt idx="0">
                  <c:v>GT-LS5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'North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Dereg'!$C$95:$S$95</c:f>
              <c:numCache>
                <c:formatCode>General</c:formatCode>
                <c:ptCount val="17"/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58"/>
          <c:order val="58"/>
          <c:tx>
            <c:strRef>
              <c:f>'North Dereg'!$B$96</c:f>
              <c:strCache>
                <c:ptCount val="1"/>
                <c:pt idx="0">
                  <c:v>Windon-LS5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'North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Dereg'!$C$96:$S$96</c:f>
              <c:numCache>
                <c:formatCode>General</c:formatCode>
                <c:ptCount val="17"/>
                <c:pt idx="12">
                  <c:v>0</c:v>
                </c:pt>
                <c:pt idx="13">
                  <c:v>1.632073965920704</c:v>
                </c:pt>
                <c:pt idx="14">
                  <c:v>1.632073965920704</c:v>
                </c:pt>
                <c:pt idx="15">
                  <c:v>1.632073965920704</c:v>
                </c:pt>
                <c:pt idx="16">
                  <c:v>0</c:v>
                </c:pt>
              </c:numCache>
            </c:numRef>
          </c:val>
        </c:ser>
        <c:ser>
          <c:idx val="59"/>
          <c:order val="59"/>
          <c:tx>
            <c:strRef>
              <c:f>'North Dereg'!$B$97</c:f>
              <c:strCache>
                <c:ptCount val="1"/>
                <c:pt idx="0">
                  <c:v>Trade-LS5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/>
          </c:spPr>
          <c:cat>
            <c:numRef>
              <c:f>'North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Dereg'!$C$97:$S$97</c:f>
              <c:numCache>
                <c:formatCode>General</c:formatCode>
                <c:ptCount val="17"/>
                <c:pt idx="12">
                  <c:v>0</c:v>
                </c:pt>
                <c:pt idx="13">
                  <c:v>7.4953837153908625</c:v>
                </c:pt>
                <c:pt idx="14">
                  <c:v>7.4953837153908625</c:v>
                </c:pt>
                <c:pt idx="15">
                  <c:v>7.4953837153908625</c:v>
                </c:pt>
                <c:pt idx="16">
                  <c:v>0</c:v>
                </c:pt>
              </c:numCache>
            </c:numRef>
          </c:val>
        </c:ser>
        <c:ser>
          <c:idx val="60"/>
          <c:order val="60"/>
          <c:tx>
            <c:strRef>
              <c:f>'North Dereg'!$B$98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'North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Dereg'!$C$98:$S$98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61"/>
          <c:order val="61"/>
          <c:tx>
            <c:strRef>
              <c:f>'North Dereg'!$B$99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'North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Dereg'!$C$99:$S$99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62"/>
          <c:order val="62"/>
          <c:tx>
            <c:strRef>
              <c:f>'North Dereg'!$B$100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'North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Dereg'!$C$100:$S$100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63"/>
          <c:order val="63"/>
          <c:tx>
            <c:strRef>
              <c:f>'North Dereg'!$B$101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'North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Dereg'!$C$101:$S$101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64"/>
          <c:order val="64"/>
          <c:tx>
            <c:strRef>
              <c:f>'North Dereg'!$B$102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'North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Dereg'!$C$102:$S$102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65"/>
          <c:order val="65"/>
          <c:tx>
            <c:strRef>
              <c:f>'North Dereg'!$B$103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'North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Dereg'!$C$103:$S$103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66"/>
          <c:order val="66"/>
          <c:tx>
            <c:strRef>
              <c:f>'North Dereg'!$B$104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'North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Dereg'!$C$104:$S$104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67"/>
          <c:order val="67"/>
          <c:tx>
            <c:strRef>
              <c:f>'North Dereg'!$B$105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'North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Dereg'!$C$105:$S$105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68"/>
          <c:order val="68"/>
          <c:tx>
            <c:strRef>
              <c:f>'North Dereg'!$B$106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'North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Dereg'!$C$106:$S$106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69"/>
          <c:order val="69"/>
          <c:tx>
            <c:strRef>
              <c:f>'North Dereg'!$B$107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'North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Dereg'!$C$107:$S$107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70"/>
          <c:order val="70"/>
          <c:tx>
            <c:strRef>
              <c:f>'North Dereg'!$B$108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'North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Dereg'!$C$108:$S$108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71"/>
          <c:order val="71"/>
          <c:tx>
            <c:strRef>
              <c:f>'North Dereg'!$B$109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'North Dereg'!$C$37:$S$37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117</c:v>
                </c:pt>
                <c:pt idx="4">
                  <c:v>117</c:v>
                </c:pt>
                <c:pt idx="5">
                  <c:v>680.5</c:v>
                </c:pt>
                <c:pt idx="6">
                  <c:v>1244</c:v>
                </c:pt>
                <c:pt idx="7">
                  <c:v>1244</c:v>
                </c:pt>
                <c:pt idx="8">
                  <c:v>3154</c:v>
                </c:pt>
                <c:pt idx="9">
                  <c:v>5064</c:v>
                </c:pt>
                <c:pt idx="10">
                  <c:v>5064</c:v>
                </c:pt>
                <c:pt idx="11">
                  <c:v>6576</c:v>
                </c:pt>
                <c:pt idx="12">
                  <c:v>8088</c:v>
                </c:pt>
                <c:pt idx="13">
                  <c:v>8088</c:v>
                </c:pt>
                <c:pt idx="14">
                  <c:v>8436</c:v>
                </c:pt>
                <c:pt idx="15">
                  <c:v>8784</c:v>
                </c:pt>
                <c:pt idx="16">
                  <c:v>8784</c:v>
                </c:pt>
              </c:numCache>
            </c:numRef>
          </c:cat>
          <c:val>
            <c:numRef>
              <c:f>'North Dereg'!$C$109:$S$109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96015280"/>
        <c:axId val="-1596005488"/>
      </c:areaChart>
      <c:dateAx>
        <c:axId val="-159601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6005488"/>
        <c:crosses val="autoZero"/>
        <c:auto val="0"/>
        <c:lblOffset val="100"/>
        <c:baseTimeUnit val="days"/>
        <c:majorUnit val="500"/>
        <c:majorTimeUnit val="days"/>
      </c:dateAx>
      <c:valAx>
        <c:axId val="-1596005488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601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897758336392472E-2"/>
          <c:y val="0.90730129710039542"/>
          <c:w val="0.87836536592213499"/>
          <c:h val="8.56626430930962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161925</xdr:colOff>
      <xdr:row>26</xdr:row>
      <xdr:rowOff>71437</xdr:rowOff>
    </xdr:from>
    <xdr:to>
      <xdr:col>16</xdr:col>
      <xdr:colOff>466725</xdr:colOff>
      <xdr:row>40</xdr:row>
      <xdr:rowOff>147637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7453</xdr:colOff>
      <xdr:row>16</xdr:row>
      <xdr:rowOff>13252</xdr:rowOff>
    </xdr:from>
    <xdr:to>
      <xdr:col>17</xdr:col>
      <xdr:colOff>582267</xdr:colOff>
      <xdr:row>35</xdr:row>
      <xdr:rowOff>3727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38</xdr:row>
      <xdr:rowOff>0</xdr:rowOff>
    </xdr:from>
    <xdr:to>
      <xdr:col>17</xdr:col>
      <xdr:colOff>574814</xdr:colOff>
      <xdr:row>56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557212</xdr:colOff>
      <xdr:row>1</xdr:row>
      <xdr:rowOff>166687</xdr:rowOff>
    </xdr:from>
    <xdr:to>
      <xdr:col>20</xdr:col>
      <xdr:colOff>352426</xdr:colOff>
      <xdr:row>30</xdr:row>
      <xdr:rowOff>57151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557212</xdr:colOff>
      <xdr:row>1</xdr:row>
      <xdr:rowOff>166687</xdr:rowOff>
    </xdr:from>
    <xdr:to>
      <xdr:col>20</xdr:col>
      <xdr:colOff>352426</xdr:colOff>
      <xdr:row>30</xdr:row>
      <xdr:rowOff>57151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585787</xdr:colOff>
      <xdr:row>9</xdr:row>
      <xdr:rowOff>138112</xdr:rowOff>
    </xdr:from>
    <xdr:to>
      <xdr:col>23</xdr:col>
      <xdr:colOff>280987</xdr:colOff>
      <xdr:row>24</xdr:row>
      <xdr:rowOff>23812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538161</xdr:colOff>
      <xdr:row>1</xdr:row>
      <xdr:rowOff>166686</xdr:rowOff>
    </xdr:from>
    <xdr:to>
      <xdr:col>21</xdr:col>
      <xdr:colOff>161924</xdr:colOff>
      <xdr:row>29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585787</xdr:colOff>
      <xdr:row>9</xdr:row>
      <xdr:rowOff>138112</xdr:rowOff>
    </xdr:from>
    <xdr:to>
      <xdr:col>23</xdr:col>
      <xdr:colOff>280987</xdr:colOff>
      <xdr:row>24</xdr:row>
      <xdr:rowOff>23812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538161</xdr:colOff>
      <xdr:row>1</xdr:row>
      <xdr:rowOff>166686</xdr:rowOff>
    </xdr:from>
    <xdr:to>
      <xdr:col>21</xdr:col>
      <xdr:colOff>161924</xdr:colOff>
      <xdr:row>29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7453</xdr:colOff>
      <xdr:row>16</xdr:row>
      <xdr:rowOff>13252</xdr:rowOff>
    </xdr:from>
    <xdr:to>
      <xdr:col>16</xdr:col>
      <xdr:colOff>582267</xdr:colOff>
      <xdr:row>35</xdr:row>
      <xdr:rowOff>3727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7453</xdr:colOff>
      <xdr:row>16</xdr:row>
      <xdr:rowOff>13252</xdr:rowOff>
    </xdr:from>
    <xdr:to>
      <xdr:col>16</xdr:col>
      <xdr:colOff>582267</xdr:colOff>
      <xdr:row>35</xdr:row>
      <xdr:rowOff>3727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7453</xdr:colOff>
      <xdr:row>16</xdr:row>
      <xdr:rowOff>13252</xdr:rowOff>
    </xdr:from>
    <xdr:to>
      <xdr:col>16</xdr:col>
      <xdr:colOff>582267</xdr:colOff>
      <xdr:row>35</xdr:row>
      <xdr:rowOff>3727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7453</xdr:colOff>
      <xdr:row>16</xdr:row>
      <xdr:rowOff>13252</xdr:rowOff>
    </xdr:from>
    <xdr:to>
      <xdr:col>16</xdr:col>
      <xdr:colOff>582267</xdr:colOff>
      <xdr:row>35</xdr:row>
      <xdr:rowOff>3727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7453</xdr:colOff>
      <xdr:row>16</xdr:row>
      <xdr:rowOff>13252</xdr:rowOff>
    </xdr:from>
    <xdr:to>
      <xdr:col>16</xdr:col>
      <xdr:colOff>582267</xdr:colOff>
      <xdr:row>35</xdr:row>
      <xdr:rowOff>3727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7453</xdr:colOff>
      <xdr:row>16</xdr:row>
      <xdr:rowOff>13252</xdr:rowOff>
    </xdr:from>
    <xdr:to>
      <xdr:col>16</xdr:col>
      <xdr:colOff>582267</xdr:colOff>
      <xdr:row>35</xdr:row>
      <xdr:rowOff>3727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7453</xdr:colOff>
      <xdr:row>16</xdr:row>
      <xdr:rowOff>13252</xdr:rowOff>
    </xdr:from>
    <xdr:to>
      <xdr:col>16</xdr:col>
      <xdr:colOff>582267</xdr:colOff>
      <xdr:row>35</xdr:row>
      <xdr:rowOff>3727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7453</xdr:colOff>
      <xdr:row>16</xdr:row>
      <xdr:rowOff>13252</xdr:rowOff>
    </xdr:from>
    <xdr:to>
      <xdr:col>16</xdr:col>
      <xdr:colOff>582267</xdr:colOff>
      <xdr:row>35</xdr:row>
      <xdr:rowOff>3727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L60"/>
  <sheetViews>
    <sheetView workbookViewId="0">
      <selection activeCell="B78" sqref="B78"/>
    </sheetView>
  </sheetViews>
  <sheetFormatPr defaultRowHeight="15" x14ac:dyDescent="0.25"/>
  <cols>
    <col min="2" max="2" width="25.140625" customWidth="1"/>
    <col min="3" max="3" width="9.7109375" style="2" customWidth="1"/>
    <col min="4" max="4" width="9.42578125" customWidth="1"/>
  </cols>
  <sheetData>
    <row r="1" spans="1:11" x14ac:dyDescent="0.25">
      <c r="D1" t="s">
        <v>34</v>
      </c>
      <c r="E1" t="s">
        <v>35</v>
      </c>
      <c r="I1" t="s">
        <v>36</v>
      </c>
    </row>
    <row r="2" spans="1:11" x14ac:dyDescent="0.25">
      <c r="B2" t="s">
        <v>47</v>
      </c>
      <c r="C2" s="2">
        <v>3802538.4319943301</v>
      </c>
      <c r="D2">
        <v>3784559.5878406898</v>
      </c>
      <c r="E2">
        <v>3729038.6736107599</v>
      </c>
      <c r="I2">
        <v>2325322.3692783499</v>
      </c>
      <c r="J2">
        <f>D2-I2</f>
        <v>1459237.2185623399</v>
      </c>
      <c r="K2">
        <f>E3-J2</f>
        <v>-1385737.4601787697</v>
      </c>
    </row>
    <row r="3" spans="1:11" x14ac:dyDescent="0.25">
      <c r="B3" t="s">
        <v>48</v>
      </c>
      <c r="D3">
        <f>C2-D2</f>
        <v>17978.844153640326</v>
      </c>
      <c r="E3">
        <f>C2-E2</f>
        <v>73499.758383570239</v>
      </c>
    </row>
    <row r="4" spans="1:11" x14ac:dyDescent="0.25">
      <c r="A4" t="s">
        <v>22</v>
      </c>
      <c r="B4" t="s">
        <v>49</v>
      </c>
      <c r="C4" s="2">
        <v>0.42989999999932299</v>
      </c>
      <c r="D4">
        <v>0.42990000000543799</v>
      </c>
      <c r="E4">
        <v>0.4299</v>
      </c>
      <c r="F4" t="s">
        <v>22</v>
      </c>
      <c r="G4" t="s">
        <v>23</v>
      </c>
      <c r="H4" t="s">
        <v>6</v>
      </c>
      <c r="I4">
        <v>0.42989999999652001</v>
      </c>
    </row>
    <row r="5" spans="1:11" x14ac:dyDescent="0.25">
      <c r="A5" t="s">
        <v>22</v>
      </c>
      <c r="B5" t="s">
        <v>50</v>
      </c>
      <c r="C5" s="2">
        <v>0.24029999999885099</v>
      </c>
      <c r="D5">
        <v>0.24030000001210799</v>
      </c>
      <c r="E5">
        <v>0.24030000000000001</v>
      </c>
      <c r="F5" t="s">
        <v>22</v>
      </c>
      <c r="G5" t="s">
        <v>24</v>
      </c>
      <c r="H5" t="s">
        <v>6</v>
      </c>
      <c r="I5">
        <v>0.24030000000490601</v>
      </c>
    </row>
    <row r="6" spans="1:11" x14ac:dyDescent="0.25">
      <c r="A6" t="s">
        <v>22</v>
      </c>
      <c r="B6" t="s">
        <v>51</v>
      </c>
      <c r="C6" s="2">
        <v>12.825343138821101</v>
      </c>
      <c r="D6">
        <v>12.825343138821101</v>
      </c>
      <c r="E6">
        <v>85.5583382683145</v>
      </c>
      <c r="F6" t="s">
        <v>22</v>
      </c>
      <c r="G6" t="s">
        <v>25</v>
      </c>
      <c r="H6" t="s">
        <v>6</v>
      </c>
      <c r="I6">
        <v>84.944298902462606</v>
      </c>
    </row>
    <row r="7" spans="1:11" x14ac:dyDescent="0.25">
      <c r="A7" t="s">
        <v>22</v>
      </c>
      <c r="B7" t="s">
        <v>52</v>
      </c>
      <c r="C7" s="2">
        <v>1006.47017238837</v>
      </c>
      <c r="D7">
        <v>844.45667952524104</v>
      </c>
      <c r="E7">
        <v>817.97166251290605</v>
      </c>
      <c r="F7" t="s">
        <v>22</v>
      </c>
      <c r="G7" t="s">
        <v>26</v>
      </c>
      <c r="H7" t="s">
        <v>6</v>
      </c>
      <c r="I7">
        <v>817.971662512992</v>
      </c>
    </row>
    <row r="8" spans="1:11" x14ac:dyDescent="0.25">
      <c r="A8" t="s">
        <v>22</v>
      </c>
      <c r="B8" t="s">
        <v>53</v>
      </c>
      <c r="C8" s="2">
        <v>1.0610390999999399</v>
      </c>
      <c r="D8">
        <v>1.06103910000019</v>
      </c>
      <c r="E8">
        <v>1.0610390999999999</v>
      </c>
      <c r="F8" t="s">
        <v>22</v>
      </c>
      <c r="G8" t="s">
        <v>27</v>
      </c>
      <c r="H8" t="s">
        <v>6</v>
      </c>
      <c r="I8">
        <v>1.0610390999997199</v>
      </c>
    </row>
    <row r="9" spans="1:11" x14ac:dyDescent="0.25">
      <c r="A9" t="s">
        <v>22</v>
      </c>
      <c r="B9" t="s">
        <v>54</v>
      </c>
      <c r="C9" s="2">
        <v>1395.46115178676</v>
      </c>
      <c r="D9">
        <v>1388.9783387366699</v>
      </c>
      <c r="E9">
        <v>1079.4078368550599</v>
      </c>
      <c r="F9" t="s">
        <v>22</v>
      </c>
      <c r="G9" t="s">
        <v>28</v>
      </c>
      <c r="H9" t="s">
        <v>6</v>
      </c>
      <c r="I9">
        <v>1079.4078368544699</v>
      </c>
    </row>
    <row r="11" spans="1:11" x14ac:dyDescent="0.25">
      <c r="B11" t="s">
        <v>16</v>
      </c>
      <c r="C11" s="4">
        <v>18.159939682657399</v>
      </c>
      <c r="D11">
        <v>47.066207025255103</v>
      </c>
      <c r="E11" s="1">
        <v>1.2506271727749601E-7</v>
      </c>
    </row>
    <row r="12" spans="1:11" x14ac:dyDescent="0.25">
      <c r="B12" t="s">
        <v>17</v>
      </c>
      <c r="C12" s="3">
        <v>1.07801769262976</v>
      </c>
      <c r="D12">
        <v>0.88527540132907501</v>
      </c>
      <c r="E12">
        <v>3.6626466929232202</v>
      </c>
      <c r="G12" t="s">
        <v>5</v>
      </c>
      <c r="H12" t="s">
        <v>6</v>
      </c>
      <c r="I12">
        <v>133.53971628475901</v>
      </c>
    </row>
    <row r="13" spans="1:11" x14ac:dyDescent="0.25">
      <c r="B13" t="s">
        <v>5</v>
      </c>
      <c r="C13" s="4">
        <v>129.23998601181401</v>
      </c>
      <c r="D13">
        <v>135.065539689773</v>
      </c>
      <c r="E13">
        <v>130.64979132936301</v>
      </c>
      <c r="G13" t="s">
        <v>18</v>
      </c>
      <c r="H13" t="s">
        <v>6</v>
      </c>
      <c r="I13">
        <v>2.0045917947547598</v>
      </c>
    </row>
    <row r="14" spans="1:11" x14ac:dyDescent="0.25">
      <c r="B14" t="s">
        <v>7</v>
      </c>
      <c r="C14" s="4">
        <v>94.041957254400003</v>
      </c>
      <c r="D14">
        <v>94.041957254400003</v>
      </c>
      <c r="E14">
        <v>94.041957254400003</v>
      </c>
      <c r="G14" t="s">
        <v>7</v>
      </c>
      <c r="H14" t="s">
        <v>6</v>
      </c>
      <c r="I14">
        <v>622.85492403009698</v>
      </c>
    </row>
    <row r="15" spans="1:11" x14ac:dyDescent="0.25">
      <c r="B15" t="s">
        <v>8</v>
      </c>
      <c r="C15" s="4">
        <v>856.84633778700004</v>
      </c>
      <c r="D15">
        <v>856.84633778703096</v>
      </c>
      <c r="E15">
        <v>856.84633778700004</v>
      </c>
      <c r="G15" t="s">
        <v>8</v>
      </c>
      <c r="H15" t="s">
        <v>6</v>
      </c>
      <c r="I15">
        <v>858.75815091824904</v>
      </c>
    </row>
    <row r="16" spans="1:11" x14ac:dyDescent="0.25">
      <c r="B16" t="s">
        <v>9</v>
      </c>
      <c r="C16" s="4">
        <v>16.693611659999899</v>
      </c>
      <c r="D16">
        <v>16.693611660022999</v>
      </c>
      <c r="E16">
        <v>16.693611660000201</v>
      </c>
      <c r="G16" t="s">
        <v>9</v>
      </c>
      <c r="H16" t="s">
        <v>6</v>
      </c>
      <c r="I16">
        <v>16.693611659999501</v>
      </c>
    </row>
    <row r="17" spans="1:9" x14ac:dyDescent="0.25">
      <c r="B17" t="s">
        <v>10</v>
      </c>
      <c r="C17" s="4">
        <v>102.225886577976</v>
      </c>
      <c r="D17">
        <v>102.228588087868</v>
      </c>
      <c r="E17">
        <v>102.22858808766399</v>
      </c>
      <c r="G17" t="s">
        <v>10</v>
      </c>
      <c r="H17" t="s">
        <v>6</v>
      </c>
      <c r="I17">
        <v>102.228588087696</v>
      </c>
    </row>
    <row r="18" spans="1:9" x14ac:dyDescent="0.25">
      <c r="B18" t="s">
        <v>11</v>
      </c>
      <c r="C18" s="4">
        <v>1828.22977346025</v>
      </c>
      <c r="D18">
        <v>1640.3635453742299</v>
      </c>
      <c r="E18">
        <v>90.387737728207696</v>
      </c>
      <c r="G18" t="s">
        <v>11</v>
      </c>
      <c r="H18" t="s">
        <v>6</v>
      </c>
      <c r="I18">
        <v>1328.7439553614099</v>
      </c>
    </row>
    <row r="19" spans="1:9" x14ac:dyDescent="0.25">
      <c r="B19" t="s">
        <v>12</v>
      </c>
      <c r="C19" s="4">
        <v>1185.0329677152899</v>
      </c>
      <c r="D19">
        <v>1309.8941425312801</v>
      </c>
      <c r="E19" s="1">
        <v>6.4996862571172698E-7</v>
      </c>
      <c r="G19" t="s">
        <v>12</v>
      </c>
      <c r="H19" t="s">
        <v>6</v>
      </c>
      <c r="I19">
        <v>1158.75246528189</v>
      </c>
    </row>
    <row r="20" spans="1:9" x14ac:dyDescent="0.25">
      <c r="B20" t="s">
        <v>13</v>
      </c>
      <c r="C20" s="4">
        <v>745.46106970667699</v>
      </c>
      <c r="D20">
        <v>773.87216775292995</v>
      </c>
      <c r="E20">
        <v>3682.4574417219801</v>
      </c>
      <c r="G20" t="s">
        <v>13</v>
      </c>
      <c r="H20" t="s">
        <v>6</v>
      </c>
      <c r="I20">
        <v>791.33025302450403</v>
      </c>
    </row>
    <row r="24" spans="1:9" x14ac:dyDescent="0.25">
      <c r="C24" s="2" t="s">
        <v>66</v>
      </c>
      <c r="D24" t="s">
        <v>67</v>
      </c>
      <c r="E24" t="s">
        <v>68</v>
      </c>
      <c r="F24" t="s">
        <v>69</v>
      </c>
      <c r="G24" t="s">
        <v>16</v>
      </c>
      <c r="H24" s="1">
        <v>1.2506271727749601E-7</v>
      </c>
    </row>
    <row r="25" spans="1:9" x14ac:dyDescent="0.25">
      <c r="B25" t="s">
        <v>57</v>
      </c>
      <c r="C25" s="4">
        <f>C15+C16</f>
        <v>873.53994944699991</v>
      </c>
      <c r="D25" s="4">
        <f t="shared" ref="D25:E25" si="0">D15+D16</f>
        <v>873.53994944705391</v>
      </c>
      <c r="E25" s="4">
        <f t="shared" si="0"/>
        <v>873.53994944700025</v>
      </c>
      <c r="F25" s="5">
        <v>864</v>
      </c>
      <c r="G25" t="s">
        <v>17</v>
      </c>
      <c r="H25">
        <v>3.6626466929232202</v>
      </c>
    </row>
    <row r="26" spans="1:9" x14ac:dyDescent="0.25">
      <c r="B26" t="s">
        <v>58</v>
      </c>
      <c r="C26" s="4">
        <f>SUM(C11:C13)+SUM(C18:C20)</f>
        <v>3907.2017542693184</v>
      </c>
      <c r="D26" s="4">
        <f t="shared" ref="D26" si="1">SUM(D11:D13)+SUM(D18:D20)</f>
        <v>3907.1468777747968</v>
      </c>
      <c r="E26" s="4">
        <f>SUM(E11:E13)+SUM(E18:E20)</f>
        <v>3907.1576182475055</v>
      </c>
      <c r="F26" s="5">
        <v>3911</v>
      </c>
      <c r="G26" t="s">
        <v>5</v>
      </c>
      <c r="H26">
        <v>130.64979132936301</v>
      </c>
    </row>
    <row r="27" spans="1:9" x14ac:dyDescent="0.25">
      <c r="B27" t="s">
        <v>61</v>
      </c>
      <c r="C27" s="4">
        <f>C18</f>
        <v>1828.22977346025</v>
      </c>
      <c r="D27" s="4">
        <f t="shared" ref="D27" si="2">D18</f>
        <v>1640.3635453742299</v>
      </c>
      <c r="E27" s="4">
        <f>E18</f>
        <v>90.387737728207696</v>
      </c>
      <c r="F27" s="5"/>
      <c r="G27" t="s">
        <v>7</v>
      </c>
      <c r="H27">
        <v>94.041957254400003</v>
      </c>
    </row>
    <row r="28" spans="1:9" x14ac:dyDescent="0.25">
      <c r="B28" t="s">
        <v>62</v>
      </c>
      <c r="C28" s="4">
        <f t="shared" ref="C28:C29" si="3">C19</f>
        <v>1185.0329677152899</v>
      </c>
      <c r="D28" s="4">
        <f t="shared" ref="D28" si="4">D19</f>
        <v>1309.8941425312801</v>
      </c>
      <c r="E28" s="4">
        <f>E20</f>
        <v>3682.4574417219801</v>
      </c>
      <c r="F28" s="5"/>
      <c r="G28" t="s">
        <v>8</v>
      </c>
      <c r="H28">
        <v>856.84633778700004</v>
      </c>
    </row>
    <row r="29" spans="1:9" x14ac:dyDescent="0.25">
      <c r="B29" t="s">
        <v>63</v>
      </c>
      <c r="C29" s="4">
        <f t="shared" si="3"/>
        <v>745.46106970667699</v>
      </c>
      <c r="D29" s="4">
        <f t="shared" ref="D29" si="5">D20</f>
        <v>773.87216775292995</v>
      </c>
      <c r="E29" s="4"/>
      <c r="F29" s="5"/>
      <c r="G29" t="s">
        <v>9</v>
      </c>
      <c r="H29">
        <v>16.693611660000201</v>
      </c>
    </row>
    <row r="30" spans="1:9" x14ac:dyDescent="0.25">
      <c r="B30" t="s">
        <v>65</v>
      </c>
      <c r="C30" s="4">
        <f>C11+C12</f>
        <v>19.237957375287159</v>
      </c>
      <c r="D30" s="4">
        <f t="shared" ref="D30" si="6">D11+D12</f>
        <v>47.951482426584178</v>
      </c>
      <c r="E30" s="4">
        <f>E11+E12</f>
        <v>3.6626468179859373</v>
      </c>
      <c r="F30" s="5"/>
      <c r="G30" t="s">
        <v>10</v>
      </c>
      <c r="H30">
        <v>102.22858808766399</v>
      </c>
    </row>
    <row r="31" spans="1:9" x14ac:dyDescent="0.25">
      <c r="B31" t="s">
        <v>64</v>
      </c>
      <c r="C31" s="4">
        <f>C13</f>
        <v>129.23998601181401</v>
      </c>
      <c r="D31" s="4">
        <f t="shared" ref="D31:E31" si="7">D13</f>
        <v>135.065539689773</v>
      </c>
      <c r="E31" s="4">
        <f t="shared" si="7"/>
        <v>130.64979132936301</v>
      </c>
      <c r="F31" s="5"/>
      <c r="G31" t="s">
        <v>11</v>
      </c>
      <c r="H31">
        <v>90.387737728207696</v>
      </c>
    </row>
    <row r="32" spans="1:9" x14ac:dyDescent="0.25">
      <c r="A32" t="s">
        <v>22</v>
      </c>
      <c r="B32" t="s">
        <v>7</v>
      </c>
      <c r="C32" s="4">
        <f>C14</f>
        <v>94.041957254400003</v>
      </c>
      <c r="D32" s="4">
        <f t="shared" ref="D32" si="8">D14</f>
        <v>94.041957254400003</v>
      </c>
      <c r="E32" s="4">
        <f>E14</f>
        <v>94.041957254400003</v>
      </c>
      <c r="F32" s="5">
        <v>98</v>
      </c>
      <c r="G32" t="s">
        <v>12</v>
      </c>
      <c r="H32" s="1">
        <v>6.4996862571172698E-7</v>
      </c>
    </row>
    <row r="33" spans="1:12" x14ac:dyDescent="0.25">
      <c r="A33" t="s">
        <v>22</v>
      </c>
      <c r="B33" t="s">
        <v>55</v>
      </c>
      <c r="C33" s="4">
        <f>C17</f>
        <v>102.225886577976</v>
      </c>
      <c r="D33" s="4">
        <f t="shared" ref="D33" si="9">D17</f>
        <v>102.228588087868</v>
      </c>
      <c r="E33" s="4">
        <f>E17</f>
        <v>102.22858808766399</v>
      </c>
      <c r="F33" s="5">
        <v>100</v>
      </c>
      <c r="G33" t="s">
        <v>13</v>
      </c>
      <c r="H33">
        <v>3682.4574417219801</v>
      </c>
    </row>
    <row r="34" spans="1:12" x14ac:dyDescent="0.25">
      <c r="A34" t="s">
        <v>22</v>
      </c>
      <c r="B34" t="s">
        <v>59</v>
      </c>
      <c r="C34" s="4" t="s">
        <v>60</v>
      </c>
      <c r="D34" s="4" t="s">
        <v>60</v>
      </c>
      <c r="E34" s="4" t="s">
        <v>60</v>
      </c>
      <c r="F34" s="5">
        <v>4</v>
      </c>
    </row>
    <row r="35" spans="1:12" x14ac:dyDescent="0.25">
      <c r="A35" t="s">
        <v>22</v>
      </c>
      <c r="C35" s="4">
        <f>C25+C26+C32+C33</f>
        <v>4977.0095475486942</v>
      </c>
      <c r="D35" s="4">
        <f>D25+D26+D32+D33</f>
        <v>4976.9573725641185</v>
      </c>
      <c r="E35" s="4">
        <f>E25+E26+E32+E33</f>
        <v>4976.9681130365698</v>
      </c>
      <c r="F35" s="4">
        <f>F25+F26+F32+F33+F34</f>
        <v>4977</v>
      </c>
    </row>
    <row r="37" spans="1:12" x14ac:dyDescent="0.25">
      <c r="B37" t="s">
        <v>57</v>
      </c>
      <c r="C37" s="2">
        <v>873.53994944699991</v>
      </c>
      <c r="D37">
        <v>873.53994944705391</v>
      </c>
      <c r="E37">
        <v>873.53994944700025</v>
      </c>
      <c r="F37">
        <v>864</v>
      </c>
    </row>
    <row r="38" spans="1:12" x14ac:dyDescent="0.25">
      <c r="B38" t="s">
        <v>58</v>
      </c>
      <c r="F38">
        <v>3911</v>
      </c>
      <c r="J38">
        <v>3729038.6736107599</v>
      </c>
      <c r="K38">
        <v>3734260.0408773902</v>
      </c>
      <c r="L38">
        <f>J38-K38</f>
        <v>-5221.3672666302882</v>
      </c>
    </row>
    <row r="39" spans="1:12" x14ac:dyDescent="0.25">
      <c r="B39" t="s">
        <v>61</v>
      </c>
      <c r="C39" s="2">
        <v>1828.22977346025</v>
      </c>
      <c r="D39">
        <v>1640.3635453742299</v>
      </c>
      <c r="E39">
        <v>90.387737728207696</v>
      </c>
    </row>
    <row r="40" spans="1:12" x14ac:dyDescent="0.25">
      <c r="B40" t="s">
        <v>62</v>
      </c>
      <c r="C40" s="2">
        <v>1185.0329677152899</v>
      </c>
      <c r="D40">
        <v>1309.8941425312801</v>
      </c>
      <c r="E40">
        <v>3682.4574417219801</v>
      </c>
    </row>
    <row r="41" spans="1:12" x14ac:dyDescent="0.25">
      <c r="B41" t="s">
        <v>63</v>
      </c>
      <c r="C41" s="2">
        <v>745.46106970667699</v>
      </c>
      <c r="D41">
        <v>773.87216775292995</v>
      </c>
    </row>
    <row r="42" spans="1:12" x14ac:dyDescent="0.25">
      <c r="B42" t="s">
        <v>71</v>
      </c>
      <c r="C42" s="2">
        <v>19.237957375287159</v>
      </c>
      <c r="D42">
        <v>47.951482426584178</v>
      </c>
      <c r="E42">
        <v>3.6626468179859373</v>
      </c>
    </row>
    <row r="43" spans="1:12" x14ac:dyDescent="0.25">
      <c r="B43" t="s">
        <v>70</v>
      </c>
      <c r="C43" s="2">
        <v>129.23998601181401</v>
      </c>
      <c r="D43">
        <v>135.065539689773</v>
      </c>
      <c r="E43">
        <v>130.64979132936301</v>
      </c>
    </row>
    <row r="44" spans="1:12" x14ac:dyDescent="0.25">
      <c r="B44" t="s">
        <v>7</v>
      </c>
      <c r="C44" s="2">
        <v>94.041957254400003</v>
      </c>
      <c r="D44">
        <v>94.041957254400003</v>
      </c>
      <c r="E44">
        <v>94.041957254400003</v>
      </c>
      <c r="F44">
        <v>98</v>
      </c>
    </row>
    <row r="45" spans="1:12" x14ac:dyDescent="0.25">
      <c r="B45" t="s">
        <v>55</v>
      </c>
      <c r="C45" s="2">
        <v>102.225886577976</v>
      </c>
      <c r="D45">
        <v>102.228588087868</v>
      </c>
      <c r="E45">
        <v>102.22858808766399</v>
      </c>
      <c r="F45">
        <v>100</v>
      </c>
    </row>
    <row r="46" spans="1:12" x14ac:dyDescent="0.25">
      <c r="B46" t="s">
        <v>59</v>
      </c>
      <c r="C46" s="2" t="s">
        <v>60</v>
      </c>
      <c r="D46" t="s">
        <v>60</v>
      </c>
      <c r="E46" t="s">
        <v>60</v>
      </c>
      <c r="F46">
        <v>4</v>
      </c>
    </row>
    <row r="47" spans="1:12" x14ac:dyDescent="0.25">
      <c r="C47" s="2">
        <v>4977.0095475486942</v>
      </c>
      <c r="D47">
        <v>4976.9573725641185</v>
      </c>
      <c r="E47">
        <v>4976.9681130365698</v>
      </c>
      <c r="F47">
        <v>4977</v>
      </c>
    </row>
    <row r="51" spans="7:10" x14ac:dyDescent="0.25">
      <c r="G51">
        <v>873.53994944699991</v>
      </c>
      <c r="H51">
        <v>873.53994944705391</v>
      </c>
      <c r="I51">
        <v>873.53994944700025</v>
      </c>
      <c r="J51">
        <v>864</v>
      </c>
    </row>
    <row r="52" spans="7:10" x14ac:dyDescent="0.25">
      <c r="G52">
        <v>3907.2017542693184</v>
      </c>
      <c r="H52">
        <v>3907.1468777747968</v>
      </c>
      <c r="I52">
        <v>3907.1576182475055</v>
      </c>
      <c r="J52">
        <v>3911</v>
      </c>
    </row>
    <row r="53" spans="7:10" x14ac:dyDescent="0.25">
      <c r="G53">
        <v>1828.22977346025</v>
      </c>
      <c r="H53">
        <v>1640.3635453742299</v>
      </c>
      <c r="I53">
        <v>90.387737728207696</v>
      </c>
    </row>
    <row r="54" spans="7:10" x14ac:dyDescent="0.25">
      <c r="G54">
        <v>1185.0329677152899</v>
      </c>
      <c r="H54">
        <v>1309.8941425312801</v>
      </c>
      <c r="I54">
        <v>3682.4574417219801</v>
      </c>
    </row>
    <row r="55" spans="7:10" x14ac:dyDescent="0.25">
      <c r="G55">
        <v>745.46106970667699</v>
      </c>
      <c r="H55">
        <v>773.87216775292995</v>
      </c>
    </row>
    <row r="56" spans="7:10" x14ac:dyDescent="0.25">
      <c r="G56">
        <v>19.237957375287159</v>
      </c>
      <c r="H56">
        <v>47.951482426584178</v>
      </c>
      <c r="I56">
        <v>3.6626468179859373</v>
      </c>
    </row>
    <row r="57" spans="7:10" x14ac:dyDescent="0.25">
      <c r="G57">
        <v>129.23998601181401</v>
      </c>
      <c r="H57">
        <v>135.065539689773</v>
      </c>
      <c r="I57">
        <v>130.64979132936301</v>
      </c>
    </row>
    <row r="58" spans="7:10" x14ac:dyDescent="0.25">
      <c r="G58">
        <v>94.041957254400003</v>
      </c>
      <c r="H58">
        <v>94.041957254400003</v>
      </c>
      <c r="I58">
        <v>94.041957254400003</v>
      </c>
      <c r="J58">
        <v>98</v>
      </c>
    </row>
    <row r="59" spans="7:10" x14ac:dyDescent="0.25">
      <c r="G59">
        <v>102.225886577976</v>
      </c>
      <c r="H59">
        <v>102.228588087868</v>
      </c>
      <c r="I59">
        <v>102.22858808766399</v>
      </c>
      <c r="J59">
        <v>100</v>
      </c>
    </row>
    <row r="60" spans="7:10" x14ac:dyDescent="0.25">
      <c r="G60" t="s">
        <v>60</v>
      </c>
      <c r="H60" t="s">
        <v>60</v>
      </c>
      <c r="I60" t="s">
        <v>60</v>
      </c>
      <c r="J60">
        <v>4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M28"/>
  <sheetViews>
    <sheetView topLeftCell="A8" workbookViewId="0">
      <selection activeCell="J18" sqref="J18"/>
    </sheetView>
  </sheetViews>
  <sheetFormatPr defaultRowHeight="15" x14ac:dyDescent="0.25"/>
  <sheetData>
    <row r="1" spans="1:13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13" x14ac:dyDescent="0.25">
      <c r="A2" t="s">
        <v>6</v>
      </c>
      <c r="B2" t="s">
        <v>33</v>
      </c>
      <c r="C2">
        <v>4.4689969890701402</v>
      </c>
      <c r="D2">
        <v>40.167884030407699</v>
      </c>
      <c r="E2">
        <v>103.147015855494</v>
      </c>
      <c r="F2">
        <v>107.52027616468099</v>
      </c>
      <c r="G2">
        <v>11.8000241024028</v>
      </c>
      <c r="I2">
        <f>C2/C$14</f>
        <v>38.196555462137951</v>
      </c>
      <c r="J2">
        <f t="shared" ref="J2:M2" si="0">D2/D$14</f>
        <v>35.64142327454099</v>
      </c>
      <c r="K2">
        <f t="shared" si="0"/>
        <v>27.001836611385865</v>
      </c>
      <c r="L2">
        <f t="shared" si="0"/>
        <v>35.555646879854827</v>
      </c>
      <c r="M2">
        <f t="shared" si="0"/>
        <v>16.954057618394828</v>
      </c>
    </row>
    <row r="3" spans="1:13" x14ac:dyDescent="0.25">
      <c r="A3" t="s">
        <v>6</v>
      </c>
      <c r="B3" t="s">
        <v>21</v>
      </c>
      <c r="C3">
        <v>4.6228157351999997</v>
      </c>
      <c r="D3">
        <v>41.945469443187299</v>
      </c>
      <c r="E3">
        <v>119.308146599029</v>
      </c>
      <c r="F3">
        <v>83.568044445557504</v>
      </c>
      <c r="G3">
        <v>15.451352723519699</v>
      </c>
      <c r="I3">
        <f t="shared" ref="I3:I11" si="1">C3/C$14</f>
        <v>39.511245599999995</v>
      </c>
      <c r="J3">
        <f t="shared" ref="J3:J11" si="2">D3/D$14</f>
        <v>37.218695158107629</v>
      </c>
      <c r="K3">
        <f t="shared" ref="K3:K11" si="3">E3/E$14</f>
        <v>31.232499109693457</v>
      </c>
      <c r="L3">
        <f t="shared" ref="L3:L11" si="4">F3/F$14</f>
        <v>27.634935332525629</v>
      </c>
      <c r="M3">
        <f t="shared" ref="M3:M11" si="5">G3/G$14</f>
        <v>22.200219430344397</v>
      </c>
    </row>
    <row r="4" spans="1:13" x14ac:dyDescent="0.25">
      <c r="A4" t="s">
        <v>6</v>
      </c>
      <c r="B4" t="s">
        <v>37</v>
      </c>
      <c r="C4">
        <v>0.127155006552885</v>
      </c>
      <c r="D4">
        <v>4.6773005263080396</v>
      </c>
      <c r="E4">
        <v>15.9348936936742</v>
      </c>
      <c r="F4">
        <v>12.2145898462272</v>
      </c>
      <c r="G4">
        <v>2.36098035238272</v>
      </c>
      <c r="I4">
        <f t="shared" si="1"/>
        <v>1.0867949278024358</v>
      </c>
      <c r="J4">
        <f t="shared" si="2"/>
        <v>4.1502222948607272</v>
      </c>
      <c r="K4">
        <f t="shared" si="3"/>
        <v>4.1714381397052884</v>
      </c>
      <c r="L4">
        <f t="shared" si="4"/>
        <v>4.0392162189904761</v>
      </c>
      <c r="M4">
        <f t="shared" si="5"/>
        <v>3.3922131499751726</v>
      </c>
    </row>
    <row r="5" spans="1:13" x14ac:dyDescent="0.25">
      <c r="A5" t="s">
        <v>6</v>
      </c>
      <c r="B5" t="s">
        <v>38</v>
      </c>
      <c r="C5">
        <v>3.2918040158341002</v>
      </c>
      <c r="D5">
        <v>31.697986332775098</v>
      </c>
      <c r="E5">
        <v>99.223257715701493</v>
      </c>
      <c r="F5">
        <v>81.962674435531795</v>
      </c>
      <c r="G5">
        <v>10.8725257881147</v>
      </c>
      <c r="I5">
        <f t="shared" si="1"/>
        <v>28.13507705841111</v>
      </c>
      <c r="J5">
        <f t="shared" si="2"/>
        <v>28.125986098292014</v>
      </c>
      <c r="K5">
        <f t="shared" si="3"/>
        <v>25.974674794686255</v>
      </c>
      <c r="L5">
        <f t="shared" si="4"/>
        <v>27.104059006458925</v>
      </c>
      <c r="M5">
        <f t="shared" si="5"/>
        <v>15.62144509786595</v>
      </c>
    </row>
    <row r="6" spans="1:13" x14ac:dyDescent="0.25">
      <c r="A6" t="s">
        <v>6</v>
      </c>
      <c r="B6" t="s">
        <v>39</v>
      </c>
      <c r="C6">
        <v>3.50216525420158</v>
      </c>
      <c r="D6">
        <v>29.339868270531401</v>
      </c>
      <c r="E6">
        <v>94.370511156321299</v>
      </c>
      <c r="F6">
        <v>72.985674964008297</v>
      </c>
      <c r="G6">
        <v>16.262858221050401</v>
      </c>
      <c r="I6">
        <f t="shared" si="1"/>
        <v>29.933036360697262</v>
      </c>
      <c r="J6">
        <f t="shared" si="2"/>
        <v>26.033600949894765</v>
      </c>
      <c r="K6">
        <f t="shared" si="3"/>
        <v>24.704322292230707</v>
      </c>
      <c r="L6">
        <f t="shared" si="4"/>
        <v>24.13547452513502</v>
      </c>
      <c r="M6">
        <f t="shared" si="5"/>
        <v>23.366175604957473</v>
      </c>
    </row>
    <row r="7" spans="1:13" x14ac:dyDescent="0.25">
      <c r="A7" t="s">
        <v>6</v>
      </c>
      <c r="B7" t="s">
        <v>40</v>
      </c>
      <c r="C7">
        <v>1.4027111374531001</v>
      </c>
      <c r="D7">
        <v>9.9305829919139708</v>
      </c>
      <c r="E7">
        <v>13.6535308141949</v>
      </c>
      <c r="F7">
        <v>11.464991754995101</v>
      </c>
      <c r="G7">
        <v>0.70912754463598504</v>
      </c>
      <c r="I7">
        <f t="shared" si="1"/>
        <v>11.988984080795726</v>
      </c>
      <c r="J7">
        <f t="shared" si="2"/>
        <v>8.811519957332715</v>
      </c>
      <c r="K7">
        <f t="shared" si="3"/>
        <v>3.5742227262290314</v>
      </c>
      <c r="L7">
        <f t="shared" si="4"/>
        <v>3.7913332523131946</v>
      </c>
      <c r="M7">
        <f t="shared" si="5"/>
        <v>1.0188614147068751</v>
      </c>
    </row>
    <row r="8" spans="1:13" x14ac:dyDescent="0.25">
      <c r="A8" t="s">
        <v>6</v>
      </c>
      <c r="B8" t="s">
        <v>41</v>
      </c>
      <c r="C8">
        <v>2.9722725149410798</v>
      </c>
      <c r="D8">
        <v>24.5417288747337</v>
      </c>
      <c r="E8">
        <v>77.266550461110796</v>
      </c>
      <c r="F8">
        <v>55.961701313663198</v>
      </c>
      <c r="G8">
        <v>10.571973490479399</v>
      </c>
      <c r="I8">
        <f t="shared" si="1"/>
        <v>25.404038589239995</v>
      </c>
      <c r="J8">
        <f t="shared" si="2"/>
        <v>21.776156942975778</v>
      </c>
      <c r="K8">
        <f t="shared" si="3"/>
        <v>20.226845670447855</v>
      </c>
      <c r="L8">
        <f t="shared" si="4"/>
        <v>18.505853609015606</v>
      </c>
      <c r="M8">
        <f t="shared" si="5"/>
        <v>15.189617084022126</v>
      </c>
    </row>
    <row r="9" spans="1:13" x14ac:dyDescent="0.25">
      <c r="A9" t="s">
        <v>6</v>
      </c>
      <c r="B9" t="s">
        <v>42</v>
      </c>
      <c r="C9">
        <v>5.4073569029418396</v>
      </c>
      <c r="D9">
        <v>49.348668145479401</v>
      </c>
      <c r="E9">
        <v>147.06072891376701</v>
      </c>
      <c r="F9">
        <v>105.686152127009</v>
      </c>
      <c r="G9">
        <v>21.529138512028201</v>
      </c>
      <c r="I9">
        <f t="shared" si="1"/>
        <v>46.216725666169566</v>
      </c>
      <c r="J9">
        <f t="shared" si="2"/>
        <v>43.787638106015443</v>
      </c>
      <c r="K9">
        <f t="shared" si="3"/>
        <v>38.497573014075137</v>
      </c>
      <c r="L9">
        <f t="shared" si="4"/>
        <v>34.949124380624667</v>
      </c>
      <c r="M9">
        <f t="shared" si="5"/>
        <v>30.932670275902588</v>
      </c>
    </row>
    <row r="10" spans="1:13" x14ac:dyDescent="0.25">
      <c r="A10" t="s">
        <v>6</v>
      </c>
      <c r="B10" t="s">
        <v>43</v>
      </c>
      <c r="C10">
        <v>3.8842516439999999</v>
      </c>
      <c r="D10">
        <v>37.414970963999998</v>
      </c>
      <c r="E10">
        <v>126.81915624</v>
      </c>
      <c r="F10">
        <v>90.999362571653606</v>
      </c>
      <c r="G10">
        <v>17.731002838882901</v>
      </c>
      <c r="I10">
        <f t="shared" si="1"/>
        <v>33.198732</v>
      </c>
      <c r="J10">
        <f t="shared" si="2"/>
        <v>33.198732</v>
      </c>
      <c r="K10">
        <f t="shared" si="3"/>
        <v>33.198732</v>
      </c>
      <c r="L10">
        <f t="shared" si="4"/>
        <v>30.092381802795504</v>
      </c>
      <c r="M10">
        <f t="shared" si="5"/>
        <v>25.475578791498421</v>
      </c>
    </row>
    <row r="11" spans="1:13" x14ac:dyDescent="0.25">
      <c r="A11" t="s">
        <v>6</v>
      </c>
      <c r="B11" t="s">
        <v>44</v>
      </c>
      <c r="C11">
        <v>1.38491886261028</v>
      </c>
      <c r="D11">
        <v>12.5227914332613</v>
      </c>
      <c r="E11">
        <v>30.890014136209</v>
      </c>
      <c r="F11">
        <v>21.3857990961939</v>
      </c>
      <c r="G11">
        <v>3.46981042251609</v>
      </c>
      <c r="I11">
        <f t="shared" si="1"/>
        <v>11.836913355643418</v>
      </c>
      <c r="J11">
        <f t="shared" si="2"/>
        <v>11.111616178581455</v>
      </c>
      <c r="K11">
        <f t="shared" si="3"/>
        <v>8.0863911351332458</v>
      </c>
      <c r="L11">
        <f t="shared" si="4"/>
        <v>7.0720235106461304</v>
      </c>
      <c r="M11">
        <f t="shared" si="5"/>
        <v>4.9853598024656467</v>
      </c>
    </row>
    <row r="12" spans="1:13" x14ac:dyDescent="0.25">
      <c r="A12" t="s">
        <v>6</v>
      </c>
      <c r="B12" t="s">
        <v>45</v>
      </c>
      <c r="C12">
        <v>31.064448062804999</v>
      </c>
      <c r="D12">
        <v>281.58725101259802</v>
      </c>
      <c r="E12">
        <v>827.67380558550201</v>
      </c>
      <c r="F12">
        <v>643.74926671952096</v>
      </c>
      <c r="G12">
        <v>110.758793996013</v>
      </c>
    </row>
    <row r="14" spans="1:13" x14ac:dyDescent="0.25">
      <c r="C14">
        <v>0.11700000000000001</v>
      </c>
      <c r="D14">
        <v>1.127</v>
      </c>
      <c r="E14">
        <v>3.82</v>
      </c>
      <c r="F14">
        <v>3.024</v>
      </c>
      <c r="G14">
        <v>0.69599999999999995</v>
      </c>
    </row>
    <row r="16" spans="1:13" x14ac:dyDescent="0.25">
      <c r="C16" t="s">
        <v>0</v>
      </c>
      <c r="D16" t="s">
        <v>1</v>
      </c>
      <c r="E16" t="s">
        <v>2</v>
      </c>
      <c r="F16" t="s">
        <v>3</v>
      </c>
      <c r="G16" t="s">
        <v>4</v>
      </c>
    </row>
    <row r="17" spans="1:13" x14ac:dyDescent="0.25">
      <c r="A17" t="s">
        <v>6</v>
      </c>
      <c r="B17" t="s">
        <v>33</v>
      </c>
      <c r="C17">
        <v>4.4689969890669197</v>
      </c>
      <c r="D17">
        <v>42.455949736805799</v>
      </c>
      <c r="E17">
        <v>102.408934682599</v>
      </c>
      <c r="F17">
        <v>106.80691192245099</v>
      </c>
      <c r="G17">
        <v>11.887595543090899</v>
      </c>
      <c r="I17">
        <f>C17/C$14</f>
        <v>38.196555462110425</v>
      </c>
      <c r="J17">
        <f t="shared" ref="J17:M17" si="6">D17/D$14</f>
        <v>37.671650165754926</v>
      </c>
      <c r="K17">
        <f t="shared" si="6"/>
        <v>26.808621644659425</v>
      </c>
      <c r="L17">
        <f t="shared" si="6"/>
        <v>35.319746006101518</v>
      </c>
      <c r="M17">
        <f t="shared" si="6"/>
        <v>17.079878653866235</v>
      </c>
    </row>
    <row r="18" spans="1:13" x14ac:dyDescent="0.25">
      <c r="A18" t="s">
        <v>6</v>
      </c>
      <c r="B18" t="s">
        <v>21</v>
      </c>
      <c r="C18">
        <v>4.6228157352005201</v>
      </c>
      <c r="D18">
        <v>41.7563954692354</v>
      </c>
      <c r="E18">
        <v>118.74547003985499</v>
      </c>
      <c r="F18">
        <v>83.0437191056307</v>
      </c>
      <c r="G18">
        <v>15.293162534131501</v>
      </c>
      <c r="I18">
        <f t="shared" ref="I18:I28" si="7">C18/C$14</f>
        <v>39.511245600004443</v>
      </c>
      <c r="J18">
        <f t="shared" ref="J18:J28" si="8">D18/D$14</f>
        <v>37.050927656819347</v>
      </c>
      <c r="K18">
        <f t="shared" ref="K18:K28" si="9">E18/E$14</f>
        <v>31.085201581113875</v>
      </c>
      <c r="L18">
        <f t="shared" ref="L18:L28" si="10">F18/F$14</f>
        <v>27.461547323290574</v>
      </c>
      <c r="M18">
        <f t="shared" ref="M18:M28" si="11">G18/G$14</f>
        <v>21.972934675476296</v>
      </c>
    </row>
    <row r="19" spans="1:13" x14ac:dyDescent="0.25">
      <c r="A19" t="s">
        <v>6</v>
      </c>
      <c r="B19" t="s">
        <v>37</v>
      </c>
      <c r="C19">
        <v>3.2352084149325E-2</v>
      </c>
      <c r="D19">
        <v>4.7338078723446904</v>
      </c>
      <c r="E19">
        <v>15.633079600377201</v>
      </c>
      <c r="F19">
        <v>11.8458437773083</v>
      </c>
      <c r="G19">
        <v>2.1857045668486799</v>
      </c>
      <c r="I19">
        <f t="shared" si="7"/>
        <v>0.2765135397378205</v>
      </c>
      <c r="J19">
        <f t="shared" si="8"/>
        <v>4.2003619098000797</v>
      </c>
      <c r="K19">
        <f t="shared" si="9"/>
        <v>4.0924292147584298</v>
      </c>
      <c r="L19">
        <f t="shared" si="10"/>
        <v>3.9172763813850198</v>
      </c>
      <c r="M19">
        <f t="shared" si="11"/>
        <v>3.1403801247825864</v>
      </c>
    </row>
    <row r="20" spans="1:13" x14ac:dyDescent="0.25">
      <c r="A20" t="s">
        <v>6</v>
      </c>
      <c r="B20" t="s">
        <v>38</v>
      </c>
      <c r="C20">
        <v>3.29173171767729</v>
      </c>
      <c r="D20">
        <v>31.6956958534564</v>
      </c>
      <c r="E20">
        <v>99.2243983461059</v>
      </c>
      <c r="F20">
        <v>81.963896582595893</v>
      </c>
      <c r="G20">
        <v>10.872525788113901</v>
      </c>
      <c r="I20">
        <f t="shared" si="7"/>
        <v>28.13445912544692</v>
      </c>
      <c r="J20">
        <f t="shared" si="8"/>
        <v>28.123953729774978</v>
      </c>
      <c r="K20">
        <f t="shared" si="9"/>
        <v>25.974973389032961</v>
      </c>
      <c r="L20">
        <f t="shared" si="10"/>
        <v>27.104463155620333</v>
      </c>
      <c r="M20">
        <f t="shared" si="11"/>
        <v>15.6214450978648</v>
      </c>
    </row>
    <row r="21" spans="1:13" x14ac:dyDescent="0.25">
      <c r="A21" t="s">
        <v>6</v>
      </c>
      <c r="B21" t="s">
        <v>39</v>
      </c>
      <c r="C21">
        <v>3.5173962913272998</v>
      </c>
      <c r="D21">
        <v>29.3091443691862</v>
      </c>
      <c r="E21">
        <v>94.392275440425806</v>
      </c>
      <c r="F21">
        <v>73.007513813224307</v>
      </c>
      <c r="G21">
        <v>16.234747951925801</v>
      </c>
      <c r="I21">
        <f t="shared" si="7"/>
        <v>30.063216165190596</v>
      </c>
      <c r="J21">
        <f t="shared" si="8"/>
        <v>26.006339280555633</v>
      </c>
      <c r="K21">
        <f t="shared" si="9"/>
        <v>24.710019748802569</v>
      </c>
      <c r="L21">
        <f t="shared" si="10"/>
        <v>24.14269636680698</v>
      </c>
      <c r="M21">
        <f t="shared" si="11"/>
        <v>23.325787287249714</v>
      </c>
    </row>
    <row r="22" spans="1:13" x14ac:dyDescent="0.25">
      <c r="A22" t="s">
        <v>6</v>
      </c>
      <c r="B22" t="s">
        <v>46</v>
      </c>
      <c r="D22">
        <v>0.16601253155365001</v>
      </c>
      <c r="E22">
        <v>0.159164403411022</v>
      </c>
      <c r="F22">
        <v>0.16751728437564201</v>
      </c>
      <c r="G22">
        <v>0.162632652226056</v>
      </c>
      <c r="I22">
        <f t="shared" si="7"/>
        <v>0</v>
      </c>
      <c r="J22">
        <f t="shared" si="8"/>
        <v>0.14730481947972493</v>
      </c>
      <c r="K22">
        <f t="shared" si="9"/>
        <v>4.1666074191367017E-2</v>
      </c>
      <c r="L22">
        <f t="shared" si="10"/>
        <v>5.5395927372897488E-2</v>
      </c>
      <c r="M22">
        <f t="shared" si="11"/>
        <v>0.23366760377306897</v>
      </c>
    </row>
    <row r="23" spans="1:13" x14ac:dyDescent="0.25">
      <c r="A23" t="s">
        <v>6</v>
      </c>
      <c r="B23" t="s">
        <v>40</v>
      </c>
      <c r="C23">
        <v>0.73447734212398896</v>
      </c>
      <c r="D23">
        <v>9.0132945627992704</v>
      </c>
      <c r="E23">
        <v>14.483215555472601</v>
      </c>
      <c r="F23">
        <v>11.5393900010535</v>
      </c>
      <c r="G23">
        <v>0.70587452431941999</v>
      </c>
      <c r="I23">
        <f t="shared" si="7"/>
        <v>6.2775841207178544</v>
      </c>
      <c r="J23">
        <f t="shared" si="8"/>
        <v>7.9975994346044992</v>
      </c>
      <c r="K23">
        <f t="shared" si="9"/>
        <v>3.7914176846786916</v>
      </c>
      <c r="L23">
        <f t="shared" si="10"/>
        <v>3.8159358469092259</v>
      </c>
      <c r="M23">
        <f t="shared" si="11"/>
        <v>1.0141875349416956</v>
      </c>
    </row>
    <row r="24" spans="1:13" x14ac:dyDescent="0.25">
      <c r="A24" t="s">
        <v>6</v>
      </c>
      <c r="B24" t="s">
        <v>41</v>
      </c>
      <c r="C24">
        <v>2.93920840453446</v>
      </c>
      <c r="D24">
        <v>26.289867489946101</v>
      </c>
      <c r="E24">
        <v>79.525571991740307</v>
      </c>
      <c r="F24">
        <v>58.125151703987399</v>
      </c>
      <c r="G24">
        <v>6.5580227838605598</v>
      </c>
      <c r="I24">
        <f t="shared" si="7"/>
        <v>25.121439354995381</v>
      </c>
      <c r="J24">
        <f t="shared" si="8"/>
        <v>23.327300346003639</v>
      </c>
      <c r="K24">
        <f t="shared" si="9"/>
        <v>20.818212563282803</v>
      </c>
      <c r="L24">
        <f t="shared" si="10"/>
        <v>19.221280325392659</v>
      </c>
      <c r="M24">
        <f t="shared" si="11"/>
        <v>9.4224465285352874</v>
      </c>
    </row>
    <row r="25" spans="1:13" x14ac:dyDescent="0.25">
      <c r="A25" t="s">
        <v>6</v>
      </c>
      <c r="B25" t="s">
        <v>42</v>
      </c>
      <c r="C25">
        <v>5.4164030669955601</v>
      </c>
      <c r="D25">
        <v>49.378259774404697</v>
      </c>
      <c r="E25">
        <v>147.04171895590699</v>
      </c>
      <c r="F25">
        <v>105.661029528315</v>
      </c>
      <c r="G25">
        <v>21.534633275600601</v>
      </c>
      <c r="I25">
        <f t="shared" si="7"/>
        <v>46.294043307654356</v>
      </c>
      <c r="J25">
        <f t="shared" si="8"/>
        <v>43.813895097076042</v>
      </c>
      <c r="K25">
        <f t="shared" si="9"/>
        <v>38.492596585315965</v>
      </c>
      <c r="L25">
        <f t="shared" si="10"/>
        <v>34.940816642961309</v>
      </c>
      <c r="M25">
        <f t="shared" si="11"/>
        <v>30.940565051150291</v>
      </c>
    </row>
    <row r="26" spans="1:13" x14ac:dyDescent="0.25">
      <c r="A26" t="s">
        <v>6</v>
      </c>
      <c r="B26" t="s">
        <v>43</v>
      </c>
      <c r="C26">
        <v>3.88425164399957</v>
      </c>
      <c r="D26">
        <v>37.4149709639996</v>
      </c>
      <c r="E26">
        <v>126.81915624</v>
      </c>
      <c r="F26">
        <v>90.999362571652398</v>
      </c>
      <c r="G26">
        <v>17.730881161520202</v>
      </c>
      <c r="I26">
        <f t="shared" si="7"/>
        <v>33.198731999996326</v>
      </c>
      <c r="J26">
        <f t="shared" si="8"/>
        <v>33.198731999999644</v>
      </c>
      <c r="K26">
        <f t="shared" si="9"/>
        <v>33.198732</v>
      </c>
      <c r="L26">
        <f t="shared" si="10"/>
        <v>30.092381802795106</v>
      </c>
      <c r="M26">
        <f t="shared" si="11"/>
        <v>25.475403967701443</v>
      </c>
    </row>
    <row r="27" spans="1:13" x14ac:dyDescent="0.25">
      <c r="A27" t="s">
        <v>6</v>
      </c>
      <c r="B27" t="s">
        <v>44</v>
      </c>
      <c r="C27">
        <v>1.3897434428975599</v>
      </c>
      <c r="D27">
        <v>12.521102558253</v>
      </c>
      <c r="E27">
        <v>30.889253051255899</v>
      </c>
      <c r="F27">
        <v>21.3851373367463</v>
      </c>
      <c r="G27">
        <v>3.4680975616378502</v>
      </c>
      <c r="I27">
        <f t="shared" si="7"/>
        <v>11.878149084594529</v>
      </c>
      <c r="J27">
        <f t="shared" si="8"/>
        <v>11.11011762045519</v>
      </c>
      <c r="K27">
        <f t="shared" si="9"/>
        <v>8.0861918982345298</v>
      </c>
      <c r="L27">
        <f t="shared" si="10"/>
        <v>7.0718046748499672</v>
      </c>
      <c r="M27">
        <f t="shared" si="11"/>
        <v>4.9828987954566815</v>
      </c>
    </row>
    <row r="28" spans="1:13" x14ac:dyDescent="0.25">
      <c r="A28" t="s">
        <v>6</v>
      </c>
      <c r="B28" t="s">
        <v>45</v>
      </c>
      <c r="C28">
        <v>30.297376717972501</v>
      </c>
      <c r="D28">
        <v>284.73450118198502</v>
      </c>
      <c r="E28">
        <v>829.32223830714804</v>
      </c>
      <c r="F28">
        <v>644.54547362734104</v>
      </c>
      <c r="G28">
        <v>106.633878343275</v>
      </c>
      <c r="I28">
        <f t="shared" si="7"/>
        <v>258.95193776044869</v>
      </c>
      <c r="J28">
        <f t="shared" si="8"/>
        <v>252.64818206032388</v>
      </c>
      <c r="K28">
        <f t="shared" si="9"/>
        <v>217.10006238407018</v>
      </c>
      <c r="L28">
        <f t="shared" si="10"/>
        <v>213.14334445348578</v>
      </c>
      <c r="M28">
        <f t="shared" si="11"/>
        <v>153.20959532079743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3:S110"/>
  <sheetViews>
    <sheetView topLeftCell="A8" zoomScale="115" zoomScaleNormal="115" workbookViewId="0">
      <selection activeCell="P13" sqref="P13"/>
    </sheetView>
  </sheetViews>
  <sheetFormatPr defaultRowHeight="15" x14ac:dyDescent="0.25"/>
  <sheetData>
    <row r="3" spans="1:15" x14ac:dyDescent="0.25">
      <c r="C3">
        <v>0.11700000000000001</v>
      </c>
      <c r="D3">
        <v>1.127</v>
      </c>
      <c r="E3">
        <v>3.82</v>
      </c>
      <c r="F3">
        <v>3.024</v>
      </c>
      <c r="G3">
        <v>0.69599999999999995</v>
      </c>
    </row>
    <row r="5" spans="1:15" x14ac:dyDescent="0.25">
      <c r="C5" t="s">
        <v>0</v>
      </c>
      <c r="D5" t="s">
        <v>1</v>
      </c>
      <c r="E5" t="s">
        <v>2</v>
      </c>
      <c r="F5" t="s">
        <v>3</v>
      </c>
      <c r="G5" t="s">
        <v>4</v>
      </c>
      <c r="K5" t="s">
        <v>0</v>
      </c>
      <c r="L5" t="s">
        <v>1</v>
      </c>
      <c r="M5" t="s">
        <v>2</v>
      </c>
      <c r="N5" t="s">
        <v>3</v>
      </c>
      <c r="O5" t="s">
        <v>4</v>
      </c>
    </row>
    <row r="6" spans="1:15" x14ac:dyDescent="0.25">
      <c r="A6" t="s">
        <v>7</v>
      </c>
      <c r="B6" t="s">
        <v>6</v>
      </c>
      <c r="I6" t="s">
        <v>5</v>
      </c>
      <c r="J6" t="s">
        <v>6</v>
      </c>
      <c r="K6">
        <v>0.28239564575745801</v>
      </c>
      <c r="L6">
        <v>2.7201700260001398</v>
      </c>
      <c r="M6">
        <v>9.2200971600006199</v>
      </c>
      <c r="N6">
        <v>1.30668787938008</v>
      </c>
    </row>
    <row r="7" spans="1:15" x14ac:dyDescent="0.25">
      <c r="A7" t="s">
        <v>8</v>
      </c>
      <c r="B7" t="s">
        <v>6</v>
      </c>
      <c r="C7">
        <v>6.6023100000000001E-2</v>
      </c>
      <c r="E7">
        <v>0.133174800004632</v>
      </c>
      <c r="I7" t="s">
        <v>8</v>
      </c>
      <c r="J7" t="s">
        <v>6</v>
      </c>
      <c r="K7">
        <v>6.6023100000000001E-2</v>
      </c>
      <c r="M7">
        <v>0.133174800004632</v>
      </c>
    </row>
    <row r="8" spans="1:15" x14ac:dyDescent="0.25">
      <c r="A8" t="s">
        <v>9</v>
      </c>
      <c r="B8" t="s">
        <v>6</v>
      </c>
      <c r="C8">
        <v>3.521232E-3</v>
      </c>
      <c r="E8">
        <v>7.1026560046316897E-3</v>
      </c>
      <c r="I8" t="s">
        <v>9</v>
      </c>
      <c r="J8" t="s">
        <v>6</v>
      </c>
      <c r="K8">
        <v>3.521232E-3</v>
      </c>
      <c r="M8">
        <v>7.1026560046316897E-3</v>
      </c>
    </row>
    <row r="9" spans="1:15" x14ac:dyDescent="0.25">
      <c r="A9" t="s">
        <v>11</v>
      </c>
      <c r="B9" t="s">
        <v>6</v>
      </c>
      <c r="C9">
        <v>4.6228157347162799</v>
      </c>
      <c r="D9">
        <v>41.707576471780001</v>
      </c>
      <c r="E9">
        <v>118.81775747618499</v>
      </c>
      <c r="F9">
        <v>84.296326402757202</v>
      </c>
      <c r="G9">
        <v>15.5631955237036</v>
      </c>
      <c r="I9" t="s">
        <v>10</v>
      </c>
      <c r="J9" t="s">
        <v>6</v>
      </c>
      <c r="K9">
        <v>0.23416587386531701</v>
      </c>
      <c r="L9">
        <v>1.0769088990070601</v>
      </c>
      <c r="M9">
        <v>5.7608623025879702</v>
      </c>
      <c r="N9">
        <v>4.7525385902630699</v>
      </c>
      <c r="O9">
        <v>1.13592348028081</v>
      </c>
    </row>
    <row r="10" spans="1:15" x14ac:dyDescent="0.25">
      <c r="A10" t="s">
        <v>12</v>
      </c>
      <c r="B10" t="s">
        <v>6</v>
      </c>
      <c r="C10">
        <v>0.60181055951765605</v>
      </c>
      <c r="D10">
        <v>5.7969273600028099</v>
      </c>
      <c r="E10">
        <v>19.648857600003499</v>
      </c>
      <c r="F10">
        <v>15.554488320002299</v>
      </c>
      <c r="G10">
        <v>3.4681584798007101</v>
      </c>
      <c r="I10" t="s">
        <v>11</v>
      </c>
      <c r="J10" t="s">
        <v>6</v>
      </c>
      <c r="K10">
        <v>4.6228157347162799</v>
      </c>
      <c r="L10">
        <v>41.707576471780001</v>
      </c>
      <c r="M10">
        <v>118.81775747618499</v>
      </c>
      <c r="N10">
        <v>84.296326402757202</v>
      </c>
      <c r="O10">
        <v>15.5631955237036</v>
      </c>
    </row>
    <row r="11" spans="1:15" x14ac:dyDescent="0.25">
      <c r="A11" t="s">
        <v>13</v>
      </c>
      <c r="B11" t="s">
        <v>6</v>
      </c>
      <c r="C11">
        <v>0.197963999758906</v>
      </c>
      <c r="D11">
        <v>1.9068840000015199</v>
      </c>
      <c r="E11">
        <v>6.4634400000019898</v>
      </c>
      <c r="F11">
        <v>5.1166080000013698</v>
      </c>
      <c r="G11">
        <v>1.1776320000006799</v>
      </c>
      <c r="I11" t="s">
        <v>12</v>
      </c>
      <c r="J11" t="s">
        <v>6</v>
      </c>
      <c r="K11">
        <v>0.60181055951765605</v>
      </c>
      <c r="L11">
        <v>5.7969273600028099</v>
      </c>
      <c r="M11">
        <v>19.648857600003499</v>
      </c>
      <c r="N11">
        <v>15.554488320002299</v>
      </c>
      <c r="O11">
        <v>3.4681584798007101</v>
      </c>
    </row>
    <row r="12" spans="1:15" x14ac:dyDescent="0.25">
      <c r="A12" t="s">
        <v>5</v>
      </c>
      <c r="B12" t="s">
        <v>6</v>
      </c>
      <c r="C12">
        <v>0.28239564575745801</v>
      </c>
      <c r="D12">
        <v>2.7201700260001398</v>
      </c>
      <c r="E12">
        <v>9.2200971600006199</v>
      </c>
      <c r="F12">
        <v>1.30668787938008</v>
      </c>
      <c r="I12" t="s">
        <v>13</v>
      </c>
      <c r="J12" t="s">
        <v>6</v>
      </c>
      <c r="K12">
        <v>0.197963999758906</v>
      </c>
      <c r="L12">
        <v>1.9068840000015199</v>
      </c>
      <c r="M12">
        <v>6.4634400000019898</v>
      </c>
      <c r="N12">
        <v>5.1166080000013698</v>
      </c>
      <c r="O12">
        <v>1.1776320000006799</v>
      </c>
    </row>
    <row r="13" spans="1:15" x14ac:dyDescent="0.25">
      <c r="A13" t="s">
        <v>18</v>
      </c>
      <c r="B13" t="s">
        <v>6</v>
      </c>
      <c r="I13" t="s">
        <v>14</v>
      </c>
      <c r="J13" t="s">
        <v>6</v>
      </c>
      <c r="K13">
        <v>1.08044475053398</v>
      </c>
      <c r="L13">
        <v>8.6463724596405704</v>
      </c>
      <c r="M13">
        <v>28.152833481834001</v>
      </c>
      <c r="N13">
        <v>22.0530623054457</v>
      </c>
      <c r="O13">
        <v>5.2167870659120403</v>
      </c>
    </row>
    <row r="14" spans="1:15" x14ac:dyDescent="0.25">
      <c r="A14" t="s">
        <v>16</v>
      </c>
      <c r="B14" t="s">
        <v>6</v>
      </c>
    </row>
    <row r="15" spans="1:15" x14ac:dyDescent="0.25">
      <c r="A15" t="s">
        <v>17</v>
      </c>
      <c r="B15" t="s">
        <v>6</v>
      </c>
    </row>
    <row r="16" spans="1:15" x14ac:dyDescent="0.25">
      <c r="A16" t="s">
        <v>10</v>
      </c>
      <c r="B16" t="s">
        <v>6</v>
      </c>
      <c r="C16">
        <v>0.23416587386531701</v>
      </c>
      <c r="D16">
        <v>1.0769088990070601</v>
      </c>
      <c r="E16">
        <v>5.7608623025879702</v>
      </c>
      <c r="F16">
        <v>4.7525385902630699</v>
      </c>
      <c r="G16">
        <v>1.13592348028081</v>
      </c>
    </row>
    <row r="17" spans="1:7" x14ac:dyDescent="0.25">
      <c r="A17" t="s">
        <v>14</v>
      </c>
      <c r="B17" t="s">
        <v>6</v>
      </c>
      <c r="C17">
        <v>1.08044475053398</v>
      </c>
      <c r="D17">
        <v>8.6463724596405704</v>
      </c>
      <c r="E17">
        <v>28.152833481834001</v>
      </c>
      <c r="F17">
        <v>22.0530623054457</v>
      </c>
      <c r="G17">
        <v>5.2167870659120403</v>
      </c>
    </row>
    <row r="19" spans="1:7" x14ac:dyDescent="0.25">
      <c r="C19" t="s">
        <v>0</v>
      </c>
      <c r="D19" t="s">
        <v>1</v>
      </c>
      <c r="E19" t="s">
        <v>2</v>
      </c>
      <c r="F19" t="s">
        <v>3</v>
      </c>
      <c r="G19" t="s">
        <v>4</v>
      </c>
    </row>
    <row r="20" spans="1:7" x14ac:dyDescent="0.25">
      <c r="A20" t="s">
        <v>6</v>
      </c>
      <c r="B20" t="s">
        <v>21</v>
      </c>
      <c r="C20">
        <v>957.55690930989397</v>
      </c>
      <c r="D20">
        <v>370.91645842476998</v>
      </c>
      <c r="E20">
        <v>370.91645842476998</v>
      </c>
      <c r="F20">
        <v>370.425186098712</v>
      </c>
      <c r="G20">
        <v>363.81940585201397</v>
      </c>
    </row>
    <row r="21" spans="1:7" x14ac:dyDescent="0.25">
      <c r="C21" t="s">
        <v>0</v>
      </c>
      <c r="D21" t="s">
        <v>1</v>
      </c>
      <c r="E21" t="s">
        <v>2</v>
      </c>
      <c r="F21" t="s">
        <v>3</v>
      </c>
      <c r="G21" t="s">
        <v>4</v>
      </c>
    </row>
    <row r="22" spans="1:7" x14ac:dyDescent="0.25">
      <c r="C22" t="s">
        <v>0</v>
      </c>
      <c r="D22" t="s">
        <v>1</v>
      </c>
      <c r="E22" t="s">
        <v>2</v>
      </c>
      <c r="F22" t="s">
        <v>3</v>
      </c>
      <c r="G22" t="s">
        <v>4</v>
      </c>
    </row>
    <row r="23" spans="1:7" x14ac:dyDescent="0.25">
      <c r="A23" t="str">
        <f t="shared" ref="A23:A28" si="0">A6</f>
        <v>Nuclear</v>
      </c>
      <c r="C23">
        <f t="shared" ref="C23:C29" si="1">C6/C$35*1000</f>
        <v>0</v>
      </c>
      <c r="D23">
        <f t="shared" ref="D23:G23" si="2">D6/D$35*1000</f>
        <v>0</v>
      </c>
      <c r="E23">
        <f t="shared" si="2"/>
        <v>0</v>
      </c>
      <c r="F23">
        <f t="shared" si="2"/>
        <v>0</v>
      </c>
      <c r="G23">
        <f t="shared" si="2"/>
        <v>0</v>
      </c>
    </row>
    <row r="24" spans="1:7" x14ac:dyDescent="0.25">
      <c r="A24" t="str">
        <f t="shared" si="0"/>
        <v>Hydrolg</v>
      </c>
      <c r="C24">
        <f t="shared" si="1"/>
        <v>0.56430000000000002</v>
      </c>
      <c r="D24">
        <f t="shared" ref="D24:G28" si="3">D7/D$35*1000</f>
        <v>0</v>
      </c>
      <c r="E24">
        <f t="shared" si="3"/>
        <v>3.4862513090217803E-2</v>
      </c>
      <c r="F24">
        <f t="shared" si="3"/>
        <v>0</v>
      </c>
      <c r="G24">
        <f t="shared" si="3"/>
        <v>0</v>
      </c>
    </row>
    <row r="25" spans="1:7" x14ac:dyDescent="0.25">
      <c r="A25" t="str">
        <f t="shared" si="0"/>
        <v>HydroROR</v>
      </c>
      <c r="C25">
        <f t="shared" si="1"/>
        <v>3.0096000000000001E-2</v>
      </c>
      <c r="D25">
        <f t="shared" si="3"/>
        <v>0</v>
      </c>
      <c r="E25">
        <f t="shared" si="3"/>
        <v>1.8593340326260967E-3</v>
      </c>
      <c r="F25">
        <f t="shared" si="3"/>
        <v>0</v>
      </c>
      <c r="G25">
        <f t="shared" si="3"/>
        <v>0</v>
      </c>
    </row>
    <row r="26" spans="1:7" x14ac:dyDescent="0.25">
      <c r="A26" t="str">
        <f t="shared" si="0"/>
        <v>Subcr</v>
      </c>
      <c r="C26">
        <f t="shared" si="1"/>
        <v>39.511245595865645</v>
      </c>
      <c r="D26">
        <f t="shared" si="3"/>
        <v>37.007610001579415</v>
      </c>
      <c r="E26">
        <f t="shared" si="3"/>
        <v>31.104124993765705</v>
      </c>
      <c r="F26">
        <f t="shared" si="3"/>
        <v>27.875769313081086</v>
      </c>
      <c r="G26">
        <f t="shared" si="3"/>
        <v>22.360913108769541</v>
      </c>
    </row>
    <row r="27" spans="1:7" x14ac:dyDescent="0.25">
      <c r="A27" t="str">
        <f t="shared" si="0"/>
        <v>Superc</v>
      </c>
      <c r="C27">
        <f t="shared" si="1"/>
        <v>5.1436799958774024</v>
      </c>
      <c r="D27">
        <f t="shared" si="3"/>
        <v>5.1436800000024929</v>
      </c>
      <c r="E27">
        <f t="shared" si="3"/>
        <v>5.1436800000009164</v>
      </c>
      <c r="F27">
        <f t="shared" si="3"/>
        <v>5.1436800000007601</v>
      </c>
      <c r="G27">
        <f t="shared" si="3"/>
        <v>4.9829863215527448</v>
      </c>
    </row>
    <row r="28" spans="1:7" x14ac:dyDescent="0.25">
      <c r="A28" t="str">
        <f t="shared" si="0"/>
        <v>Ultrsc</v>
      </c>
      <c r="C28">
        <f t="shared" si="1"/>
        <v>1.6919999979393674</v>
      </c>
      <c r="D28">
        <f t="shared" si="3"/>
        <v>1.6920000000013486</v>
      </c>
      <c r="E28">
        <f t="shared" si="3"/>
        <v>1.6920000000005211</v>
      </c>
      <c r="F28">
        <f t="shared" si="3"/>
        <v>1.6920000000004529</v>
      </c>
      <c r="G28">
        <f t="shared" si="3"/>
        <v>1.6920000000009767</v>
      </c>
    </row>
    <row r="29" spans="1:7" x14ac:dyDescent="0.25">
      <c r="A29" t="str">
        <f t="shared" ref="A29:A34" si="4">A12</f>
        <v>CC</v>
      </c>
      <c r="C29">
        <f t="shared" si="1"/>
        <v>2.4136379979269917</v>
      </c>
      <c r="D29">
        <f t="shared" ref="D29:G29" si="5">D12/D$35*1000</f>
        <v>2.4136380000001241</v>
      </c>
      <c r="E29">
        <f t="shared" si="5"/>
        <v>2.4136380000001623</v>
      </c>
      <c r="F29">
        <f t="shared" si="5"/>
        <v>0.43210578021828044</v>
      </c>
      <c r="G29">
        <f t="shared" si="5"/>
        <v>0</v>
      </c>
    </row>
    <row r="30" spans="1:7" x14ac:dyDescent="0.25">
      <c r="A30" t="str">
        <f t="shared" si="4"/>
        <v>CCcon</v>
      </c>
      <c r="C30">
        <f t="shared" ref="C30:G34" si="6">C13/C$35*1000</f>
        <v>0</v>
      </c>
      <c r="D30">
        <f t="shared" si="6"/>
        <v>0</v>
      </c>
      <c r="E30">
        <f t="shared" si="6"/>
        <v>0</v>
      </c>
      <c r="F30">
        <f t="shared" si="6"/>
        <v>0</v>
      </c>
      <c r="G30">
        <f t="shared" si="6"/>
        <v>0</v>
      </c>
    </row>
    <row r="31" spans="1:7" x14ac:dyDescent="0.25">
      <c r="A31" t="str">
        <f t="shared" si="4"/>
        <v>ST</v>
      </c>
      <c r="C31">
        <f t="shared" si="6"/>
        <v>0</v>
      </c>
      <c r="D31">
        <f t="shared" si="6"/>
        <v>0</v>
      </c>
      <c r="E31">
        <f t="shared" si="6"/>
        <v>0</v>
      </c>
      <c r="F31">
        <f t="shared" si="6"/>
        <v>0</v>
      </c>
      <c r="G31">
        <f t="shared" si="6"/>
        <v>0</v>
      </c>
    </row>
    <row r="32" spans="1:7" x14ac:dyDescent="0.25">
      <c r="A32" t="str">
        <f t="shared" si="4"/>
        <v>GT</v>
      </c>
      <c r="C32">
        <f t="shared" si="6"/>
        <v>0</v>
      </c>
      <c r="D32">
        <f t="shared" si="6"/>
        <v>0</v>
      </c>
      <c r="E32">
        <f t="shared" si="6"/>
        <v>0</v>
      </c>
      <c r="F32">
        <f t="shared" si="6"/>
        <v>0</v>
      </c>
      <c r="G32">
        <f t="shared" si="6"/>
        <v>0</v>
      </c>
    </row>
    <row r="33" spans="1:19" x14ac:dyDescent="0.25">
      <c r="A33" t="str">
        <f t="shared" si="4"/>
        <v>Windon</v>
      </c>
      <c r="C33">
        <f t="shared" si="6"/>
        <v>2.0014177253445897</v>
      </c>
      <c r="D33">
        <f t="shared" si="6"/>
        <v>0.9555535927303106</v>
      </c>
      <c r="E33">
        <f t="shared" si="6"/>
        <v>1.5080791368031337</v>
      </c>
      <c r="F33">
        <f t="shared" si="6"/>
        <v>1.5716066766742955</v>
      </c>
      <c r="G33">
        <f t="shared" si="6"/>
        <v>1.632073965920704</v>
      </c>
    </row>
    <row r="34" spans="1:19" x14ac:dyDescent="0.25">
      <c r="A34" t="str">
        <f t="shared" si="4"/>
        <v>Trade</v>
      </c>
      <c r="C34">
        <f t="shared" si="6"/>
        <v>9.2345705173844461</v>
      </c>
      <c r="D34">
        <f t="shared" si="6"/>
        <v>7.6720252525648363</v>
      </c>
      <c r="E34">
        <f t="shared" si="6"/>
        <v>7.3698516968151839</v>
      </c>
      <c r="F34">
        <f t="shared" si="6"/>
        <v>7.2926793338114093</v>
      </c>
      <c r="G34">
        <f t="shared" si="6"/>
        <v>7.4953837153908625</v>
      </c>
    </row>
    <row r="35" spans="1:19" x14ac:dyDescent="0.25">
      <c r="C35">
        <f>C3*1000</f>
        <v>117</v>
      </c>
      <c r="D35">
        <f>D3*1000</f>
        <v>1127</v>
      </c>
      <c r="E35">
        <f>E3*1000</f>
        <v>3820</v>
      </c>
      <c r="F35">
        <f>F3*1000</f>
        <v>3024</v>
      </c>
      <c r="G35">
        <f>G3*1000</f>
        <v>696</v>
      </c>
    </row>
    <row r="37" spans="1:19" x14ac:dyDescent="0.25">
      <c r="C37">
        <v>0</v>
      </c>
      <c r="D37">
        <v>0</v>
      </c>
      <c r="E37">
        <f>C35/2</f>
        <v>58.5</v>
      </c>
      <c r="F37">
        <f>0+C35</f>
        <v>117</v>
      </c>
      <c r="G37">
        <f>F37</f>
        <v>117</v>
      </c>
      <c r="H37">
        <f>G37+D35/2</f>
        <v>680.5</v>
      </c>
      <c r="I37">
        <f>G37+D35</f>
        <v>1244</v>
      </c>
      <c r="J37">
        <f>I37</f>
        <v>1244</v>
      </c>
      <c r="K37">
        <f>J37+E35/2</f>
        <v>3154</v>
      </c>
      <c r="L37">
        <f>J37+E35</f>
        <v>5064</v>
      </c>
      <c r="M37">
        <f>L37</f>
        <v>5064</v>
      </c>
      <c r="N37">
        <f>M37+F35/2</f>
        <v>6576</v>
      </c>
      <c r="O37">
        <f>M37+F35</f>
        <v>8088</v>
      </c>
      <c r="P37">
        <f>O37</f>
        <v>8088</v>
      </c>
      <c r="Q37">
        <f>P37+G35/2</f>
        <v>8436</v>
      </c>
      <c r="R37">
        <f>P37+G35</f>
        <v>8784</v>
      </c>
      <c r="S37">
        <f>R37</f>
        <v>8784</v>
      </c>
    </row>
    <row r="38" spans="1:19" x14ac:dyDescent="0.25">
      <c r="B38" t="str">
        <f>CONCATENATE(A23,"-",C$19)</f>
        <v>Nuclear-LS1</v>
      </c>
      <c r="C38">
        <v>0</v>
      </c>
      <c r="D38">
        <f>C23</f>
        <v>0</v>
      </c>
      <c r="E38">
        <f>D38</f>
        <v>0</v>
      </c>
      <c r="F38">
        <f>D38</f>
        <v>0</v>
      </c>
      <c r="G38">
        <v>0</v>
      </c>
    </row>
    <row r="39" spans="1:19" x14ac:dyDescent="0.25">
      <c r="B39" t="str">
        <f t="shared" ref="B39:B49" si="7">CONCATENATE(A24,"-",C$19)</f>
        <v>Hydrolg-LS1</v>
      </c>
      <c r="C39">
        <v>0</v>
      </c>
      <c r="D39">
        <f t="shared" ref="D39:D49" si="8">C24</f>
        <v>0.56430000000000002</v>
      </c>
      <c r="E39">
        <f t="shared" ref="E39:E49" si="9">D39</f>
        <v>0.56430000000000002</v>
      </c>
      <c r="F39">
        <f t="shared" ref="F39:F49" si="10">D39</f>
        <v>0.56430000000000002</v>
      </c>
      <c r="G39">
        <v>0</v>
      </c>
    </row>
    <row r="40" spans="1:19" x14ac:dyDescent="0.25">
      <c r="B40" t="str">
        <f t="shared" si="7"/>
        <v>HydroROR-LS1</v>
      </c>
      <c r="C40">
        <v>0</v>
      </c>
      <c r="D40">
        <f t="shared" si="8"/>
        <v>3.0096000000000001E-2</v>
      </c>
      <c r="E40">
        <f t="shared" si="9"/>
        <v>3.0096000000000001E-2</v>
      </c>
      <c r="F40">
        <f t="shared" si="10"/>
        <v>3.0096000000000001E-2</v>
      </c>
      <c r="G40">
        <v>0</v>
      </c>
    </row>
    <row r="41" spans="1:19" x14ac:dyDescent="0.25">
      <c r="B41" t="str">
        <f t="shared" si="7"/>
        <v>Subcr-LS1</v>
      </c>
      <c r="C41">
        <v>0</v>
      </c>
      <c r="D41">
        <f t="shared" si="8"/>
        <v>39.511245595865645</v>
      </c>
      <c r="E41">
        <f t="shared" si="9"/>
        <v>39.511245595865645</v>
      </c>
      <c r="F41">
        <f t="shared" si="10"/>
        <v>39.511245595865645</v>
      </c>
      <c r="G41">
        <v>0</v>
      </c>
    </row>
    <row r="42" spans="1:19" x14ac:dyDescent="0.25">
      <c r="B42" t="str">
        <f t="shared" si="7"/>
        <v>Superc-LS1</v>
      </c>
      <c r="C42">
        <v>0</v>
      </c>
      <c r="D42">
        <f t="shared" si="8"/>
        <v>5.1436799958774024</v>
      </c>
      <c r="E42">
        <f t="shared" si="9"/>
        <v>5.1436799958774024</v>
      </c>
      <c r="F42">
        <f t="shared" si="10"/>
        <v>5.1436799958774024</v>
      </c>
      <c r="G42">
        <v>0</v>
      </c>
    </row>
    <row r="43" spans="1:19" x14ac:dyDescent="0.25">
      <c r="B43" t="str">
        <f t="shared" si="7"/>
        <v>Ultrsc-LS1</v>
      </c>
      <c r="C43">
        <v>0</v>
      </c>
      <c r="D43">
        <f t="shared" si="8"/>
        <v>1.6919999979393674</v>
      </c>
      <c r="E43">
        <f t="shared" si="9"/>
        <v>1.6919999979393674</v>
      </c>
      <c r="F43">
        <f t="shared" si="10"/>
        <v>1.6919999979393674</v>
      </c>
      <c r="G43">
        <v>0</v>
      </c>
    </row>
    <row r="44" spans="1:19" x14ac:dyDescent="0.25">
      <c r="B44" t="str">
        <f t="shared" si="7"/>
        <v>CC-LS1</v>
      </c>
      <c r="C44">
        <v>0</v>
      </c>
      <c r="D44">
        <f t="shared" si="8"/>
        <v>2.4136379979269917</v>
      </c>
      <c r="E44">
        <f t="shared" si="9"/>
        <v>2.4136379979269917</v>
      </c>
      <c r="F44">
        <f t="shared" si="10"/>
        <v>2.4136379979269917</v>
      </c>
      <c r="G44">
        <v>0</v>
      </c>
    </row>
    <row r="45" spans="1:19" x14ac:dyDescent="0.25">
      <c r="B45" t="str">
        <f t="shared" si="7"/>
        <v>CCcon-LS1</v>
      </c>
      <c r="C45">
        <v>0</v>
      </c>
      <c r="D45">
        <f t="shared" si="8"/>
        <v>0</v>
      </c>
      <c r="E45">
        <f t="shared" si="9"/>
        <v>0</v>
      </c>
      <c r="F45">
        <f t="shared" si="10"/>
        <v>0</v>
      </c>
      <c r="G45">
        <v>0</v>
      </c>
    </row>
    <row r="46" spans="1:19" x14ac:dyDescent="0.25">
      <c r="B46" t="str">
        <f t="shared" si="7"/>
        <v>ST-LS1</v>
      </c>
      <c r="C46">
        <v>0</v>
      </c>
      <c r="D46">
        <f t="shared" si="8"/>
        <v>0</v>
      </c>
      <c r="E46">
        <f t="shared" si="9"/>
        <v>0</v>
      </c>
      <c r="F46">
        <f t="shared" si="10"/>
        <v>0</v>
      </c>
      <c r="G46">
        <v>0</v>
      </c>
    </row>
    <row r="47" spans="1:19" x14ac:dyDescent="0.25">
      <c r="B47" t="str">
        <f t="shared" si="7"/>
        <v>GT-LS1</v>
      </c>
      <c r="C47">
        <v>0</v>
      </c>
      <c r="D47">
        <f t="shared" si="8"/>
        <v>0</v>
      </c>
      <c r="E47">
        <f t="shared" si="9"/>
        <v>0</v>
      </c>
      <c r="F47">
        <f t="shared" si="10"/>
        <v>0</v>
      </c>
      <c r="G47">
        <v>0</v>
      </c>
    </row>
    <row r="48" spans="1:19" x14ac:dyDescent="0.25">
      <c r="B48" t="str">
        <f t="shared" si="7"/>
        <v>Windon-LS1</v>
      </c>
      <c r="C48">
        <v>0</v>
      </c>
      <c r="D48">
        <f t="shared" si="8"/>
        <v>2.0014177253445897</v>
      </c>
      <c r="E48">
        <f t="shared" si="9"/>
        <v>2.0014177253445897</v>
      </c>
      <c r="F48">
        <f t="shared" si="10"/>
        <v>2.0014177253445897</v>
      </c>
      <c r="G48">
        <v>0</v>
      </c>
    </row>
    <row r="49" spans="2:13" x14ac:dyDescent="0.25">
      <c r="B49" t="str">
        <f t="shared" si="7"/>
        <v>Trade-LS1</v>
      </c>
      <c r="C49">
        <v>0</v>
      </c>
      <c r="D49">
        <f t="shared" si="8"/>
        <v>9.2345705173844461</v>
      </c>
      <c r="E49">
        <f t="shared" si="9"/>
        <v>9.2345705173844461</v>
      </c>
      <c r="F49">
        <f t="shared" si="10"/>
        <v>9.2345705173844461</v>
      </c>
      <c r="G49">
        <v>0</v>
      </c>
    </row>
    <row r="50" spans="2:13" x14ac:dyDescent="0.25">
      <c r="B50" t="str">
        <f t="shared" ref="B50:B61" si="11">CONCATENATE(A23,"-",D$19)</f>
        <v>Nuclear-LS2</v>
      </c>
      <c r="F50">
        <v>0</v>
      </c>
      <c r="G50">
        <f t="shared" ref="G50:G61" si="12">D23</f>
        <v>0</v>
      </c>
      <c r="H50">
        <f>G50</f>
        <v>0</v>
      </c>
      <c r="I50">
        <f>G50</f>
        <v>0</v>
      </c>
      <c r="J50">
        <v>0</v>
      </c>
    </row>
    <row r="51" spans="2:13" x14ac:dyDescent="0.25">
      <c r="B51" t="str">
        <f t="shared" si="11"/>
        <v>Hydrolg-LS2</v>
      </c>
      <c r="F51">
        <v>0</v>
      </c>
      <c r="G51">
        <f t="shared" si="12"/>
        <v>0</v>
      </c>
      <c r="H51">
        <f t="shared" ref="H51:H61" si="13">G51</f>
        <v>0</v>
      </c>
      <c r="I51">
        <f t="shared" ref="I51:I61" si="14">G51</f>
        <v>0</v>
      </c>
      <c r="J51">
        <v>0</v>
      </c>
    </row>
    <row r="52" spans="2:13" x14ac:dyDescent="0.25">
      <c r="B52" t="str">
        <f t="shared" si="11"/>
        <v>HydroROR-LS2</v>
      </c>
      <c r="F52">
        <v>0</v>
      </c>
      <c r="G52">
        <f t="shared" si="12"/>
        <v>0</v>
      </c>
      <c r="H52">
        <f t="shared" si="13"/>
        <v>0</v>
      </c>
      <c r="I52">
        <f t="shared" si="14"/>
        <v>0</v>
      </c>
      <c r="J52">
        <v>0</v>
      </c>
    </row>
    <row r="53" spans="2:13" x14ac:dyDescent="0.25">
      <c r="B53" t="str">
        <f t="shared" si="11"/>
        <v>Subcr-LS2</v>
      </c>
      <c r="F53">
        <v>0</v>
      </c>
      <c r="G53">
        <f t="shared" si="12"/>
        <v>37.007610001579415</v>
      </c>
      <c r="H53">
        <f t="shared" si="13"/>
        <v>37.007610001579415</v>
      </c>
      <c r="I53">
        <f t="shared" si="14"/>
        <v>37.007610001579415</v>
      </c>
      <c r="J53">
        <v>0</v>
      </c>
    </row>
    <row r="54" spans="2:13" x14ac:dyDescent="0.25">
      <c r="B54" t="str">
        <f t="shared" si="11"/>
        <v>Superc-LS2</v>
      </c>
      <c r="F54">
        <v>0</v>
      </c>
      <c r="G54">
        <f t="shared" si="12"/>
        <v>5.1436800000024929</v>
      </c>
      <c r="H54">
        <f t="shared" si="13"/>
        <v>5.1436800000024929</v>
      </c>
      <c r="I54">
        <f t="shared" si="14"/>
        <v>5.1436800000024929</v>
      </c>
      <c r="J54">
        <v>0</v>
      </c>
    </row>
    <row r="55" spans="2:13" x14ac:dyDescent="0.25">
      <c r="B55" t="str">
        <f t="shared" si="11"/>
        <v>Ultrsc-LS2</v>
      </c>
      <c r="F55">
        <v>0</v>
      </c>
      <c r="G55">
        <f t="shared" si="12"/>
        <v>1.6920000000013486</v>
      </c>
      <c r="H55">
        <f t="shared" si="13"/>
        <v>1.6920000000013486</v>
      </c>
      <c r="I55">
        <f t="shared" si="14"/>
        <v>1.6920000000013486</v>
      </c>
      <c r="J55">
        <v>0</v>
      </c>
    </row>
    <row r="56" spans="2:13" x14ac:dyDescent="0.25">
      <c r="B56" t="str">
        <f t="shared" si="11"/>
        <v>CC-LS2</v>
      </c>
      <c r="F56">
        <v>0</v>
      </c>
      <c r="G56">
        <f t="shared" si="12"/>
        <v>2.4136380000001241</v>
      </c>
      <c r="H56">
        <f t="shared" si="13"/>
        <v>2.4136380000001241</v>
      </c>
      <c r="I56">
        <f t="shared" si="14"/>
        <v>2.4136380000001241</v>
      </c>
      <c r="J56">
        <v>0</v>
      </c>
    </row>
    <row r="57" spans="2:13" x14ac:dyDescent="0.25">
      <c r="B57" t="str">
        <f t="shared" si="11"/>
        <v>CCcon-LS2</v>
      </c>
      <c r="F57">
        <v>0</v>
      </c>
      <c r="G57">
        <f t="shared" si="12"/>
        <v>0</v>
      </c>
      <c r="H57">
        <f t="shared" si="13"/>
        <v>0</v>
      </c>
      <c r="I57">
        <f t="shared" si="14"/>
        <v>0</v>
      </c>
      <c r="J57">
        <v>0</v>
      </c>
    </row>
    <row r="58" spans="2:13" x14ac:dyDescent="0.25">
      <c r="B58" t="str">
        <f t="shared" si="11"/>
        <v>ST-LS2</v>
      </c>
      <c r="F58">
        <v>0</v>
      </c>
      <c r="G58">
        <f t="shared" si="12"/>
        <v>0</v>
      </c>
      <c r="H58">
        <f t="shared" si="13"/>
        <v>0</v>
      </c>
      <c r="I58">
        <f t="shared" si="14"/>
        <v>0</v>
      </c>
      <c r="J58">
        <v>0</v>
      </c>
    </row>
    <row r="59" spans="2:13" x14ac:dyDescent="0.25">
      <c r="B59" t="str">
        <f t="shared" si="11"/>
        <v>GT-LS2</v>
      </c>
      <c r="F59">
        <v>0</v>
      </c>
      <c r="G59">
        <f t="shared" si="12"/>
        <v>0</v>
      </c>
      <c r="H59">
        <f t="shared" si="13"/>
        <v>0</v>
      </c>
      <c r="I59">
        <f t="shared" si="14"/>
        <v>0</v>
      </c>
      <c r="J59">
        <v>0</v>
      </c>
    </row>
    <row r="60" spans="2:13" x14ac:dyDescent="0.25">
      <c r="B60" t="str">
        <f t="shared" si="11"/>
        <v>Windon-LS2</v>
      </c>
      <c r="F60">
        <v>0</v>
      </c>
      <c r="G60">
        <f t="shared" si="12"/>
        <v>0.9555535927303106</v>
      </c>
      <c r="H60">
        <f t="shared" si="13"/>
        <v>0.9555535927303106</v>
      </c>
      <c r="I60">
        <f t="shared" si="14"/>
        <v>0.9555535927303106</v>
      </c>
      <c r="J60">
        <v>0</v>
      </c>
    </row>
    <row r="61" spans="2:13" x14ac:dyDescent="0.25">
      <c r="B61" t="str">
        <f t="shared" si="11"/>
        <v>Trade-LS2</v>
      </c>
      <c r="F61">
        <v>0</v>
      </c>
      <c r="G61">
        <f t="shared" si="12"/>
        <v>7.6720252525648363</v>
      </c>
      <c r="H61">
        <f t="shared" si="13"/>
        <v>7.6720252525648363</v>
      </c>
      <c r="I61">
        <f t="shared" si="14"/>
        <v>7.6720252525648363</v>
      </c>
      <c r="J61">
        <v>0</v>
      </c>
    </row>
    <row r="62" spans="2:13" x14ac:dyDescent="0.25">
      <c r="B62" t="str">
        <f t="shared" ref="B62:B73" si="15">CONCATENATE(A23,"-",E$19)</f>
        <v>Nuclear-LS3</v>
      </c>
      <c r="I62">
        <v>0</v>
      </c>
      <c r="J62">
        <f t="shared" ref="J62:J73" si="16">E23</f>
        <v>0</v>
      </c>
      <c r="K62">
        <f>J62</f>
        <v>0</v>
      </c>
      <c r="L62">
        <f>J62</f>
        <v>0</v>
      </c>
      <c r="M62">
        <v>0</v>
      </c>
    </row>
    <row r="63" spans="2:13" x14ac:dyDescent="0.25">
      <c r="B63" t="str">
        <f t="shared" si="15"/>
        <v>Hydrolg-LS3</v>
      </c>
      <c r="I63">
        <v>0</v>
      </c>
      <c r="J63">
        <f t="shared" si="16"/>
        <v>3.4862513090217803E-2</v>
      </c>
      <c r="K63">
        <f t="shared" ref="K63:K73" si="17">J63</f>
        <v>3.4862513090217803E-2</v>
      </c>
      <c r="L63">
        <f t="shared" ref="L63:L73" si="18">J63</f>
        <v>3.4862513090217803E-2</v>
      </c>
      <c r="M63">
        <v>0</v>
      </c>
    </row>
    <row r="64" spans="2:13" x14ac:dyDescent="0.25">
      <c r="B64" t="str">
        <f t="shared" si="15"/>
        <v>HydroROR-LS3</v>
      </c>
      <c r="I64">
        <v>0</v>
      </c>
      <c r="J64">
        <f t="shared" si="16"/>
        <v>1.8593340326260967E-3</v>
      </c>
      <c r="K64">
        <f t="shared" si="17"/>
        <v>1.8593340326260967E-3</v>
      </c>
      <c r="L64">
        <f t="shared" si="18"/>
        <v>1.8593340326260967E-3</v>
      </c>
      <c r="M64">
        <v>0</v>
      </c>
    </row>
    <row r="65" spans="2:16" x14ac:dyDescent="0.25">
      <c r="B65" t="str">
        <f t="shared" si="15"/>
        <v>Subcr-LS3</v>
      </c>
      <c r="I65">
        <v>0</v>
      </c>
      <c r="J65">
        <f t="shared" si="16"/>
        <v>31.104124993765705</v>
      </c>
      <c r="K65">
        <f t="shared" si="17"/>
        <v>31.104124993765705</v>
      </c>
      <c r="L65">
        <f t="shared" si="18"/>
        <v>31.104124993765705</v>
      </c>
      <c r="M65">
        <v>0</v>
      </c>
    </row>
    <row r="66" spans="2:16" x14ac:dyDescent="0.25">
      <c r="B66" t="str">
        <f t="shared" si="15"/>
        <v>Superc-LS3</v>
      </c>
      <c r="I66">
        <v>0</v>
      </c>
      <c r="J66">
        <f t="shared" si="16"/>
        <v>5.1436800000009164</v>
      </c>
      <c r="K66">
        <f t="shared" si="17"/>
        <v>5.1436800000009164</v>
      </c>
      <c r="L66">
        <f t="shared" si="18"/>
        <v>5.1436800000009164</v>
      </c>
      <c r="M66">
        <v>0</v>
      </c>
    </row>
    <row r="67" spans="2:16" x14ac:dyDescent="0.25">
      <c r="B67" t="str">
        <f t="shared" si="15"/>
        <v>Ultrsc-LS3</v>
      </c>
      <c r="I67">
        <v>0</v>
      </c>
      <c r="J67">
        <f t="shared" si="16"/>
        <v>1.6920000000005211</v>
      </c>
      <c r="K67">
        <f t="shared" si="17"/>
        <v>1.6920000000005211</v>
      </c>
      <c r="L67">
        <f t="shared" si="18"/>
        <v>1.6920000000005211</v>
      </c>
      <c r="M67">
        <v>0</v>
      </c>
    </row>
    <row r="68" spans="2:16" x14ac:dyDescent="0.25">
      <c r="B68" t="str">
        <f t="shared" si="15"/>
        <v>CC-LS3</v>
      </c>
      <c r="I68">
        <v>0</v>
      </c>
      <c r="J68">
        <f t="shared" si="16"/>
        <v>2.4136380000001623</v>
      </c>
      <c r="K68">
        <f t="shared" si="17"/>
        <v>2.4136380000001623</v>
      </c>
      <c r="L68">
        <f t="shared" si="18"/>
        <v>2.4136380000001623</v>
      </c>
      <c r="M68">
        <v>0</v>
      </c>
    </row>
    <row r="69" spans="2:16" x14ac:dyDescent="0.25">
      <c r="B69" t="str">
        <f t="shared" si="15"/>
        <v>CCcon-LS3</v>
      </c>
      <c r="I69">
        <v>0</v>
      </c>
      <c r="J69">
        <f t="shared" si="16"/>
        <v>0</v>
      </c>
      <c r="K69">
        <f t="shared" si="17"/>
        <v>0</v>
      </c>
      <c r="L69">
        <f t="shared" si="18"/>
        <v>0</v>
      </c>
      <c r="M69">
        <v>0</v>
      </c>
    </row>
    <row r="70" spans="2:16" x14ac:dyDescent="0.25">
      <c r="B70" t="str">
        <f t="shared" si="15"/>
        <v>ST-LS3</v>
      </c>
      <c r="I70">
        <v>0</v>
      </c>
      <c r="J70">
        <f t="shared" si="16"/>
        <v>0</v>
      </c>
      <c r="K70">
        <f t="shared" si="17"/>
        <v>0</v>
      </c>
      <c r="L70">
        <f t="shared" si="18"/>
        <v>0</v>
      </c>
      <c r="M70">
        <v>0</v>
      </c>
    </row>
    <row r="71" spans="2:16" x14ac:dyDescent="0.25">
      <c r="B71" t="str">
        <f t="shared" si="15"/>
        <v>GT-LS3</v>
      </c>
      <c r="I71">
        <v>0</v>
      </c>
      <c r="J71">
        <f t="shared" si="16"/>
        <v>0</v>
      </c>
      <c r="K71">
        <f t="shared" si="17"/>
        <v>0</v>
      </c>
      <c r="L71">
        <f t="shared" si="18"/>
        <v>0</v>
      </c>
      <c r="M71">
        <v>0</v>
      </c>
    </row>
    <row r="72" spans="2:16" x14ac:dyDescent="0.25">
      <c r="B72" t="str">
        <f t="shared" si="15"/>
        <v>Windon-LS3</v>
      </c>
      <c r="I72">
        <v>0</v>
      </c>
      <c r="J72">
        <f t="shared" si="16"/>
        <v>1.5080791368031337</v>
      </c>
      <c r="K72">
        <f t="shared" si="17"/>
        <v>1.5080791368031337</v>
      </c>
      <c r="L72">
        <f t="shared" si="18"/>
        <v>1.5080791368031337</v>
      </c>
      <c r="M72">
        <v>0</v>
      </c>
    </row>
    <row r="73" spans="2:16" x14ac:dyDescent="0.25">
      <c r="B73" t="str">
        <f t="shared" si="15"/>
        <v>Trade-LS3</v>
      </c>
      <c r="I73">
        <v>0</v>
      </c>
      <c r="J73">
        <f t="shared" si="16"/>
        <v>7.3698516968151839</v>
      </c>
      <c r="K73">
        <f t="shared" si="17"/>
        <v>7.3698516968151839</v>
      </c>
      <c r="L73">
        <f t="shared" si="18"/>
        <v>7.3698516968151839</v>
      </c>
      <c r="M73">
        <v>0</v>
      </c>
    </row>
    <row r="74" spans="2:16" x14ac:dyDescent="0.25">
      <c r="B74" t="str">
        <f t="shared" ref="B74:B85" si="19">CONCATENATE(A23,"-",F$19)</f>
        <v>Nuclear-LS4</v>
      </c>
      <c r="L74">
        <v>0</v>
      </c>
      <c r="M74">
        <f t="shared" ref="M74:M85" si="20">F23</f>
        <v>0</v>
      </c>
      <c r="N74">
        <f>M74</f>
        <v>0</v>
      </c>
      <c r="O74">
        <f>M74</f>
        <v>0</v>
      </c>
      <c r="P74">
        <v>0</v>
      </c>
    </row>
    <row r="75" spans="2:16" x14ac:dyDescent="0.25">
      <c r="B75" t="str">
        <f t="shared" si="19"/>
        <v>Hydrolg-LS4</v>
      </c>
      <c r="L75">
        <v>0</v>
      </c>
      <c r="M75">
        <f t="shared" si="20"/>
        <v>0</v>
      </c>
      <c r="N75">
        <f t="shared" ref="N75:N85" si="21">M75</f>
        <v>0</v>
      </c>
      <c r="O75">
        <f t="shared" ref="O75:O85" si="22">M75</f>
        <v>0</v>
      </c>
      <c r="P75">
        <v>0</v>
      </c>
    </row>
    <row r="76" spans="2:16" x14ac:dyDescent="0.25">
      <c r="B76" t="str">
        <f t="shared" si="19"/>
        <v>HydroROR-LS4</v>
      </c>
      <c r="L76">
        <v>0</v>
      </c>
      <c r="M76">
        <f t="shared" si="20"/>
        <v>0</v>
      </c>
      <c r="N76">
        <f t="shared" si="21"/>
        <v>0</v>
      </c>
      <c r="O76">
        <f t="shared" si="22"/>
        <v>0</v>
      </c>
      <c r="P76">
        <v>0</v>
      </c>
    </row>
    <row r="77" spans="2:16" x14ac:dyDescent="0.25">
      <c r="B77" t="str">
        <f t="shared" si="19"/>
        <v>Subcr-LS4</v>
      </c>
      <c r="L77">
        <v>0</v>
      </c>
      <c r="M77">
        <f t="shared" si="20"/>
        <v>27.875769313081086</v>
      </c>
      <c r="N77">
        <f t="shared" si="21"/>
        <v>27.875769313081086</v>
      </c>
      <c r="O77">
        <f t="shared" si="22"/>
        <v>27.875769313081086</v>
      </c>
      <c r="P77">
        <v>0</v>
      </c>
    </row>
    <row r="78" spans="2:16" x14ac:dyDescent="0.25">
      <c r="B78" t="str">
        <f t="shared" si="19"/>
        <v>Superc-LS4</v>
      </c>
      <c r="L78">
        <v>0</v>
      </c>
      <c r="M78">
        <f t="shared" si="20"/>
        <v>5.1436800000007601</v>
      </c>
      <c r="N78">
        <f t="shared" si="21"/>
        <v>5.1436800000007601</v>
      </c>
      <c r="O78">
        <f t="shared" si="22"/>
        <v>5.1436800000007601</v>
      </c>
      <c r="P78">
        <v>0</v>
      </c>
    </row>
    <row r="79" spans="2:16" x14ac:dyDescent="0.25">
      <c r="B79" t="str">
        <f t="shared" si="19"/>
        <v>Ultrsc-LS4</v>
      </c>
      <c r="L79">
        <v>0</v>
      </c>
      <c r="M79">
        <f t="shared" si="20"/>
        <v>1.6920000000004529</v>
      </c>
      <c r="N79">
        <f t="shared" si="21"/>
        <v>1.6920000000004529</v>
      </c>
      <c r="O79">
        <f t="shared" si="22"/>
        <v>1.6920000000004529</v>
      </c>
      <c r="P79">
        <v>0</v>
      </c>
    </row>
    <row r="80" spans="2:16" x14ac:dyDescent="0.25">
      <c r="B80" t="str">
        <f t="shared" si="19"/>
        <v>CC-LS4</v>
      </c>
      <c r="L80">
        <v>0</v>
      </c>
      <c r="M80">
        <f t="shared" si="20"/>
        <v>0.43210578021828044</v>
      </c>
      <c r="N80">
        <f t="shared" si="21"/>
        <v>0.43210578021828044</v>
      </c>
      <c r="O80">
        <f t="shared" si="22"/>
        <v>0.43210578021828044</v>
      </c>
      <c r="P80">
        <v>0</v>
      </c>
    </row>
    <row r="81" spans="2:19" x14ac:dyDescent="0.25">
      <c r="B81" t="str">
        <f t="shared" si="19"/>
        <v>CCcon-LS4</v>
      </c>
      <c r="L81">
        <v>0</v>
      </c>
      <c r="M81">
        <f t="shared" si="20"/>
        <v>0</v>
      </c>
      <c r="N81">
        <f t="shared" si="21"/>
        <v>0</v>
      </c>
      <c r="O81">
        <f t="shared" si="22"/>
        <v>0</v>
      </c>
      <c r="P81">
        <v>0</v>
      </c>
    </row>
    <row r="82" spans="2:19" x14ac:dyDescent="0.25">
      <c r="B82" t="str">
        <f t="shared" si="19"/>
        <v>ST-LS4</v>
      </c>
      <c r="L82">
        <v>0</v>
      </c>
      <c r="M82">
        <f t="shared" si="20"/>
        <v>0</v>
      </c>
      <c r="N82">
        <f t="shared" si="21"/>
        <v>0</v>
      </c>
      <c r="O82">
        <f t="shared" si="22"/>
        <v>0</v>
      </c>
      <c r="P82">
        <v>0</v>
      </c>
    </row>
    <row r="83" spans="2:19" x14ac:dyDescent="0.25">
      <c r="B83" t="str">
        <f t="shared" si="19"/>
        <v>GT-LS4</v>
      </c>
      <c r="L83">
        <v>0</v>
      </c>
      <c r="M83">
        <f t="shared" si="20"/>
        <v>0</v>
      </c>
      <c r="N83">
        <f t="shared" si="21"/>
        <v>0</v>
      </c>
      <c r="O83">
        <f t="shared" si="22"/>
        <v>0</v>
      </c>
      <c r="P83">
        <v>0</v>
      </c>
    </row>
    <row r="84" spans="2:19" x14ac:dyDescent="0.25">
      <c r="B84" t="str">
        <f t="shared" si="19"/>
        <v>Windon-LS4</v>
      </c>
      <c r="L84">
        <v>0</v>
      </c>
      <c r="M84">
        <f t="shared" si="20"/>
        <v>1.5716066766742955</v>
      </c>
      <c r="N84">
        <f t="shared" si="21"/>
        <v>1.5716066766742955</v>
      </c>
      <c r="O84">
        <f t="shared" si="22"/>
        <v>1.5716066766742955</v>
      </c>
      <c r="P84">
        <v>0</v>
      </c>
    </row>
    <row r="85" spans="2:19" x14ac:dyDescent="0.25">
      <c r="B85" t="str">
        <f t="shared" si="19"/>
        <v>Trade-LS4</v>
      </c>
      <c r="L85">
        <v>0</v>
      </c>
      <c r="M85">
        <f t="shared" si="20"/>
        <v>7.2926793338114093</v>
      </c>
      <c r="N85">
        <f t="shared" si="21"/>
        <v>7.2926793338114093</v>
      </c>
      <c r="O85">
        <f t="shared" si="22"/>
        <v>7.2926793338114093</v>
      </c>
      <c r="P85">
        <v>0</v>
      </c>
    </row>
    <row r="86" spans="2:19" x14ac:dyDescent="0.25">
      <c r="B86" t="str">
        <f>CONCATENATE(A23,"-",G$19)</f>
        <v>Nuclear-LS5</v>
      </c>
      <c r="O86">
        <v>0</v>
      </c>
      <c r="P86">
        <f t="shared" ref="P86:P97" si="23">G23</f>
        <v>0</v>
      </c>
      <c r="Q86">
        <f t="shared" ref="Q86:Q97" si="24">P86</f>
        <v>0</v>
      </c>
      <c r="R86">
        <f t="shared" ref="R86:R97" si="25">P86</f>
        <v>0</v>
      </c>
      <c r="S86">
        <v>0</v>
      </c>
    </row>
    <row r="87" spans="2:19" x14ac:dyDescent="0.25">
      <c r="B87" t="str">
        <f t="shared" ref="B87:B97" si="26">CONCATENATE(A24,"-",G$19)</f>
        <v>Hydrolg-LS5</v>
      </c>
      <c r="O87">
        <v>0</v>
      </c>
      <c r="P87">
        <f t="shared" si="23"/>
        <v>0</v>
      </c>
      <c r="Q87">
        <f t="shared" si="24"/>
        <v>0</v>
      </c>
      <c r="R87">
        <f t="shared" si="25"/>
        <v>0</v>
      </c>
      <c r="S87">
        <v>0</v>
      </c>
    </row>
    <row r="88" spans="2:19" x14ac:dyDescent="0.25">
      <c r="B88" t="str">
        <f t="shared" si="26"/>
        <v>HydroROR-LS5</v>
      </c>
      <c r="O88">
        <v>0</v>
      </c>
      <c r="P88">
        <f t="shared" si="23"/>
        <v>0</v>
      </c>
      <c r="Q88">
        <f t="shared" si="24"/>
        <v>0</v>
      </c>
      <c r="R88">
        <f t="shared" si="25"/>
        <v>0</v>
      </c>
      <c r="S88">
        <v>0</v>
      </c>
    </row>
    <row r="89" spans="2:19" x14ac:dyDescent="0.25">
      <c r="B89" t="str">
        <f t="shared" si="26"/>
        <v>Subcr-LS5</v>
      </c>
      <c r="O89">
        <v>0</v>
      </c>
      <c r="P89">
        <f t="shared" si="23"/>
        <v>22.360913108769541</v>
      </c>
      <c r="Q89">
        <f t="shared" si="24"/>
        <v>22.360913108769541</v>
      </c>
      <c r="R89">
        <f t="shared" si="25"/>
        <v>22.360913108769541</v>
      </c>
      <c r="S89">
        <v>0</v>
      </c>
    </row>
    <row r="90" spans="2:19" x14ac:dyDescent="0.25">
      <c r="B90" t="str">
        <f t="shared" si="26"/>
        <v>Superc-LS5</v>
      </c>
      <c r="O90">
        <v>0</v>
      </c>
      <c r="P90">
        <f t="shared" si="23"/>
        <v>4.9829863215527448</v>
      </c>
      <c r="Q90">
        <f t="shared" si="24"/>
        <v>4.9829863215527448</v>
      </c>
      <c r="R90">
        <f t="shared" si="25"/>
        <v>4.9829863215527448</v>
      </c>
      <c r="S90">
        <v>0</v>
      </c>
    </row>
    <row r="91" spans="2:19" x14ac:dyDescent="0.25">
      <c r="B91" t="str">
        <f t="shared" si="26"/>
        <v>Ultrsc-LS5</v>
      </c>
      <c r="O91">
        <v>0</v>
      </c>
      <c r="P91">
        <f t="shared" si="23"/>
        <v>1.6920000000009767</v>
      </c>
      <c r="Q91">
        <f t="shared" si="24"/>
        <v>1.6920000000009767</v>
      </c>
      <c r="R91">
        <f t="shared" si="25"/>
        <v>1.6920000000009767</v>
      </c>
      <c r="S91">
        <v>0</v>
      </c>
    </row>
    <row r="92" spans="2:19" x14ac:dyDescent="0.25">
      <c r="B92" t="str">
        <f t="shared" si="26"/>
        <v>CC-LS5</v>
      </c>
      <c r="O92">
        <v>0</v>
      </c>
      <c r="P92">
        <f t="shared" si="23"/>
        <v>0</v>
      </c>
      <c r="Q92">
        <f t="shared" si="24"/>
        <v>0</v>
      </c>
      <c r="R92">
        <f t="shared" si="25"/>
        <v>0</v>
      </c>
      <c r="S92">
        <v>0</v>
      </c>
    </row>
    <row r="93" spans="2:19" x14ac:dyDescent="0.25">
      <c r="B93" t="str">
        <f t="shared" si="26"/>
        <v>CCcon-LS5</v>
      </c>
      <c r="O93">
        <v>0</v>
      </c>
      <c r="P93">
        <f t="shared" si="23"/>
        <v>0</v>
      </c>
      <c r="Q93">
        <f t="shared" si="24"/>
        <v>0</v>
      </c>
      <c r="R93">
        <f t="shared" si="25"/>
        <v>0</v>
      </c>
      <c r="S93">
        <v>0</v>
      </c>
    </row>
    <row r="94" spans="2:19" x14ac:dyDescent="0.25">
      <c r="B94" t="str">
        <f t="shared" si="26"/>
        <v>ST-LS5</v>
      </c>
      <c r="O94">
        <v>0</v>
      </c>
      <c r="P94">
        <f t="shared" si="23"/>
        <v>0</v>
      </c>
      <c r="Q94">
        <f t="shared" si="24"/>
        <v>0</v>
      </c>
      <c r="R94">
        <f t="shared" si="25"/>
        <v>0</v>
      </c>
      <c r="S94">
        <v>0</v>
      </c>
    </row>
    <row r="95" spans="2:19" x14ac:dyDescent="0.25">
      <c r="B95" t="str">
        <f t="shared" si="26"/>
        <v>GT-LS5</v>
      </c>
      <c r="O95">
        <v>0</v>
      </c>
      <c r="P95">
        <f t="shared" si="23"/>
        <v>0</v>
      </c>
      <c r="Q95">
        <f t="shared" si="24"/>
        <v>0</v>
      </c>
      <c r="R95">
        <f t="shared" si="25"/>
        <v>0</v>
      </c>
      <c r="S95">
        <v>0</v>
      </c>
    </row>
    <row r="96" spans="2:19" x14ac:dyDescent="0.25">
      <c r="B96" t="str">
        <f t="shared" si="26"/>
        <v>Windon-LS5</v>
      </c>
      <c r="O96">
        <v>0</v>
      </c>
      <c r="P96">
        <f t="shared" si="23"/>
        <v>1.632073965920704</v>
      </c>
      <c r="Q96">
        <f t="shared" si="24"/>
        <v>1.632073965920704</v>
      </c>
      <c r="R96">
        <f t="shared" si="25"/>
        <v>1.632073965920704</v>
      </c>
      <c r="S96">
        <v>0</v>
      </c>
    </row>
    <row r="97" spans="2:19" x14ac:dyDescent="0.25">
      <c r="B97" t="str">
        <f t="shared" si="26"/>
        <v>Trade-LS5</v>
      </c>
      <c r="O97">
        <v>0</v>
      </c>
      <c r="P97">
        <f t="shared" si="23"/>
        <v>7.4953837153908625</v>
      </c>
      <c r="Q97">
        <f t="shared" si="24"/>
        <v>7.4953837153908625</v>
      </c>
      <c r="R97">
        <f t="shared" si="25"/>
        <v>7.4953837153908625</v>
      </c>
      <c r="S97">
        <v>0</v>
      </c>
    </row>
    <row r="98" spans="2:19" x14ac:dyDescent="0.25">
      <c r="B98" t="s">
        <v>15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</row>
    <row r="99" spans="2:19" x14ac:dyDescent="0.25">
      <c r="B99" t="s">
        <v>15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</row>
    <row r="100" spans="2:19" x14ac:dyDescent="0.25">
      <c r="B100" t="s">
        <v>15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</row>
    <row r="101" spans="2:19" x14ac:dyDescent="0.25">
      <c r="B101" t="s">
        <v>15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</row>
    <row r="102" spans="2:19" x14ac:dyDescent="0.25">
      <c r="B102" t="s">
        <v>15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2:19" x14ac:dyDescent="0.25">
      <c r="B103" t="s">
        <v>15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</row>
    <row r="104" spans="2:19" x14ac:dyDescent="0.25">
      <c r="B104" t="s">
        <v>15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</row>
    <row r="105" spans="2:19" x14ac:dyDescent="0.25">
      <c r="B105" t="s">
        <v>15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</row>
    <row r="106" spans="2:19" x14ac:dyDescent="0.25">
      <c r="B106" t="s">
        <v>15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</row>
    <row r="107" spans="2:19" x14ac:dyDescent="0.25">
      <c r="B107" t="s">
        <v>15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</row>
    <row r="108" spans="2:19" x14ac:dyDescent="0.25">
      <c r="B108" t="s">
        <v>15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</row>
    <row r="109" spans="2:19" x14ac:dyDescent="0.25">
      <c r="B109" t="s">
        <v>15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2:19" ht="21.75" customHeight="1" x14ac:dyDescent="0.25"/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3:W123"/>
  <sheetViews>
    <sheetView topLeftCell="A31" zoomScale="115" zoomScaleNormal="115" workbookViewId="0">
      <selection activeCell="S56" sqref="S56"/>
    </sheetView>
  </sheetViews>
  <sheetFormatPr defaultRowHeight="15" x14ac:dyDescent="0.25"/>
  <sheetData>
    <row r="3" spans="1:16" x14ac:dyDescent="0.25">
      <c r="D3">
        <v>0.11700000000000001</v>
      </c>
      <c r="E3">
        <v>1.127</v>
      </c>
      <c r="F3">
        <v>3.82</v>
      </c>
      <c r="G3">
        <v>3.024</v>
      </c>
      <c r="H3">
        <v>0.69599999999999995</v>
      </c>
    </row>
    <row r="5" spans="1:16" x14ac:dyDescent="0.25">
      <c r="D5" t="s">
        <v>0</v>
      </c>
      <c r="E5" t="s">
        <v>1</v>
      </c>
      <c r="F5" t="s">
        <v>2</v>
      </c>
      <c r="G5" t="s">
        <v>3</v>
      </c>
      <c r="H5" t="s">
        <v>4</v>
      </c>
      <c r="L5" t="s">
        <v>0</v>
      </c>
      <c r="M5" t="s">
        <v>1</v>
      </c>
      <c r="N5" t="s">
        <v>2</v>
      </c>
      <c r="O5" t="s">
        <v>3</v>
      </c>
      <c r="P5" t="s">
        <v>4</v>
      </c>
    </row>
    <row r="6" spans="1:16" x14ac:dyDescent="0.25">
      <c r="A6" t="s">
        <v>7</v>
      </c>
      <c r="C6" t="s">
        <v>6</v>
      </c>
      <c r="J6" t="s">
        <v>17</v>
      </c>
      <c r="K6" t="s">
        <v>6</v>
      </c>
      <c r="L6">
        <v>8.4243179251032405E-2</v>
      </c>
    </row>
    <row r="7" spans="1:16" x14ac:dyDescent="0.25">
      <c r="A7" t="s">
        <v>8</v>
      </c>
      <c r="C7" t="s">
        <v>6</v>
      </c>
      <c r="D7">
        <v>6.6023100000000001E-2</v>
      </c>
      <c r="E7">
        <v>0.131218540481502</v>
      </c>
      <c r="F7">
        <v>1.9562595181927302E-3</v>
      </c>
      <c r="J7" t="s">
        <v>5</v>
      </c>
      <c r="K7" t="s">
        <v>6</v>
      </c>
      <c r="L7">
        <v>0.28239564597134897</v>
      </c>
      <c r="M7">
        <v>2.7201700259980899</v>
      </c>
      <c r="N7">
        <v>9.2200971599980903</v>
      </c>
      <c r="O7">
        <v>1.0676288772851401</v>
      </c>
    </row>
    <row r="8" spans="1:16" x14ac:dyDescent="0.25">
      <c r="A8" t="s">
        <v>9</v>
      </c>
      <c r="C8" t="s">
        <v>6</v>
      </c>
      <c r="D8">
        <v>3.521232E-3</v>
      </c>
      <c r="E8">
        <v>5.1471071595509598E-3</v>
      </c>
      <c r="F8">
        <v>1.9555488401439601E-3</v>
      </c>
      <c r="J8" t="s">
        <v>8</v>
      </c>
      <c r="K8" t="s">
        <v>6</v>
      </c>
      <c r="L8">
        <v>6.6023100000000001E-2</v>
      </c>
      <c r="M8">
        <v>0.131218540481502</v>
      </c>
      <c r="N8">
        <v>1.9562595181927302E-3</v>
      </c>
    </row>
    <row r="9" spans="1:16" x14ac:dyDescent="0.25">
      <c r="A9" t="s">
        <v>11</v>
      </c>
      <c r="C9" t="s">
        <v>6</v>
      </c>
      <c r="D9">
        <v>4.62281573512122</v>
      </c>
      <c r="E9">
        <v>40.590488271446098</v>
      </c>
      <c r="F9">
        <v>113.881732180995</v>
      </c>
      <c r="G9">
        <v>78.590173852808206</v>
      </c>
      <c r="H9">
        <v>14.8624802222359</v>
      </c>
      <c r="J9" t="s">
        <v>9</v>
      </c>
      <c r="K9" t="s">
        <v>6</v>
      </c>
      <c r="L9">
        <v>3.521232E-3</v>
      </c>
      <c r="M9">
        <v>5.1471071595509598E-3</v>
      </c>
      <c r="N9">
        <v>1.9555488401439601E-3</v>
      </c>
    </row>
    <row r="10" spans="1:16" x14ac:dyDescent="0.25">
      <c r="A10" t="s">
        <v>12</v>
      </c>
      <c r="C10" t="s">
        <v>6</v>
      </c>
      <c r="D10">
        <v>0.60181055992117005</v>
      </c>
      <c r="E10">
        <v>5.79692735999995</v>
      </c>
      <c r="F10">
        <v>19.6488575999999</v>
      </c>
      <c r="G10">
        <v>15.554488319997599</v>
      </c>
      <c r="H10">
        <v>3.4681584798187899</v>
      </c>
      <c r="J10" t="s">
        <v>10</v>
      </c>
      <c r="K10" t="s">
        <v>6</v>
      </c>
      <c r="L10">
        <v>0.23416587409085701</v>
      </c>
      <c r="M10">
        <v>1.0769088990023601</v>
      </c>
      <c r="N10">
        <v>5.7608623025817298</v>
      </c>
      <c r="O10">
        <v>4.7525385902561901</v>
      </c>
      <c r="P10">
        <v>1.13592348027721</v>
      </c>
    </row>
    <row r="11" spans="1:16" x14ac:dyDescent="0.25">
      <c r="A11" t="s">
        <v>13</v>
      </c>
      <c r="C11" t="s">
        <v>6</v>
      </c>
      <c r="D11">
        <v>0.19796399996055999</v>
      </c>
      <c r="E11">
        <v>1.9068839999999501</v>
      </c>
      <c r="F11">
        <v>6.4634399999999497</v>
      </c>
      <c r="G11">
        <v>5.1166079999987497</v>
      </c>
      <c r="H11">
        <v>1.1776319999999501</v>
      </c>
      <c r="J11" t="s">
        <v>11</v>
      </c>
      <c r="K11" t="s">
        <v>6</v>
      </c>
      <c r="L11">
        <v>4.62281573512122</v>
      </c>
      <c r="M11">
        <v>40.590488271446098</v>
      </c>
      <c r="N11">
        <v>113.881732180995</v>
      </c>
      <c r="O11">
        <v>78.590173852808206</v>
      </c>
      <c r="P11">
        <v>14.8624802222359</v>
      </c>
    </row>
    <row r="12" spans="1:16" x14ac:dyDescent="0.25">
      <c r="A12" t="s">
        <v>5</v>
      </c>
      <c r="C12" t="s">
        <v>6</v>
      </c>
      <c r="D12">
        <v>0.28239564597134897</v>
      </c>
      <c r="E12">
        <v>2.7201700259980899</v>
      </c>
      <c r="F12">
        <v>9.2200971599980903</v>
      </c>
      <c r="G12">
        <v>1.0676288772851401</v>
      </c>
      <c r="J12" t="s">
        <v>12</v>
      </c>
      <c r="K12" t="s">
        <v>6</v>
      </c>
      <c r="L12">
        <v>0.60181055992117005</v>
      </c>
      <c r="M12">
        <v>5.79692735999995</v>
      </c>
      <c r="N12">
        <v>19.6488575999999</v>
      </c>
      <c r="O12">
        <v>15.554488319997599</v>
      </c>
      <c r="P12">
        <v>3.4681584798187899</v>
      </c>
    </row>
    <row r="13" spans="1:16" x14ac:dyDescent="0.25">
      <c r="A13" t="s">
        <v>18</v>
      </c>
      <c r="C13" t="s">
        <v>6</v>
      </c>
      <c r="J13" t="s">
        <v>13</v>
      </c>
      <c r="K13" t="s">
        <v>6</v>
      </c>
      <c r="L13">
        <v>0.19796399996055999</v>
      </c>
      <c r="M13">
        <v>1.9068839999999501</v>
      </c>
      <c r="N13">
        <v>6.4634399999999497</v>
      </c>
      <c r="O13">
        <v>5.1166079999987497</v>
      </c>
      <c r="P13">
        <v>1.1776319999999501</v>
      </c>
    </row>
    <row r="14" spans="1:16" x14ac:dyDescent="0.25">
      <c r="A14" t="s">
        <v>16</v>
      </c>
      <c r="C14" t="s">
        <v>6</v>
      </c>
      <c r="J14" t="s">
        <v>14</v>
      </c>
      <c r="K14" t="s">
        <v>6</v>
      </c>
      <c r="L14">
        <v>0.99620156076958399</v>
      </c>
      <c r="M14">
        <v>9.6270950123495904</v>
      </c>
      <c r="N14">
        <v>33.225224424619697</v>
      </c>
      <c r="O14">
        <v>27.998273857475301</v>
      </c>
      <c r="P14">
        <v>5.9175023673899201</v>
      </c>
    </row>
    <row r="15" spans="1:16" x14ac:dyDescent="0.25">
      <c r="A15" t="s">
        <v>17</v>
      </c>
      <c r="C15" t="s">
        <v>6</v>
      </c>
      <c r="D15">
        <v>8.4243179251032405E-2</v>
      </c>
    </row>
    <row r="16" spans="1:16" x14ac:dyDescent="0.25">
      <c r="A16" t="s">
        <v>10</v>
      </c>
      <c r="C16" t="s">
        <v>6</v>
      </c>
      <c r="D16">
        <v>0.23416587409085701</v>
      </c>
      <c r="E16">
        <v>1.0769088990023601</v>
      </c>
      <c r="F16">
        <v>5.7608623025817298</v>
      </c>
      <c r="G16">
        <v>4.7525385902561901</v>
      </c>
      <c r="H16">
        <v>1.13592348027721</v>
      </c>
    </row>
    <row r="17" spans="1:23" x14ac:dyDescent="0.25">
      <c r="A17" t="s">
        <v>14</v>
      </c>
      <c r="C17" t="s">
        <v>6</v>
      </c>
      <c r="D17">
        <v>0.99620156076958399</v>
      </c>
      <c r="E17">
        <v>9.6270950123495904</v>
      </c>
      <c r="F17">
        <v>33.225224424619697</v>
      </c>
      <c r="G17">
        <v>27.998273857475301</v>
      </c>
      <c r="H17">
        <v>5.9175023673899201</v>
      </c>
    </row>
    <row r="19" spans="1:23" x14ac:dyDescent="0.25">
      <c r="D19" t="s">
        <v>0</v>
      </c>
      <c r="E19" t="s">
        <v>1</v>
      </c>
      <c r="F19" t="s">
        <v>2</v>
      </c>
      <c r="G19" t="s">
        <v>3</v>
      </c>
      <c r="H19" t="s">
        <v>4</v>
      </c>
      <c r="T19" t="s">
        <v>16</v>
      </c>
      <c r="U19" t="s">
        <v>31</v>
      </c>
      <c r="V19" t="s">
        <v>6</v>
      </c>
      <c r="W19">
        <v>254.22707603663099</v>
      </c>
    </row>
    <row r="20" spans="1:23" x14ac:dyDescent="0.25">
      <c r="A20" t="s">
        <v>6</v>
      </c>
      <c r="C20" t="s">
        <v>21</v>
      </c>
      <c r="D20">
        <v>957.55690930989397</v>
      </c>
      <c r="E20">
        <v>370.91645842476998</v>
      </c>
      <c r="F20">
        <v>370.91645842476998</v>
      </c>
      <c r="G20">
        <v>370.425186098712</v>
      </c>
      <c r="H20">
        <v>363.81940585201397</v>
      </c>
      <c r="T20" t="s">
        <v>17</v>
      </c>
      <c r="U20" t="s">
        <v>31</v>
      </c>
      <c r="V20" t="s">
        <v>6</v>
      </c>
      <c r="W20">
        <v>3.05774617544016</v>
      </c>
    </row>
    <row r="21" spans="1:23" x14ac:dyDescent="0.25">
      <c r="D21" t="s">
        <v>0</v>
      </c>
      <c r="E21" t="s">
        <v>1</v>
      </c>
      <c r="F21" t="s">
        <v>2</v>
      </c>
      <c r="G21" t="s">
        <v>3</v>
      </c>
      <c r="H21" t="s">
        <v>4</v>
      </c>
      <c r="T21" t="s">
        <v>17</v>
      </c>
      <c r="U21" t="s">
        <v>32</v>
      </c>
      <c r="V21" t="s">
        <v>6</v>
      </c>
      <c r="W21">
        <v>7.66261542119888</v>
      </c>
    </row>
    <row r="22" spans="1:23" x14ac:dyDescent="0.25">
      <c r="D22" t="s">
        <v>0</v>
      </c>
      <c r="E22" t="s">
        <v>1</v>
      </c>
      <c r="F22" t="s">
        <v>2</v>
      </c>
      <c r="G22" t="s">
        <v>3</v>
      </c>
      <c r="H22" t="s">
        <v>4</v>
      </c>
      <c r="T22" t="s">
        <v>5</v>
      </c>
      <c r="U22" t="s">
        <v>31</v>
      </c>
      <c r="V22" t="s">
        <v>6</v>
      </c>
      <c r="W22">
        <v>506.87812034720503</v>
      </c>
    </row>
    <row r="23" spans="1:23" x14ac:dyDescent="0.25">
      <c r="A23" t="str">
        <f t="shared" ref="A23:A28" si="0">A6</f>
        <v>Nuclear</v>
      </c>
      <c r="D23">
        <f t="shared" ref="D23:D29" si="1">D6/D$35*1000</f>
        <v>0</v>
      </c>
      <c r="E23">
        <f t="shared" ref="E23:H23" si="2">E6/E$35*1000</f>
        <v>0</v>
      </c>
      <c r="F23">
        <f t="shared" si="2"/>
        <v>0</v>
      </c>
      <c r="G23">
        <f t="shared" si="2"/>
        <v>0</v>
      </c>
      <c r="H23">
        <f t="shared" si="2"/>
        <v>0</v>
      </c>
      <c r="T23" t="s">
        <v>11</v>
      </c>
      <c r="U23" t="s">
        <v>31</v>
      </c>
      <c r="V23" t="s">
        <v>6</v>
      </c>
      <c r="W23">
        <v>418.43837223920599</v>
      </c>
    </row>
    <row r="24" spans="1:23" x14ac:dyDescent="0.25">
      <c r="A24" t="str">
        <f t="shared" si="0"/>
        <v>Hydrolg</v>
      </c>
      <c r="D24">
        <f t="shared" si="1"/>
        <v>0.56430000000000002</v>
      </c>
      <c r="E24">
        <f t="shared" ref="E24:H28" si="3">E7/E$35*1000</f>
        <v>0.11643171293833363</v>
      </c>
      <c r="F24">
        <f t="shared" si="3"/>
        <v>5.1210982151642147E-4</v>
      </c>
      <c r="G24">
        <f t="shared" si="3"/>
        <v>0</v>
      </c>
      <c r="H24">
        <f t="shared" si="3"/>
        <v>0</v>
      </c>
      <c r="T24" t="s">
        <v>11</v>
      </c>
      <c r="U24" t="s">
        <v>32</v>
      </c>
      <c r="V24" t="s">
        <v>6</v>
      </c>
      <c r="W24">
        <v>423.258273044156</v>
      </c>
    </row>
    <row r="25" spans="1:23" x14ac:dyDescent="0.25">
      <c r="A25" t="str">
        <f t="shared" si="0"/>
        <v>HydroROR</v>
      </c>
      <c r="D25">
        <f t="shared" si="1"/>
        <v>3.0096000000000001E-2</v>
      </c>
      <c r="E25">
        <f t="shared" si="3"/>
        <v>4.5670870980931326E-3</v>
      </c>
      <c r="F25">
        <f t="shared" si="3"/>
        <v>5.1192378014239801E-4</v>
      </c>
      <c r="G25">
        <f t="shared" si="3"/>
        <v>0</v>
      </c>
      <c r="H25">
        <f t="shared" si="3"/>
        <v>0</v>
      </c>
      <c r="T25" t="s">
        <v>12</v>
      </c>
      <c r="U25" t="s">
        <v>31</v>
      </c>
      <c r="V25" t="s">
        <v>6</v>
      </c>
      <c r="W25">
        <v>368.37573170037598</v>
      </c>
    </row>
    <row r="26" spans="1:23" x14ac:dyDescent="0.25">
      <c r="A26" t="str">
        <f t="shared" si="0"/>
        <v>Subcr</v>
      </c>
      <c r="D26">
        <f t="shared" si="1"/>
        <v>39.511245599326664</v>
      </c>
      <c r="E26">
        <f t="shared" si="3"/>
        <v>36.016404854876747</v>
      </c>
      <c r="F26">
        <f t="shared" si="3"/>
        <v>29.811971775129582</v>
      </c>
      <c r="G26">
        <f t="shared" si="3"/>
        <v>25.988814104764618</v>
      </c>
      <c r="H26">
        <f t="shared" si="3"/>
        <v>21.354138250338938</v>
      </c>
      <c r="T26" t="s">
        <v>12</v>
      </c>
      <c r="U26" t="s">
        <v>32</v>
      </c>
      <c r="V26" t="s">
        <v>6</v>
      </c>
      <c r="W26">
        <v>403.54053735801199</v>
      </c>
    </row>
    <row r="27" spans="1:23" x14ac:dyDescent="0.25">
      <c r="A27" t="str">
        <f t="shared" si="0"/>
        <v>Superc</v>
      </c>
      <c r="D27">
        <f t="shared" si="1"/>
        <v>5.1436799993262401</v>
      </c>
      <c r="E27">
        <f t="shared" si="3"/>
        <v>5.1436799999999563</v>
      </c>
      <c r="F27">
        <f t="shared" si="3"/>
        <v>5.1436799999999732</v>
      </c>
      <c r="G27">
        <f t="shared" si="3"/>
        <v>5.1436799999992058</v>
      </c>
      <c r="H27">
        <f t="shared" si="3"/>
        <v>4.9829863215787213</v>
      </c>
      <c r="T27" t="s">
        <v>13</v>
      </c>
      <c r="U27" t="s">
        <v>32</v>
      </c>
      <c r="V27" t="s">
        <v>6</v>
      </c>
      <c r="W27">
        <v>387.15530848895997</v>
      </c>
    </row>
    <row r="28" spans="1:23" x14ac:dyDescent="0.25">
      <c r="A28" t="str">
        <f t="shared" si="0"/>
        <v>Ultrsc</v>
      </c>
      <c r="D28">
        <f t="shared" si="1"/>
        <v>1.6919999996629058</v>
      </c>
      <c r="E28">
        <f t="shared" si="3"/>
        <v>1.6919999999999558</v>
      </c>
      <c r="F28">
        <f t="shared" si="3"/>
        <v>1.6919999999999868</v>
      </c>
      <c r="G28">
        <f t="shared" si="3"/>
        <v>1.6919999999995867</v>
      </c>
      <c r="H28">
        <f t="shared" si="3"/>
        <v>1.6919999999999282</v>
      </c>
    </row>
    <row r="29" spans="1:23" x14ac:dyDescent="0.25">
      <c r="A29" t="str">
        <f t="shared" ref="A29:A34" si="4">A12</f>
        <v>CC</v>
      </c>
      <c r="D29">
        <f t="shared" si="1"/>
        <v>2.4136379997551196</v>
      </c>
      <c r="E29">
        <f t="shared" ref="E29:H29" si="5">E12/E$35*1000</f>
        <v>2.4136379999983051</v>
      </c>
      <c r="F29">
        <f t="shared" si="5"/>
        <v>2.4136379999995001</v>
      </c>
      <c r="G29">
        <f t="shared" si="5"/>
        <v>0.35305187740910721</v>
      </c>
      <c r="H29">
        <f t="shared" si="5"/>
        <v>0</v>
      </c>
    </row>
    <row r="30" spans="1:23" x14ac:dyDescent="0.25">
      <c r="A30" t="str">
        <f t="shared" si="4"/>
        <v>CCcon</v>
      </c>
      <c r="D30">
        <f t="shared" ref="D30:H34" si="6">D13/D$35*1000</f>
        <v>0</v>
      </c>
      <c r="E30">
        <f t="shared" si="6"/>
        <v>0</v>
      </c>
      <c r="F30">
        <f t="shared" si="6"/>
        <v>0</v>
      </c>
      <c r="G30">
        <f t="shared" si="6"/>
        <v>0</v>
      </c>
      <c r="H30">
        <f t="shared" si="6"/>
        <v>0</v>
      </c>
    </row>
    <row r="31" spans="1:23" x14ac:dyDescent="0.25">
      <c r="A31" t="str">
        <f t="shared" si="4"/>
        <v>ST</v>
      </c>
      <c r="D31">
        <f t="shared" si="6"/>
        <v>0</v>
      </c>
      <c r="E31">
        <f t="shared" si="6"/>
        <v>0</v>
      </c>
      <c r="F31">
        <f t="shared" si="6"/>
        <v>0</v>
      </c>
      <c r="G31">
        <f t="shared" si="6"/>
        <v>0</v>
      </c>
      <c r="H31">
        <f t="shared" si="6"/>
        <v>0</v>
      </c>
    </row>
    <row r="32" spans="1:23" x14ac:dyDescent="0.25">
      <c r="A32" t="str">
        <f t="shared" si="4"/>
        <v>GT</v>
      </c>
      <c r="D32">
        <f t="shared" si="6"/>
        <v>0.72002717308574704</v>
      </c>
      <c r="E32">
        <f t="shared" si="6"/>
        <v>0</v>
      </c>
      <c r="F32">
        <f t="shared" si="6"/>
        <v>0</v>
      </c>
      <c r="G32">
        <f t="shared" si="6"/>
        <v>0</v>
      </c>
      <c r="H32">
        <f t="shared" si="6"/>
        <v>0</v>
      </c>
    </row>
    <row r="33" spans="1:20" x14ac:dyDescent="0.25">
      <c r="A33" t="str">
        <f t="shared" si="4"/>
        <v>Windon</v>
      </c>
      <c r="D33">
        <f t="shared" si="6"/>
        <v>2.001417727272282</v>
      </c>
      <c r="E33">
        <f t="shared" si="6"/>
        <v>0.95555359272614027</v>
      </c>
      <c r="F33">
        <f t="shared" si="6"/>
        <v>1.5080791368014999</v>
      </c>
      <c r="G33">
        <f t="shared" si="6"/>
        <v>1.5716066766720207</v>
      </c>
      <c r="H33">
        <f t="shared" si="6"/>
        <v>1.6320739659155314</v>
      </c>
    </row>
    <row r="34" spans="1:20" x14ac:dyDescent="0.25">
      <c r="A34" t="str">
        <f t="shared" si="4"/>
        <v>Trade</v>
      </c>
      <c r="D34">
        <f t="shared" si="6"/>
        <v>8.5145432544408894</v>
      </c>
      <c r="E34">
        <f t="shared" si="6"/>
        <v>8.5422315992454223</v>
      </c>
      <c r="F34">
        <f t="shared" si="6"/>
        <v>8.6977027289580366</v>
      </c>
      <c r="G34">
        <f t="shared" si="6"/>
        <v>9.258688444932309</v>
      </c>
      <c r="H34">
        <f t="shared" si="6"/>
        <v>8.502158573836093</v>
      </c>
    </row>
    <row r="35" spans="1:20" x14ac:dyDescent="0.25">
      <c r="D35">
        <f>D3*1000</f>
        <v>117</v>
      </c>
      <c r="E35">
        <f>E3*1000</f>
        <v>1127</v>
      </c>
      <c r="F35">
        <f>F3*1000</f>
        <v>3820</v>
      </c>
      <c r="G35">
        <f>G3*1000</f>
        <v>3024</v>
      </c>
      <c r="H35">
        <f>H3*1000</f>
        <v>696</v>
      </c>
    </row>
    <row r="37" spans="1:20" x14ac:dyDescent="0.25">
      <c r="D37">
        <v>0</v>
      </c>
      <c r="E37">
        <v>0</v>
      </c>
      <c r="F37">
        <f>D35/2</f>
        <v>58.5</v>
      </c>
      <c r="G37">
        <f>0+D35</f>
        <v>117</v>
      </c>
      <c r="H37">
        <f>G37</f>
        <v>117</v>
      </c>
      <c r="I37">
        <f>H37+E35/2</f>
        <v>680.5</v>
      </c>
      <c r="J37">
        <f>H37+E35</f>
        <v>1244</v>
      </c>
      <c r="K37">
        <f>J37</f>
        <v>1244</v>
      </c>
      <c r="L37">
        <f>K37+F35/2</f>
        <v>3154</v>
      </c>
      <c r="M37">
        <f>K37+F35</f>
        <v>5064</v>
      </c>
      <c r="N37">
        <f>M37</f>
        <v>5064</v>
      </c>
      <c r="O37">
        <f>N37+G35/2</f>
        <v>6576</v>
      </c>
      <c r="P37">
        <f>N37+G35</f>
        <v>8088</v>
      </c>
      <c r="Q37">
        <f>P37</f>
        <v>8088</v>
      </c>
      <c r="R37">
        <f>Q37+H35/2</f>
        <v>8436</v>
      </c>
      <c r="S37">
        <f>Q37+H35</f>
        <v>8784</v>
      </c>
      <c r="T37">
        <f>S37</f>
        <v>8784</v>
      </c>
    </row>
    <row r="38" spans="1:20" x14ac:dyDescent="0.25">
      <c r="C38" t="str">
        <f>CONCATENATE(A23)</f>
        <v>Nuclear</v>
      </c>
      <c r="D38">
        <v>0</v>
      </c>
      <c r="E38">
        <f>D23</f>
        <v>0</v>
      </c>
      <c r="F38">
        <f>E38</f>
        <v>0</v>
      </c>
      <c r="G38">
        <f>E38</f>
        <v>0</v>
      </c>
      <c r="H38">
        <v>0</v>
      </c>
    </row>
    <row r="39" spans="1:20" x14ac:dyDescent="0.25">
      <c r="C39" t="str">
        <f t="shared" ref="C39:C49" si="7">CONCATENATE(A24)</f>
        <v>Hydrolg</v>
      </c>
      <c r="D39">
        <v>0</v>
      </c>
      <c r="E39">
        <f t="shared" ref="E39:E49" si="8">D24</f>
        <v>0.56430000000000002</v>
      </c>
      <c r="F39">
        <f t="shared" ref="F39:F49" si="9">E39</f>
        <v>0.56430000000000002</v>
      </c>
      <c r="G39">
        <f t="shared" ref="G39:G49" si="10">E39</f>
        <v>0.56430000000000002</v>
      </c>
      <c r="H39">
        <v>0</v>
      </c>
    </row>
    <row r="40" spans="1:20" x14ac:dyDescent="0.25">
      <c r="C40" t="str">
        <f t="shared" si="7"/>
        <v>HydroROR</v>
      </c>
      <c r="D40">
        <v>0</v>
      </c>
      <c r="E40">
        <f t="shared" si="8"/>
        <v>3.0096000000000001E-2</v>
      </c>
      <c r="F40">
        <f t="shared" si="9"/>
        <v>3.0096000000000001E-2</v>
      </c>
      <c r="G40">
        <f t="shared" si="10"/>
        <v>3.0096000000000001E-2</v>
      </c>
      <c r="H40">
        <v>0</v>
      </c>
    </row>
    <row r="41" spans="1:20" x14ac:dyDescent="0.25">
      <c r="C41" t="str">
        <f t="shared" si="7"/>
        <v>Subcr</v>
      </c>
      <c r="D41">
        <v>0</v>
      </c>
      <c r="E41">
        <f t="shared" si="8"/>
        <v>39.511245599326664</v>
      </c>
      <c r="F41">
        <f t="shared" si="9"/>
        <v>39.511245599326664</v>
      </c>
      <c r="G41">
        <f t="shared" si="10"/>
        <v>39.511245599326664</v>
      </c>
      <c r="H41">
        <v>0</v>
      </c>
    </row>
    <row r="42" spans="1:20" x14ac:dyDescent="0.25">
      <c r="C42" t="str">
        <f t="shared" si="7"/>
        <v>Superc</v>
      </c>
      <c r="D42">
        <v>0</v>
      </c>
      <c r="E42">
        <f t="shared" si="8"/>
        <v>5.1436799993262401</v>
      </c>
      <c r="F42">
        <f t="shared" si="9"/>
        <v>5.1436799993262401</v>
      </c>
      <c r="G42">
        <f t="shared" si="10"/>
        <v>5.1436799993262401</v>
      </c>
      <c r="H42">
        <v>0</v>
      </c>
    </row>
    <row r="43" spans="1:20" x14ac:dyDescent="0.25">
      <c r="C43" t="str">
        <f t="shared" si="7"/>
        <v>Ultrsc</v>
      </c>
      <c r="D43">
        <v>0</v>
      </c>
      <c r="E43">
        <f t="shared" si="8"/>
        <v>1.6919999996629058</v>
      </c>
      <c r="F43">
        <f t="shared" si="9"/>
        <v>1.6919999996629058</v>
      </c>
      <c r="G43">
        <f t="shared" si="10"/>
        <v>1.6919999996629058</v>
      </c>
      <c r="H43">
        <v>0</v>
      </c>
    </row>
    <row r="44" spans="1:20" x14ac:dyDescent="0.25">
      <c r="C44" t="str">
        <f t="shared" si="7"/>
        <v>CC</v>
      </c>
      <c r="D44">
        <v>0</v>
      </c>
      <c r="E44">
        <f t="shared" si="8"/>
        <v>2.4136379997551196</v>
      </c>
      <c r="F44">
        <f t="shared" si="9"/>
        <v>2.4136379997551196</v>
      </c>
      <c r="G44">
        <f t="shared" si="10"/>
        <v>2.4136379997551196</v>
      </c>
      <c r="H44">
        <v>0</v>
      </c>
    </row>
    <row r="45" spans="1:20" x14ac:dyDescent="0.25">
      <c r="C45" t="str">
        <f t="shared" si="7"/>
        <v>CCcon</v>
      </c>
      <c r="D45">
        <v>0</v>
      </c>
      <c r="E45">
        <f t="shared" si="8"/>
        <v>0</v>
      </c>
      <c r="F45">
        <f t="shared" si="9"/>
        <v>0</v>
      </c>
      <c r="G45">
        <f t="shared" si="10"/>
        <v>0</v>
      </c>
      <c r="H45">
        <v>0</v>
      </c>
    </row>
    <row r="46" spans="1:20" x14ac:dyDescent="0.25">
      <c r="C46" t="str">
        <f t="shared" si="7"/>
        <v>ST</v>
      </c>
      <c r="D46">
        <v>0</v>
      </c>
      <c r="E46">
        <f t="shared" si="8"/>
        <v>0</v>
      </c>
      <c r="F46">
        <f t="shared" si="9"/>
        <v>0</v>
      </c>
      <c r="G46">
        <f t="shared" si="10"/>
        <v>0</v>
      </c>
      <c r="H46">
        <v>0</v>
      </c>
    </row>
    <row r="47" spans="1:20" x14ac:dyDescent="0.25">
      <c r="C47" t="str">
        <f t="shared" si="7"/>
        <v>GT</v>
      </c>
      <c r="D47">
        <v>0</v>
      </c>
      <c r="E47">
        <f t="shared" si="8"/>
        <v>0.72002717308574704</v>
      </c>
      <c r="F47">
        <f t="shared" si="9"/>
        <v>0.72002717308574704</v>
      </c>
      <c r="G47">
        <f t="shared" si="10"/>
        <v>0.72002717308574704</v>
      </c>
      <c r="H47">
        <v>0</v>
      </c>
    </row>
    <row r="48" spans="1:20" x14ac:dyDescent="0.25">
      <c r="C48" t="str">
        <f t="shared" si="7"/>
        <v>Windon</v>
      </c>
      <c r="D48">
        <v>0</v>
      </c>
      <c r="E48">
        <f t="shared" si="8"/>
        <v>2.001417727272282</v>
      </c>
      <c r="F48">
        <f t="shared" si="9"/>
        <v>2.001417727272282</v>
      </c>
      <c r="G48">
        <f t="shared" si="10"/>
        <v>2.001417727272282</v>
      </c>
      <c r="H48">
        <v>0</v>
      </c>
    </row>
    <row r="49" spans="3:14" x14ac:dyDescent="0.25">
      <c r="C49" t="str">
        <f t="shared" si="7"/>
        <v>Trade</v>
      </c>
      <c r="D49">
        <v>0</v>
      </c>
      <c r="E49">
        <f t="shared" si="8"/>
        <v>8.5145432544408894</v>
      </c>
      <c r="F49">
        <f t="shared" si="9"/>
        <v>8.5145432544408894</v>
      </c>
      <c r="G49">
        <f t="shared" si="10"/>
        <v>8.5145432544408894</v>
      </c>
      <c r="H49">
        <v>0</v>
      </c>
    </row>
    <row r="50" spans="3:14" x14ac:dyDescent="0.25">
      <c r="C50" t="str">
        <f t="shared" ref="C50:C61" si="11">CONCATENATE(A23,"-",E$19)</f>
        <v>Nuclear-LS2</v>
      </c>
      <c r="G50">
        <v>0</v>
      </c>
      <c r="H50">
        <f t="shared" ref="H50:H61" si="12">E23</f>
        <v>0</v>
      </c>
      <c r="I50">
        <f>H50</f>
        <v>0</v>
      </c>
      <c r="J50">
        <f>H50</f>
        <v>0</v>
      </c>
      <c r="K50">
        <v>0</v>
      </c>
    </row>
    <row r="51" spans="3:14" x14ac:dyDescent="0.25">
      <c r="C51" t="str">
        <f t="shared" si="11"/>
        <v>Hydrolg-LS2</v>
      </c>
      <c r="G51">
        <v>0</v>
      </c>
      <c r="H51">
        <f t="shared" si="12"/>
        <v>0.11643171293833363</v>
      </c>
      <c r="I51">
        <f t="shared" ref="I51:I61" si="13">H51</f>
        <v>0.11643171293833363</v>
      </c>
      <c r="J51">
        <f t="shared" ref="J51:J61" si="14">H51</f>
        <v>0.11643171293833363</v>
      </c>
      <c r="K51">
        <v>0</v>
      </c>
    </row>
    <row r="52" spans="3:14" x14ac:dyDescent="0.25">
      <c r="C52" t="str">
        <f t="shared" si="11"/>
        <v>HydroROR-LS2</v>
      </c>
      <c r="G52">
        <v>0</v>
      </c>
      <c r="H52">
        <f t="shared" si="12"/>
        <v>4.5670870980931326E-3</v>
      </c>
      <c r="I52">
        <f t="shared" si="13"/>
        <v>4.5670870980931326E-3</v>
      </c>
      <c r="J52">
        <f t="shared" si="14"/>
        <v>4.5670870980931326E-3</v>
      </c>
      <c r="K52">
        <v>0</v>
      </c>
    </row>
    <row r="53" spans="3:14" x14ac:dyDescent="0.25">
      <c r="C53" t="str">
        <f t="shared" si="11"/>
        <v>Subcr-LS2</v>
      </c>
      <c r="G53">
        <v>0</v>
      </c>
      <c r="H53">
        <f t="shared" si="12"/>
        <v>36.016404854876747</v>
      </c>
      <c r="I53">
        <f t="shared" si="13"/>
        <v>36.016404854876747</v>
      </c>
      <c r="J53">
        <f t="shared" si="14"/>
        <v>36.016404854876747</v>
      </c>
      <c r="K53">
        <v>0</v>
      </c>
    </row>
    <row r="54" spans="3:14" x14ac:dyDescent="0.25">
      <c r="C54" t="str">
        <f t="shared" si="11"/>
        <v>Superc-LS2</v>
      </c>
      <c r="G54">
        <v>0</v>
      </c>
      <c r="H54">
        <f t="shared" si="12"/>
        <v>5.1436799999999563</v>
      </c>
      <c r="I54">
        <f t="shared" si="13"/>
        <v>5.1436799999999563</v>
      </c>
      <c r="J54">
        <f t="shared" si="14"/>
        <v>5.1436799999999563</v>
      </c>
      <c r="K54">
        <v>0</v>
      </c>
    </row>
    <row r="55" spans="3:14" x14ac:dyDescent="0.25">
      <c r="C55" t="str">
        <f t="shared" si="11"/>
        <v>Ultrsc-LS2</v>
      </c>
      <c r="G55">
        <v>0</v>
      </c>
      <c r="H55">
        <f t="shared" si="12"/>
        <v>1.6919999999999558</v>
      </c>
      <c r="I55">
        <f t="shared" si="13"/>
        <v>1.6919999999999558</v>
      </c>
      <c r="J55">
        <f t="shared" si="14"/>
        <v>1.6919999999999558</v>
      </c>
      <c r="K55">
        <v>0</v>
      </c>
    </row>
    <row r="56" spans="3:14" x14ac:dyDescent="0.25">
      <c r="C56" t="str">
        <f t="shared" si="11"/>
        <v>CC-LS2</v>
      </c>
      <c r="G56">
        <v>0</v>
      </c>
      <c r="H56">
        <f t="shared" si="12"/>
        <v>2.4136379999983051</v>
      </c>
      <c r="I56">
        <f t="shared" si="13"/>
        <v>2.4136379999983051</v>
      </c>
      <c r="J56">
        <f t="shared" si="14"/>
        <v>2.4136379999983051</v>
      </c>
      <c r="K56">
        <v>0</v>
      </c>
    </row>
    <row r="57" spans="3:14" x14ac:dyDescent="0.25">
      <c r="C57" t="str">
        <f t="shared" si="11"/>
        <v>CCcon-LS2</v>
      </c>
      <c r="G57">
        <v>0</v>
      </c>
      <c r="H57">
        <f t="shared" si="12"/>
        <v>0</v>
      </c>
      <c r="I57">
        <f t="shared" si="13"/>
        <v>0</v>
      </c>
      <c r="J57">
        <f t="shared" si="14"/>
        <v>0</v>
      </c>
      <c r="K57">
        <v>0</v>
      </c>
    </row>
    <row r="58" spans="3:14" x14ac:dyDescent="0.25">
      <c r="C58" t="str">
        <f t="shared" si="11"/>
        <v>ST-LS2</v>
      </c>
      <c r="G58">
        <v>0</v>
      </c>
      <c r="H58">
        <f t="shared" si="12"/>
        <v>0</v>
      </c>
      <c r="I58">
        <f t="shared" si="13"/>
        <v>0</v>
      </c>
      <c r="J58">
        <f t="shared" si="14"/>
        <v>0</v>
      </c>
      <c r="K58">
        <v>0</v>
      </c>
    </row>
    <row r="59" spans="3:14" x14ac:dyDescent="0.25">
      <c r="C59" t="str">
        <f t="shared" si="11"/>
        <v>GT-LS2</v>
      </c>
      <c r="G59">
        <v>0</v>
      </c>
      <c r="H59">
        <f t="shared" si="12"/>
        <v>0</v>
      </c>
      <c r="I59">
        <f t="shared" si="13"/>
        <v>0</v>
      </c>
      <c r="J59">
        <f t="shared" si="14"/>
        <v>0</v>
      </c>
      <c r="K59">
        <v>0</v>
      </c>
    </row>
    <row r="60" spans="3:14" x14ac:dyDescent="0.25">
      <c r="C60" t="str">
        <f t="shared" si="11"/>
        <v>Windon-LS2</v>
      </c>
      <c r="G60">
        <v>0</v>
      </c>
      <c r="H60">
        <f t="shared" si="12"/>
        <v>0.95555359272614027</v>
      </c>
      <c r="I60">
        <f t="shared" si="13"/>
        <v>0.95555359272614027</v>
      </c>
      <c r="J60">
        <f t="shared" si="14"/>
        <v>0.95555359272614027</v>
      </c>
      <c r="K60">
        <v>0</v>
      </c>
    </row>
    <row r="61" spans="3:14" x14ac:dyDescent="0.25">
      <c r="C61" t="str">
        <f t="shared" si="11"/>
        <v>Trade-LS2</v>
      </c>
      <c r="G61">
        <v>0</v>
      </c>
      <c r="H61">
        <f t="shared" si="12"/>
        <v>8.5422315992454223</v>
      </c>
      <c r="I61">
        <f t="shared" si="13"/>
        <v>8.5422315992454223</v>
      </c>
      <c r="J61">
        <f t="shared" si="14"/>
        <v>8.5422315992454223</v>
      </c>
      <c r="K61">
        <v>0</v>
      </c>
    </row>
    <row r="62" spans="3:14" x14ac:dyDescent="0.25">
      <c r="C62" t="str">
        <f t="shared" ref="C62:C73" si="15">CONCATENATE(A23,"-",F$19)</f>
        <v>Nuclear-LS3</v>
      </c>
      <c r="J62">
        <v>0</v>
      </c>
      <c r="K62">
        <f t="shared" ref="K62:K73" si="16">F23</f>
        <v>0</v>
      </c>
      <c r="L62">
        <f>K62</f>
        <v>0</v>
      </c>
      <c r="M62">
        <f>K62</f>
        <v>0</v>
      </c>
      <c r="N62">
        <v>0</v>
      </c>
    </row>
    <row r="63" spans="3:14" x14ac:dyDescent="0.25">
      <c r="C63" t="str">
        <f t="shared" si="15"/>
        <v>Hydrolg-LS3</v>
      </c>
      <c r="J63">
        <v>0</v>
      </c>
      <c r="K63">
        <f t="shared" si="16"/>
        <v>5.1210982151642147E-4</v>
      </c>
      <c r="L63">
        <f t="shared" ref="L63:L73" si="17">K63</f>
        <v>5.1210982151642147E-4</v>
      </c>
      <c r="M63">
        <f t="shared" ref="M63:M73" si="18">K63</f>
        <v>5.1210982151642147E-4</v>
      </c>
      <c r="N63">
        <v>0</v>
      </c>
    </row>
    <row r="64" spans="3:14" x14ac:dyDescent="0.25">
      <c r="C64" t="str">
        <f t="shared" si="15"/>
        <v>HydroROR-LS3</v>
      </c>
      <c r="J64">
        <v>0</v>
      </c>
      <c r="K64">
        <f t="shared" si="16"/>
        <v>5.1192378014239801E-4</v>
      </c>
      <c r="L64">
        <f t="shared" si="17"/>
        <v>5.1192378014239801E-4</v>
      </c>
      <c r="M64">
        <f t="shared" si="18"/>
        <v>5.1192378014239801E-4</v>
      </c>
      <c r="N64">
        <v>0</v>
      </c>
    </row>
    <row r="65" spans="3:17" x14ac:dyDescent="0.25">
      <c r="C65" t="str">
        <f t="shared" si="15"/>
        <v>Subcr-LS3</v>
      </c>
      <c r="J65">
        <v>0</v>
      </c>
      <c r="K65">
        <f t="shared" si="16"/>
        <v>29.811971775129582</v>
      </c>
      <c r="L65">
        <f t="shared" si="17"/>
        <v>29.811971775129582</v>
      </c>
      <c r="M65">
        <f t="shared" si="18"/>
        <v>29.811971775129582</v>
      </c>
      <c r="N65">
        <v>0</v>
      </c>
    </row>
    <row r="66" spans="3:17" x14ac:dyDescent="0.25">
      <c r="C66" t="str">
        <f t="shared" si="15"/>
        <v>Superc-LS3</v>
      </c>
      <c r="J66">
        <v>0</v>
      </c>
      <c r="K66">
        <f t="shared" si="16"/>
        <v>5.1436799999999732</v>
      </c>
      <c r="L66">
        <f t="shared" si="17"/>
        <v>5.1436799999999732</v>
      </c>
      <c r="M66">
        <f t="shared" si="18"/>
        <v>5.1436799999999732</v>
      </c>
      <c r="N66">
        <v>0</v>
      </c>
    </row>
    <row r="67" spans="3:17" x14ac:dyDescent="0.25">
      <c r="C67" t="str">
        <f t="shared" si="15"/>
        <v>Ultrsc-LS3</v>
      </c>
      <c r="J67">
        <v>0</v>
      </c>
      <c r="K67">
        <f t="shared" si="16"/>
        <v>1.6919999999999868</v>
      </c>
      <c r="L67">
        <f t="shared" si="17"/>
        <v>1.6919999999999868</v>
      </c>
      <c r="M67">
        <f t="shared" si="18"/>
        <v>1.6919999999999868</v>
      </c>
      <c r="N67">
        <v>0</v>
      </c>
    </row>
    <row r="68" spans="3:17" x14ac:dyDescent="0.25">
      <c r="C68" t="str">
        <f t="shared" si="15"/>
        <v>CC-LS3</v>
      </c>
      <c r="J68">
        <v>0</v>
      </c>
      <c r="K68">
        <f t="shared" si="16"/>
        <v>2.4136379999995001</v>
      </c>
      <c r="L68">
        <f t="shared" si="17"/>
        <v>2.4136379999995001</v>
      </c>
      <c r="M68">
        <f t="shared" si="18"/>
        <v>2.4136379999995001</v>
      </c>
      <c r="N68">
        <v>0</v>
      </c>
    </row>
    <row r="69" spans="3:17" x14ac:dyDescent="0.25">
      <c r="C69" t="str">
        <f t="shared" si="15"/>
        <v>CCcon-LS3</v>
      </c>
      <c r="J69">
        <v>0</v>
      </c>
      <c r="K69">
        <f t="shared" si="16"/>
        <v>0</v>
      </c>
      <c r="L69">
        <f t="shared" si="17"/>
        <v>0</v>
      </c>
      <c r="M69">
        <f t="shared" si="18"/>
        <v>0</v>
      </c>
      <c r="N69">
        <v>0</v>
      </c>
    </row>
    <row r="70" spans="3:17" x14ac:dyDescent="0.25">
      <c r="C70" t="str">
        <f t="shared" si="15"/>
        <v>ST-LS3</v>
      </c>
      <c r="J70">
        <v>0</v>
      </c>
      <c r="K70">
        <f t="shared" si="16"/>
        <v>0</v>
      </c>
      <c r="L70">
        <f t="shared" si="17"/>
        <v>0</v>
      </c>
      <c r="M70">
        <f t="shared" si="18"/>
        <v>0</v>
      </c>
      <c r="N70">
        <v>0</v>
      </c>
    </row>
    <row r="71" spans="3:17" x14ac:dyDescent="0.25">
      <c r="C71" t="str">
        <f t="shared" si="15"/>
        <v>GT-LS3</v>
      </c>
      <c r="J71">
        <v>0</v>
      </c>
      <c r="K71">
        <f t="shared" si="16"/>
        <v>0</v>
      </c>
      <c r="L71">
        <f t="shared" si="17"/>
        <v>0</v>
      </c>
      <c r="M71">
        <f t="shared" si="18"/>
        <v>0</v>
      </c>
      <c r="N71">
        <v>0</v>
      </c>
    </row>
    <row r="72" spans="3:17" x14ac:dyDescent="0.25">
      <c r="C72" t="str">
        <f t="shared" si="15"/>
        <v>Windon-LS3</v>
      </c>
      <c r="J72">
        <v>0</v>
      </c>
      <c r="K72">
        <f t="shared" si="16"/>
        <v>1.5080791368014999</v>
      </c>
      <c r="L72">
        <f t="shared" si="17"/>
        <v>1.5080791368014999</v>
      </c>
      <c r="M72">
        <f t="shared" si="18"/>
        <v>1.5080791368014999</v>
      </c>
      <c r="N72">
        <v>0</v>
      </c>
    </row>
    <row r="73" spans="3:17" x14ac:dyDescent="0.25">
      <c r="C73" t="str">
        <f t="shared" si="15"/>
        <v>Trade-LS3</v>
      </c>
      <c r="J73">
        <v>0</v>
      </c>
      <c r="K73">
        <f t="shared" si="16"/>
        <v>8.6977027289580366</v>
      </c>
      <c r="L73">
        <f t="shared" si="17"/>
        <v>8.6977027289580366</v>
      </c>
      <c r="M73">
        <f t="shared" si="18"/>
        <v>8.6977027289580366</v>
      </c>
      <c r="N73">
        <v>0</v>
      </c>
    </row>
    <row r="74" spans="3:17" x14ac:dyDescent="0.25">
      <c r="C74" t="str">
        <f t="shared" ref="C74:C85" si="19">CONCATENATE(A23,"-",G$19)</f>
        <v>Nuclear-LS4</v>
      </c>
      <c r="M74">
        <v>0</v>
      </c>
      <c r="N74">
        <f t="shared" ref="N74:N85" si="20">G23</f>
        <v>0</v>
      </c>
      <c r="O74">
        <f>N74</f>
        <v>0</v>
      </c>
      <c r="P74">
        <f>N74</f>
        <v>0</v>
      </c>
      <c r="Q74">
        <v>0</v>
      </c>
    </row>
    <row r="75" spans="3:17" x14ac:dyDescent="0.25">
      <c r="C75" t="str">
        <f t="shared" si="19"/>
        <v>Hydrolg-LS4</v>
      </c>
      <c r="M75">
        <v>0</v>
      </c>
      <c r="N75">
        <f t="shared" si="20"/>
        <v>0</v>
      </c>
      <c r="O75">
        <f t="shared" ref="O75:O85" si="21">N75</f>
        <v>0</v>
      </c>
      <c r="P75">
        <f t="shared" ref="P75:P85" si="22">N75</f>
        <v>0</v>
      </c>
      <c r="Q75">
        <v>0</v>
      </c>
    </row>
    <row r="76" spans="3:17" x14ac:dyDescent="0.25">
      <c r="C76" t="str">
        <f t="shared" si="19"/>
        <v>HydroROR-LS4</v>
      </c>
      <c r="M76">
        <v>0</v>
      </c>
      <c r="N76">
        <f t="shared" si="20"/>
        <v>0</v>
      </c>
      <c r="O76">
        <f t="shared" si="21"/>
        <v>0</v>
      </c>
      <c r="P76">
        <f t="shared" si="22"/>
        <v>0</v>
      </c>
      <c r="Q76">
        <v>0</v>
      </c>
    </row>
    <row r="77" spans="3:17" x14ac:dyDescent="0.25">
      <c r="C77" t="str">
        <f t="shared" si="19"/>
        <v>Subcr-LS4</v>
      </c>
      <c r="M77">
        <v>0</v>
      </c>
      <c r="N77">
        <f t="shared" si="20"/>
        <v>25.988814104764618</v>
      </c>
      <c r="O77">
        <f t="shared" si="21"/>
        <v>25.988814104764618</v>
      </c>
      <c r="P77">
        <f t="shared" si="22"/>
        <v>25.988814104764618</v>
      </c>
      <c r="Q77">
        <v>0</v>
      </c>
    </row>
    <row r="78" spans="3:17" x14ac:dyDescent="0.25">
      <c r="C78" t="str">
        <f t="shared" si="19"/>
        <v>Superc-LS4</v>
      </c>
      <c r="M78">
        <v>0</v>
      </c>
      <c r="N78">
        <f t="shared" si="20"/>
        <v>5.1436799999992058</v>
      </c>
      <c r="O78">
        <f t="shared" si="21"/>
        <v>5.1436799999992058</v>
      </c>
      <c r="P78">
        <f t="shared" si="22"/>
        <v>5.1436799999992058</v>
      </c>
      <c r="Q78">
        <v>0</v>
      </c>
    </row>
    <row r="79" spans="3:17" x14ac:dyDescent="0.25">
      <c r="C79" t="str">
        <f t="shared" si="19"/>
        <v>Ultrsc-LS4</v>
      </c>
      <c r="M79">
        <v>0</v>
      </c>
      <c r="N79">
        <f t="shared" si="20"/>
        <v>1.6919999999995867</v>
      </c>
      <c r="O79">
        <f t="shared" si="21"/>
        <v>1.6919999999995867</v>
      </c>
      <c r="P79">
        <f t="shared" si="22"/>
        <v>1.6919999999995867</v>
      </c>
      <c r="Q79">
        <v>0</v>
      </c>
    </row>
    <row r="80" spans="3:17" x14ac:dyDescent="0.25">
      <c r="C80" t="str">
        <f t="shared" si="19"/>
        <v>CC-LS4</v>
      </c>
      <c r="M80">
        <v>0</v>
      </c>
      <c r="N80">
        <f t="shared" si="20"/>
        <v>0.35305187740910721</v>
      </c>
      <c r="O80">
        <f t="shared" si="21"/>
        <v>0.35305187740910721</v>
      </c>
      <c r="P80">
        <f t="shared" si="22"/>
        <v>0.35305187740910721</v>
      </c>
      <c r="Q80">
        <v>0</v>
      </c>
    </row>
    <row r="81" spans="3:20" x14ac:dyDescent="0.25">
      <c r="C81" t="str">
        <f t="shared" si="19"/>
        <v>CCcon-LS4</v>
      </c>
      <c r="M81">
        <v>0</v>
      </c>
      <c r="N81">
        <f t="shared" si="20"/>
        <v>0</v>
      </c>
      <c r="O81">
        <f t="shared" si="21"/>
        <v>0</v>
      </c>
      <c r="P81">
        <f t="shared" si="22"/>
        <v>0</v>
      </c>
      <c r="Q81">
        <v>0</v>
      </c>
    </row>
    <row r="82" spans="3:20" x14ac:dyDescent="0.25">
      <c r="C82" t="str">
        <f t="shared" si="19"/>
        <v>ST-LS4</v>
      </c>
      <c r="M82">
        <v>0</v>
      </c>
      <c r="N82">
        <f t="shared" si="20"/>
        <v>0</v>
      </c>
      <c r="O82">
        <f t="shared" si="21"/>
        <v>0</v>
      </c>
      <c r="P82">
        <f t="shared" si="22"/>
        <v>0</v>
      </c>
      <c r="Q82">
        <v>0</v>
      </c>
    </row>
    <row r="83" spans="3:20" x14ac:dyDescent="0.25">
      <c r="C83" t="str">
        <f t="shared" si="19"/>
        <v>GT-LS4</v>
      </c>
      <c r="M83">
        <v>0</v>
      </c>
      <c r="N83">
        <f t="shared" si="20"/>
        <v>0</v>
      </c>
      <c r="O83">
        <f t="shared" si="21"/>
        <v>0</v>
      </c>
      <c r="P83">
        <f t="shared" si="22"/>
        <v>0</v>
      </c>
      <c r="Q83">
        <v>0</v>
      </c>
    </row>
    <row r="84" spans="3:20" x14ac:dyDescent="0.25">
      <c r="C84" t="str">
        <f t="shared" si="19"/>
        <v>Windon-LS4</v>
      </c>
      <c r="M84">
        <v>0</v>
      </c>
      <c r="N84">
        <f t="shared" si="20"/>
        <v>1.5716066766720207</v>
      </c>
      <c r="O84">
        <f t="shared" si="21"/>
        <v>1.5716066766720207</v>
      </c>
      <c r="P84">
        <f t="shared" si="22"/>
        <v>1.5716066766720207</v>
      </c>
      <c r="Q84">
        <v>0</v>
      </c>
    </row>
    <row r="85" spans="3:20" x14ac:dyDescent="0.25">
      <c r="C85" t="str">
        <f t="shared" si="19"/>
        <v>Trade-LS4</v>
      </c>
      <c r="M85">
        <v>0</v>
      </c>
      <c r="N85">
        <f t="shared" si="20"/>
        <v>9.258688444932309</v>
      </c>
      <c r="O85">
        <f t="shared" si="21"/>
        <v>9.258688444932309</v>
      </c>
      <c r="P85">
        <f t="shared" si="22"/>
        <v>9.258688444932309</v>
      </c>
      <c r="Q85">
        <v>0</v>
      </c>
    </row>
    <row r="86" spans="3:20" x14ac:dyDescent="0.25">
      <c r="C86" t="str">
        <f>CONCATENATE(A23,"-",H$19)</f>
        <v>Nuclear-LS5</v>
      </c>
      <c r="P86">
        <v>0</v>
      </c>
      <c r="Q86">
        <f t="shared" ref="Q86:Q97" si="23">H23</f>
        <v>0</v>
      </c>
      <c r="R86">
        <f t="shared" ref="R86:R97" si="24">Q86</f>
        <v>0</v>
      </c>
      <c r="S86">
        <f t="shared" ref="S86:S97" si="25">Q86</f>
        <v>0</v>
      </c>
      <c r="T86">
        <v>0</v>
      </c>
    </row>
    <row r="87" spans="3:20" x14ac:dyDescent="0.25">
      <c r="C87" t="str">
        <f t="shared" ref="C87:C97" si="26">CONCATENATE(A24,"-",H$19)</f>
        <v>Hydrolg-LS5</v>
      </c>
      <c r="P87">
        <v>0</v>
      </c>
      <c r="Q87">
        <f t="shared" si="23"/>
        <v>0</v>
      </c>
      <c r="R87">
        <f t="shared" si="24"/>
        <v>0</v>
      </c>
      <c r="S87">
        <f t="shared" si="25"/>
        <v>0</v>
      </c>
      <c r="T87">
        <v>0</v>
      </c>
    </row>
    <row r="88" spans="3:20" x14ac:dyDescent="0.25">
      <c r="C88" t="str">
        <f t="shared" si="26"/>
        <v>HydroROR-LS5</v>
      </c>
      <c r="P88">
        <v>0</v>
      </c>
      <c r="Q88">
        <f t="shared" si="23"/>
        <v>0</v>
      </c>
      <c r="R88">
        <f t="shared" si="24"/>
        <v>0</v>
      </c>
      <c r="S88">
        <f t="shared" si="25"/>
        <v>0</v>
      </c>
      <c r="T88">
        <v>0</v>
      </c>
    </row>
    <row r="89" spans="3:20" x14ac:dyDescent="0.25">
      <c r="C89" t="str">
        <f t="shared" si="26"/>
        <v>Subcr-LS5</v>
      </c>
      <c r="P89">
        <v>0</v>
      </c>
      <c r="Q89">
        <f t="shared" si="23"/>
        <v>21.354138250338938</v>
      </c>
      <c r="R89">
        <f t="shared" si="24"/>
        <v>21.354138250338938</v>
      </c>
      <c r="S89">
        <f t="shared" si="25"/>
        <v>21.354138250338938</v>
      </c>
      <c r="T89">
        <v>0</v>
      </c>
    </row>
    <row r="90" spans="3:20" x14ac:dyDescent="0.25">
      <c r="C90" t="str">
        <f t="shared" si="26"/>
        <v>Superc-LS5</v>
      </c>
      <c r="P90">
        <v>0</v>
      </c>
      <c r="Q90">
        <f t="shared" si="23"/>
        <v>4.9829863215787213</v>
      </c>
      <c r="R90">
        <f t="shared" si="24"/>
        <v>4.9829863215787213</v>
      </c>
      <c r="S90">
        <f t="shared" si="25"/>
        <v>4.9829863215787213</v>
      </c>
      <c r="T90">
        <v>0</v>
      </c>
    </row>
    <row r="91" spans="3:20" x14ac:dyDescent="0.25">
      <c r="C91" t="str">
        <f t="shared" si="26"/>
        <v>Ultrsc-LS5</v>
      </c>
      <c r="P91">
        <v>0</v>
      </c>
      <c r="Q91">
        <f t="shared" si="23"/>
        <v>1.6919999999999282</v>
      </c>
      <c r="R91">
        <f t="shared" si="24"/>
        <v>1.6919999999999282</v>
      </c>
      <c r="S91">
        <f t="shared" si="25"/>
        <v>1.6919999999999282</v>
      </c>
      <c r="T91">
        <v>0</v>
      </c>
    </row>
    <row r="92" spans="3:20" x14ac:dyDescent="0.25">
      <c r="C92" t="str">
        <f t="shared" si="26"/>
        <v>CC-LS5</v>
      </c>
      <c r="P92">
        <v>0</v>
      </c>
      <c r="Q92">
        <f t="shared" si="23"/>
        <v>0</v>
      </c>
      <c r="R92">
        <f t="shared" si="24"/>
        <v>0</v>
      </c>
      <c r="S92">
        <f t="shared" si="25"/>
        <v>0</v>
      </c>
      <c r="T92">
        <v>0</v>
      </c>
    </row>
    <row r="93" spans="3:20" x14ac:dyDescent="0.25">
      <c r="C93" t="str">
        <f t="shared" si="26"/>
        <v>CCcon-LS5</v>
      </c>
      <c r="P93">
        <v>0</v>
      </c>
      <c r="Q93">
        <f t="shared" si="23"/>
        <v>0</v>
      </c>
      <c r="R93">
        <f t="shared" si="24"/>
        <v>0</v>
      </c>
      <c r="S93">
        <f t="shared" si="25"/>
        <v>0</v>
      </c>
      <c r="T93">
        <v>0</v>
      </c>
    </row>
    <row r="94" spans="3:20" x14ac:dyDescent="0.25">
      <c r="C94" t="str">
        <f t="shared" si="26"/>
        <v>ST-LS5</v>
      </c>
      <c r="P94">
        <v>0</v>
      </c>
      <c r="Q94">
        <f t="shared" si="23"/>
        <v>0</v>
      </c>
      <c r="R94">
        <f t="shared" si="24"/>
        <v>0</v>
      </c>
      <c r="S94">
        <f t="shared" si="25"/>
        <v>0</v>
      </c>
      <c r="T94">
        <v>0</v>
      </c>
    </row>
    <row r="95" spans="3:20" x14ac:dyDescent="0.25">
      <c r="C95" t="str">
        <f t="shared" si="26"/>
        <v>GT-LS5</v>
      </c>
      <c r="P95">
        <v>0</v>
      </c>
      <c r="Q95">
        <f t="shared" si="23"/>
        <v>0</v>
      </c>
      <c r="R95">
        <f t="shared" si="24"/>
        <v>0</v>
      </c>
      <c r="S95">
        <f t="shared" si="25"/>
        <v>0</v>
      </c>
      <c r="T95">
        <v>0</v>
      </c>
    </row>
    <row r="96" spans="3:20" x14ac:dyDescent="0.25">
      <c r="C96" t="str">
        <f t="shared" si="26"/>
        <v>Windon-LS5</v>
      </c>
      <c r="P96">
        <v>0</v>
      </c>
      <c r="Q96">
        <f t="shared" si="23"/>
        <v>1.6320739659155314</v>
      </c>
      <c r="R96">
        <f t="shared" si="24"/>
        <v>1.6320739659155314</v>
      </c>
      <c r="S96">
        <f t="shared" si="25"/>
        <v>1.6320739659155314</v>
      </c>
      <c r="T96">
        <v>0</v>
      </c>
    </row>
    <row r="97" spans="2:20" x14ac:dyDescent="0.25">
      <c r="C97" t="str">
        <f t="shared" si="26"/>
        <v>Trade-LS5</v>
      </c>
      <c r="P97">
        <v>0</v>
      </c>
      <c r="Q97">
        <f t="shared" si="23"/>
        <v>8.502158573836093</v>
      </c>
      <c r="R97">
        <f t="shared" si="24"/>
        <v>8.502158573836093</v>
      </c>
      <c r="S97">
        <f t="shared" si="25"/>
        <v>8.502158573836093</v>
      </c>
      <c r="T97">
        <v>0</v>
      </c>
    </row>
    <row r="98" spans="2:20" x14ac:dyDescent="0.25">
      <c r="C98" t="s">
        <v>15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2:20" x14ac:dyDescent="0.25">
      <c r="C99" t="s">
        <v>15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2:20" x14ac:dyDescent="0.25">
      <c r="C100" t="s">
        <v>15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2:20" x14ac:dyDescent="0.25">
      <c r="C101" t="s">
        <v>15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2:20" x14ac:dyDescent="0.25">
      <c r="C102" t="s">
        <v>15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2:20" x14ac:dyDescent="0.25">
      <c r="C103" t="s">
        <v>15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2:20" x14ac:dyDescent="0.25">
      <c r="C104" t="s">
        <v>15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2:20" x14ac:dyDescent="0.25">
      <c r="C105" t="s">
        <v>15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2:20" x14ac:dyDescent="0.25">
      <c r="C106" t="s">
        <v>15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2:20" x14ac:dyDescent="0.25">
      <c r="C107" t="s">
        <v>15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2:20" x14ac:dyDescent="0.25">
      <c r="C108" t="s">
        <v>15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2:20" x14ac:dyDescent="0.25">
      <c r="C109" t="s">
        <v>15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2:20" x14ac:dyDescent="0.25">
      <c r="B110" t="s">
        <v>30</v>
      </c>
      <c r="C110" t="s">
        <v>30</v>
      </c>
      <c r="D110">
        <f>$D20</f>
        <v>957.55690930989397</v>
      </c>
      <c r="E110">
        <f>$D20</f>
        <v>957.55690930989397</v>
      </c>
      <c r="F110">
        <f>$D20</f>
        <v>957.55690930989397</v>
      </c>
      <c r="G110">
        <f>$D20</f>
        <v>957.55690930989397</v>
      </c>
      <c r="H110">
        <f>$E20</f>
        <v>370.91645842476998</v>
      </c>
      <c r="I110">
        <f t="shared" ref="I110:J110" si="27">$E20</f>
        <v>370.91645842476998</v>
      </c>
      <c r="J110">
        <f t="shared" si="27"/>
        <v>370.91645842476998</v>
      </c>
      <c r="K110">
        <f>$F20</f>
        <v>370.91645842476998</v>
      </c>
      <c r="L110">
        <f>$F20</f>
        <v>370.91645842476998</v>
      </c>
      <c r="M110">
        <f>$F20</f>
        <v>370.91645842476998</v>
      </c>
      <c r="N110">
        <f>$G20</f>
        <v>370.425186098712</v>
      </c>
      <c r="O110">
        <f>$G20</f>
        <v>370.425186098712</v>
      </c>
      <c r="P110">
        <f>$G20</f>
        <v>370.425186098712</v>
      </c>
      <c r="Q110">
        <f>$H20</f>
        <v>363.81940585201397</v>
      </c>
      <c r="R110">
        <f t="shared" ref="R110:T110" si="28">$H20</f>
        <v>363.81940585201397</v>
      </c>
      <c r="S110">
        <f t="shared" si="28"/>
        <v>363.81940585201397</v>
      </c>
      <c r="T110">
        <f t="shared" si="28"/>
        <v>363.81940585201397</v>
      </c>
    </row>
    <row r="111" spans="2:20" ht="21.75" customHeight="1" x14ac:dyDescent="0.25">
      <c r="C111" t="s">
        <v>11</v>
      </c>
      <c r="D111">
        <v>424.79447437915798</v>
      </c>
      <c r="E111">
        <v>424.79447437915798</v>
      </c>
      <c r="F111">
        <v>424.79447437915798</v>
      </c>
      <c r="G111">
        <v>424.79447437915798</v>
      </c>
      <c r="H111">
        <v>424.79447437915798</v>
      </c>
      <c r="I111">
        <v>424.79447437915798</v>
      </c>
      <c r="J111">
        <v>424.79447437915798</v>
      </c>
      <c r="K111">
        <v>424.79447437915798</v>
      </c>
      <c r="L111">
        <v>424.79447437915798</v>
      </c>
      <c r="M111">
        <v>424.79447437915798</v>
      </c>
      <c r="N111">
        <v>424.79447437915798</v>
      </c>
      <c r="O111">
        <v>424.79447437915798</v>
      </c>
      <c r="P111">
        <v>424.79447437915798</v>
      </c>
      <c r="Q111">
        <v>424.79447437915798</v>
      </c>
      <c r="R111">
        <v>424.79447437915798</v>
      </c>
      <c r="S111">
        <v>424.79447437915798</v>
      </c>
      <c r="T111">
        <v>424.79447437915798</v>
      </c>
    </row>
    <row r="112" spans="2:20" x14ac:dyDescent="0.25">
      <c r="C112" t="s">
        <v>13</v>
      </c>
      <c r="D112">
        <v>387.20268984058498</v>
      </c>
      <c r="E112">
        <v>387.20268984058498</v>
      </c>
      <c r="F112">
        <v>387.20268984058498</v>
      </c>
      <c r="G112">
        <v>387.20268984058498</v>
      </c>
      <c r="H112">
        <v>387.20268984058498</v>
      </c>
      <c r="I112">
        <v>387.20268984058498</v>
      </c>
      <c r="J112">
        <v>387.20268984058498</v>
      </c>
      <c r="K112">
        <v>387.20268984058498</v>
      </c>
      <c r="L112">
        <v>387.20268984058498</v>
      </c>
      <c r="M112">
        <v>387.20268984058498</v>
      </c>
      <c r="N112">
        <v>387.20268984058498</v>
      </c>
      <c r="O112">
        <v>387.20268984058498</v>
      </c>
      <c r="P112">
        <v>387.20268984058498</v>
      </c>
      <c r="Q112">
        <v>387.20268984058498</v>
      </c>
      <c r="R112">
        <v>387.20268984058498</v>
      </c>
      <c r="S112">
        <v>387.20268984058498</v>
      </c>
      <c r="T112">
        <v>387.20268984058498</v>
      </c>
    </row>
    <row r="113" spans="2:20" x14ac:dyDescent="0.25">
      <c r="C113" t="s">
        <v>5</v>
      </c>
      <c r="D113">
        <v>505.08794015466901</v>
      </c>
      <c r="E113">
        <v>505.08794015466901</v>
      </c>
      <c r="F113">
        <v>505.08794015466901</v>
      </c>
      <c r="G113">
        <v>505.08794015466901</v>
      </c>
      <c r="H113">
        <v>505.08794015466901</v>
      </c>
      <c r="I113">
        <v>505.08794015466901</v>
      </c>
      <c r="J113">
        <v>505.08794015466901</v>
      </c>
      <c r="K113">
        <v>505.08794015466901</v>
      </c>
      <c r="L113">
        <v>505.08794015466901</v>
      </c>
      <c r="M113">
        <v>505.08794015466901</v>
      </c>
      <c r="N113">
        <v>505.08794015466901</v>
      </c>
      <c r="O113">
        <v>505.08794015466901</v>
      </c>
      <c r="P113">
        <v>505.08794015466901</v>
      </c>
      <c r="Q113">
        <v>505.08794015466901</v>
      </c>
      <c r="R113">
        <v>505.08794015466901</v>
      </c>
      <c r="S113">
        <v>505.08794015466901</v>
      </c>
      <c r="T113">
        <v>505.08794015466901</v>
      </c>
    </row>
    <row r="116" spans="2:20" x14ac:dyDescent="0.25">
      <c r="B116" t="s">
        <v>17</v>
      </c>
      <c r="C116" t="s">
        <v>31</v>
      </c>
      <c r="D116" t="s">
        <v>6</v>
      </c>
      <c r="E116">
        <v>573.00000097392001</v>
      </c>
    </row>
    <row r="117" spans="2:20" x14ac:dyDescent="0.25">
      <c r="B117" t="s">
        <v>17</v>
      </c>
      <c r="C117" t="s">
        <v>32</v>
      </c>
      <c r="D117" t="s">
        <v>6</v>
      </c>
      <c r="E117">
        <v>573.00000004128003</v>
      </c>
    </row>
    <row r="118" spans="2:20" x14ac:dyDescent="0.25">
      <c r="B118" t="s">
        <v>5</v>
      </c>
      <c r="C118" t="s">
        <v>31</v>
      </c>
      <c r="D118" t="s">
        <v>6</v>
      </c>
      <c r="E118">
        <v>505.08794015466901</v>
      </c>
    </row>
    <row r="119" spans="2:20" x14ac:dyDescent="0.25">
      <c r="B119" t="s">
        <v>11</v>
      </c>
      <c r="C119" t="s">
        <v>31</v>
      </c>
      <c r="D119" t="s">
        <v>6</v>
      </c>
      <c r="E119">
        <v>437.85657142676803</v>
      </c>
    </row>
    <row r="120" spans="2:20" x14ac:dyDescent="0.25">
      <c r="B120" t="s">
        <v>11</v>
      </c>
      <c r="C120" t="s">
        <v>32</v>
      </c>
      <c r="D120" t="s">
        <v>6</v>
      </c>
      <c r="E120">
        <v>424.79447437915798</v>
      </c>
    </row>
    <row r="121" spans="2:20" x14ac:dyDescent="0.25">
      <c r="B121" t="s">
        <v>12</v>
      </c>
      <c r="C121" t="s">
        <v>31</v>
      </c>
      <c r="D121" t="s">
        <v>6</v>
      </c>
      <c r="E121">
        <v>368.126157810282</v>
      </c>
    </row>
    <row r="122" spans="2:20" x14ac:dyDescent="0.25">
      <c r="B122" t="s">
        <v>12</v>
      </c>
      <c r="C122" t="s">
        <v>32</v>
      </c>
      <c r="D122" t="s">
        <v>6</v>
      </c>
      <c r="E122">
        <v>404.01600830984302</v>
      </c>
    </row>
    <row r="123" spans="2:20" x14ac:dyDescent="0.25">
      <c r="B123" t="s">
        <v>13</v>
      </c>
      <c r="C123" t="s">
        <v>32</v>
      </c>
      <c r="D123" t="s">
        <v>6</v>
      </c>
      <c r="E123">
        <v>387.20268984058498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35"/>
  <sheetViews>
    <sheetView topLeftCell="B1" workbookViewId="0">
      <selection activeCell="X14" sqref="X14"/>
    </sheetView>
  </sheetViews>
  <sheetFormatPr defaultRowHeight="15" x14ac:dyDescent="0.25"/>
  <sheetData>
    <row r="1" spans="1:24" x14ac:dyDescent="0.25">
      <c r="D1" t="s">
        <v>19</v>
      </c>
      <c r="K1" t="s">
        <v>20</v>
      </c>
    </row>
    <row r="2" spans="1:24" x14ac:dyDescent="0.25">
      <c r="A2" t="s">
        <v>29</v>
      </c>
      <c r="D2">
        <v>2894843.7911752001</v>
      </c>
      <c r="H2" t="s">
        <v>29</v>
      </c>
      <c r="K2">
        <v>2889055.9212171701</v>
      </c>
      <c r="L2">
        <f>D2-K2</f>
        <v>5787.8699580300599</v>
      </c>
    </row>
    <row r="4" spans="1:24" x14ac:dyDescent="0.25">
      <c r="A4" t="s">
        <v>22</v>
      </c>
      <c r="B4" t="s">
        <v>23</v>
      </c>
      <c r="C4" t="s">
        <v>6</v>
      </c>
      <c r="D4">
        <v>0.42995206368226402</v>
      </c>
      <c r="H4" t="s">
        <v>22</v>
      </c>
      <c r="I4" t="s">
        <v>23</v>
      </c>
      <c r="J4" t="s">
        <v>6</v>
      </c>
      <c r="K4">
        <v>0.42989999999988698</v>
      </c>
    </row>
    <row r="5" spans="1:24" x14ac:dyDescent="0.25">
      <c r="A5" t="s">
        <v>22</v>
      </c>
      <c r="B5" t="s">
        <v>24</v>
      </c>
      <c r="C5" t="s">
        <v>6</v>
      </c>
      <c r="D5">
        <v>0.24035554642345999</v>
      </c>
      <c r="H5" t="s">
        <v>22</v>
      </c>
      <c r="I5" t="s">
        <v>24</v>
      </c>
      <c r="J5" t="s">
        <v>6</v>
      </c>
      <c r="K5">
        <v>0.24029999999971399</v>
      </c>
    </row>
    <row r="6" spans="1:24" x14ac:dyDescent="0.25">
      <c r="A6" t="s">
        <v>22</v>
      </c>
      <c r="B6" t="s">
        <v>25</v>
      </c>
      <c r="C6" t="s">
        <v>6</v>
      </c>
      <c r="D6">
        <v>12.8253431387198</v>
      </c>
      <c r="H6" t="s">
        <v>22</v>
      </c>
      <c r="I6" t="s">
        <v>25</v>
      </c>
      <c r="J6" t="s">
        <v>6</v>
      </c>
      <c r="K6">
        <v>12.825343138821101</v>
      </c>
    </row>
    <row r="7" spans="1:24" x14ac:dyDescent="0.25">
      <c r="A7" t="s">
        <v>22</v>
      </c>
      <c r="B7" t="s">
        <v>26</v>
      </c>
      <c r="C7" t="s">
        <v>6</v>
      </c>
      <c r="D7">
        <v>901.26508892861898</v>
      </c>
      <c r="H7" t="s">
        <v>22</v>
      </c>
      <c r="I7" t="s">
        <v>26</v>
      </c>
      <c r="J7" t="s">
        <v>6</v>
      </c>
      <c r="K7">
        <v>878.02840462812298</v>
      </c>
    </row>
    <row r="8" spans="1:24" x14ac:dyDescent="0.25">
      <c r="A8" t="s">
        <v>22</v>
      </c>
      <c r="B8" t="s">
        <v>27</v>
      </c>
      <c r="C8" t="s">
        <v>6</v>
      </c>
      <c r="D8">
        <v>1.0610466914349701</v>
      </c>
      <c r="H8" t="s">
        <v>22</v>
      </c>
      <c r="I8" t="s">
        <v>27</v>
      </c>
      <c r="J8" t="s">
        <v>6</v>
      </c>
      <c r="K8">
        <v>1.0610391000000099</v>
      </c>
    </row>
    <row r="9" spans="1:24" x14ac:dyDescent="0.25">
      <c r="A9" t="s">
        <v>22</v>
      </c>
      <c r="B9" t="s">
        <v>28</v>
      </c>
      <c r="C9" t="s">
        <v>6</v>
      </c>
      <c r="D9">
        <v>1256.1890292878099</v>
      </c>
      <c r="H9" t="s">
        <v>22</v>
      </c>
      <c r="I9" t="s">
        <v>28</v>
      </c>
      <c r="J9" t="s">
        <v>6</v>
      </c>
      <c r="K9">
        <v>1254.9942874732301</v>
      </c>
    </row>
    <row r="15" spans="1:24" x14ac:dyDescent="0.25">
      <c r="D15">
        <v>2950678.19838065</v>
      </c>
      <c r="K15">
        <v>2945676.52050148</v>
      </c>
      <c r="L15">
        <f>D15-K15</f>
        <v>5001.677879170049</v>
      </c>
      <c r="Q15">
        <v>2315614.4776946199</v>
      </c>
      <c r="R15">
        <f>D15-Q15</f>
        <v>635063.72068603011</v>
      </c>
      <c r="W15">
        <v>2317047.5763652902</v>
      </c>
      <c r="X15">
        <f>D15-W15</f>
        <v>633630.62201535981</v>
      </c>
    </row>
    <row r="17" spans="1:23" x14ac:dyDescent="0.25">
      <c r="A17" t="s">
        <v>22</v>
      </c>
      <c r="B17" t="s">
        <v>23</v>
      </c>
      <c r="C17" t="s">
        <v>6</v>
      </c>
      <c r="D17">
        <v>0.42989999985435801</v>
      </c>
      <c r="H17" t="s">
        <v>22</v>
      </c>
      <c r="I17" t="s">
        <v>23</v>
      </c>
      <c r="J17" t="s">
        <v>6</v>
      </c>
      <c r="K17">
        <v>0.42989999538014401</v>
      </c>
      <c r="N17" t="s">
        <v>22</v>
      </c>
      <c r="O17" t="s">
        <v>23</v>
      </c>
      <c r="P17" t="s">
        <v>6</v>
      </c>
      <c r="Q17">
        <v>0.429242949565392</v>
      </c>
      <c r="T17" t="s">
        <v>22</v>
      </c>
      <c r="U17" t="s">
        <v>23</v>
      </c>
      <c r="V17" t="s">
        <v>6</v>
      </c>
      <c r="W17">
        <v>0.42978112527895701</v>
      </c>
    </row>
    <row r="18" spans="1:23" x14ac:dyDescent="0.25">
      <c r="A18" t="s">
        <v>22</v>
      </c>
      <c r="B18" t="s">
        <v>24</v>
      </c>
      <c r="C18" t="s">
        <v>6</v>
      </c>
      <c r="D18">
        <v>0.24027945471748599</v>
      </c>
      <c r="H18" t="s">
        <v>22</v>
      </c>
      <c r="I18" t="s">
        <v>24</v>
      </c>
      <c r="J18" t="s">
        <v>6</v>
      </c>
      <c r="K18">
        <v>0.24029999459927801</v>
      </c>
      <c r="N18" t="s">
        <v>22</v>
      </c>
      <c r="O18" t="s">
        <v>24</v>
      </c>
      <c r="P18" t="s">
        <v>6</v>
      </c>
      <c r="Q18">
        <v>0.24030000013404301</v>
      </c>
      <c r="T18" t="s">
        <v>22</v>
      </c>
      <c r="U18" t="s">
        <v>24</v>
      </c>
      <c r="V18" t="s">
        <v>6</v>
      </c>
      <c r="W18">
        <v>0.24028368688190499</v>
      </c>
    </row>
    <row r="19" spans="1:23" x14ac:dyDescent="0.25">
      <c r="A19" t="s">
        <v>22</v>
      </c>
      <c r="B19" t="s">
        <v>25</v>
      </c>
      <c r="C19" t="s">
        <v>6</v>
      </c>
      <c r="D19">
        <v>12.8253431388208</v>
      </c>
      <c r="H19" t="s">
        <v>22</v>
      </c>
      <c r="I19" t="s">
        <v>25</v>
      </c>
      <c r="J19" t="s">
        <v>6</v>
      </c>
      <c r="K19">
        <v>12.825343138821101</v>
      </c>
      <c r="N19" t="s">
        <v>22</v>
      </c>
      <c r="O19" t="s">
        <v>25</v>
      </c>
      <c r="P19" t="s">
        <v>6</v>
      </c>
      <c r="Q19">
        <v>100.570892898865</v>
      </c>
      <c r="T19" t="s">
        <v>22</v>
      </c>
      <c r="U19" t="s">
        <v>25</v>
      </c>
      <c r="V19" t="s">
        <v>6</v>
      </c>
      <c r="W19">
        <v>100.865734622177</v>
      </c>
    </row>
    <row r="20" spans="1:23" x14ac:dyDescent="0.25">
      <c r="A20" t="s">
        <v>22</v>
      </c>
      <c r="B20" t="s">
        <v>26</v>
      </c>
      <c r="C20" t="s">
        <v>6</v>
      </c>
      <c r="D20">
        <v>901.26508756545104</v>
      </c>
      <c r="H20" t="s">
        <v>22</v>
      </c>
      <c r="I20" t="s">
        <v>26</v>
      </c>
      <c r="J20" t="s">
        <v>6</v>
      </c>
      <c r="K20">
        <v>878.02840457025695</v>
      </c>
      <c r="N20" t="s">
        <v>22</v>
      </c>
      <c r="O20" t="s">
        <v>26</v>
      </c>
      <c r="P20" t="s">
        <v>6</v>
      </c>
      <c r="Q20">
        <v>817.97166251299404</v>
      </c>
      <c r="T20" t="s">
        <v>22</v>
      </c>
      <c r="U20" t="s">
        <v>26</v>
      </c>
      <c r="V20" t="s">
        <v>6</v>
      </c>
      <c r="W20">
        <v>817.97166178500402</v>
      </c>
    </row>
    <row r="21" spans="1:23" x14ac:dyDescent="0.25">
      <c r="A21" t="s">
        <v>22</v>
      </c>
      <c r="B21" t="s">
        <v>27</v>
      </c>
      <c r="C21" t="s">
        <v>6</v>
      </c>
      <c r="D21">
        <v>1.06103909999624</v>
      </c>
      <c r="H21" t="s">
        <v>22</v>
      </c>
      <c r="I21" t="s">
        <v>27</v>
      </c>
      <c r="J21" t="s">
        <v>6</v>
      </c>
      <c r="K21">
        <v>1.06103909960706</v>
      </c>
      <c r="N21" t="s">
        <v>22</v>
      </c>
      <c r="O21" t="s">
        <v>27</v>
      </c>
      <c r="P21" t="s">
        <v>6</v>
      </c>
      <c r="Q21">
        <v>1.06103910000964</v>
      </c>
      <c r="T21" t="s">
        <v>22</v>
      </c>
      <c r="U21" t="s">
        <v>27</v>
      </c>
      <c r="V21" t="s">
        <v>6</v>
      </c>
      <c r="W21">
        <v>1.0610391000002599</v>
      </c>
    </row>
    <row r="22" spans="1:23" x14ac:dyDescent="0.25">
      <c r="A22" t="s">
        <v>22</v>
      </c>
      <c r="B22" t="s">
        <v>28</v>
      </c>
      <c r="C22" t="s">
        <v>6</v>
      </c>
      <c r="D22">
        <v>1266.4815151206999</v>
      </c>
      <c r="H22" t="s">
        <v>22</v>
      </c>
      <c r="I22" t="s">
        <v>28</v>
      </c>
      <c r="J22" t="s">
        <v>6</v>
      </c>
      <c r="K22">
        <v>1265.3917097302301</v>
      </c>
      <c r="N22" t="s">
        <v>22</v>
      </c>
      <c r="O22" t="s">
        <v>28</v>
      </c>
      <c r="P22" t="s">
        <v>6</v>
      </c>
      <c r="Q22">
        <v>1036.35371937734</v>
      </c>
      <c r="T22" t="s">
        <v>22</v>
      </c>
      <c r="U22" t="s">
        <v>28</v>
      </c>
      <c r="V22" t="s">
        <v>6</v>
      </c>
      <c r="W22">
        <v>1036.3667684213799</v>
      </c>
    </row>
    <row r="26" spans="1:23" x14ac:dyDescent="0.25">
      <c r="B26" t="s">
        <v>16</v>
      </c>
      <c r="C26" t="s">
        <v>6</v>
      </c>
      <c r="D26">
        <v>1.5828592319999699</v>
      </c>
      <c r="I26" t="s">
        <v>16</v>
      </c>
      <c r="J26" t="s">
        <v>6</v>
      </c>
      <c r="K26">
        <v>3.3134366492720799</v>
      </c>
    </row>
    <row r="27" spans="1:23" x14ac:dyDescent="0.25">
      <c r="B27" t="s">
        <v>17</v>
      </c>
      <c r="C27" t="s">
        <v>6</v>
      </c>
      <c r="D27">
        <v>8.5420939893989498</v>
      </c>
      <c r="I27" t="s">
        <v>17</v>
      </c>
      <c r="J27" t="s">
        <v>6</v>
      </c>
      <c r="K27">
        <v>4.3054591919869898</v>
      </c>
    </row>
    <row r="28" spans="1:23" x14ac:dyDescent="0.25">
      <c r="B28" t="s">
        <v>5</v>
      </c>
      <c r="C28" t="s">
        <v>6</v>
      </c>
      <c r="D28">
        <v>130.625350080944</v>
      </c>
      <c r="I28" t="s">
        <v>5</v>
      </c>
      <c r="J28" t="s">
        <v>6</v>
      </c>
      <c r="K28">
        <v>133.37955060272401</v>
      </c>
    </row>
    <row r="29" spans="1:23" x14ac:dyDescent="0.25">
      <c r="B29" t="s">
        <v>7</v>
      </c>
      <c r="C29" t="s">
        <v>6</v>
      </c>
      <c r="D29">
        <v>94.041957254396706</v>
      </c>
      <c r="I29" t="s">
        <v>7</v>
      </c>
      <c r="J29" t="s">
        <v>6</v>
      </c>
      <c r="K29">
        <v>94.041957254400003</v>
      </c>
    </row>
    <row r="30" spans="1:23" x14ac:dyDescent="0.25">
      <c r="B30" t="s">
        <v>8</v>
      </c>
      <c r="C30" t="s">
        <v>6</v>
      </c>
      <c r="D30">
        <v>856.84633778699595</v>
      </c>
      <c r="I30" t="s">
        <v>8</v>
      </c>
      <c r="J30" t="s">
        <v>6</v>
      </c>
      <c r="K30">
        <v>856.84630375225402</v>
      </c>
    </row>
    <row r="31" spans="1:23" x14ac:dyDescent="0.25">
      <c r="B31" t="s">
        <v>9</v>
      </c>
      <c r="C31" t="s">
        <v>6</v>
      </c>
      <c r="D31">
        <v>16.693611659997298</v>
      </c>
      <c r="I31" t="s">
        <v>9</v>
      </c>
      <c r="J31" t="s">
        <v>6</v>
      </c>
      <c r="K31">
        <v>16.693611660003601</v>
      </c>
    </row>
    <row r="32" spans="1:23" x14ac:dyDescent="0.25">
      <c r="B32" t="s">
        <v>10</v>
      </c>
      <c r="C32" t="s">
        <v>6</v>
      </c>
      <c r="D32">
        <v>102.22858817191999</v>
      </c>
      <c r="I32" t="s">
        <v>10</v>
      </c>
      <c r="J32" t="s">
        <v>6</v>
      </c>
      <c r="K32">
        <v>102.228588087308</v>
      </c>
    </row>
    <row r="33" spans="2:11" x14ac:dyDescent="0.25">
      <c r="B33" t="s">
        <v>11</v>
      </c>
      <c r="C33" t="s">
        <v>6</v>
      </c>
      <c r="D33">
        <v>1861.4116999190001</v>
      </c>
      <c r="I33" t="s">
        <v>11</v>
      </c>
      <c r="J33" t="s">
        <v>6</v>
      </c>
      <c r="K33">
        <v>1859.19436200734</v>
      </c>
    </row>
    <row r="34" spans="2:11" x14ac:dyDescent="0.25">
      <c r="B34" t="s">
        <v>12</v>
      </c>
      <c r="C34" t="s">
        <v>6</v>
      </c>
      <c r="D34">
        <v>1232.5728363615499</v>
      </c>
      <c r="I34" t="s">
        <v>12</v>
      </c>
      <c r="J34" t="s">
        <v>6</v>
      </c>
      <c r="K34">
        <v>1234.61257195243</v>
      </c>
    </row>
    <row r="35" spans="2:11" x14ac:dyDescent="0.25">
      <c r="B35" t="s">
        <v>13</v>
      </c>
      <c r="C35" t="s">
        <v>6</v>
      </c>
      <c r="D35">
        <v>695.78008922874699</v>
      </c>
      <c r="I35" t="s">
        <v>13</v>
      </c>
      <c r="J35" t="s">
        <v>6</v>
      </c>
      <c r="K35">
        <v>695.70224825164996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3:S103"/>
  <sheetViews>
    <sheetView zoomScaleNormal="100" workbookViewId="0">
      <selection activeCell="A5" sqref="A5"/>
    </sheetView>
  </sheetViews>
  <sheetFormatPr defaultRowHeight="15" x14ac:dyDescent="0.25"/>
  <sheetData>
    <row r="3" spans="1:7" x14ac:dyDescent="0.25">
      <c r="C3">
        <v>0.11700000000000001</v>
      </c>
      <c r="D3">
        <v>1.127</v>
      </c>
      <c r="E3">
        <v>3.82</v>
      </c>
      <c r="F3">
        <v>3.024</v>
      </c>
      <c r="G3">
        <v>0.69599999999999995</v>
      </c>
    </row>
    <row r="5" spans="1:7" x14ac:dyDescent="0.25">
      <c r="C5" t="s">
        <v>0</v>
      </c>
      <c r="D5" t="s">
        <v>1</v>
      </c>
      <c r="E5" t="s">
        <v>2</v>
      </c>
      <c r="F5" t="s">
        <v>3</v>
      </c>
      <c r="G5" t="s">
        <v>4</v>
      </c>
    </row>
    <row r="6" spans="1:7" x14ac:dyDescent="0.25">
      <c r="A6" t="s">
        <v>16</v>
      </c>
      <c r="B6" t="s">
        <v>6</v>
      </c>
      <c r="C6">
        <v>0.63082523686014003</v>
      </c>
      <c r="D6">
        <v>3.8637094372931902</v>
      </c>
      <c r="E6">
        <v>1.6047291113687101</v>
      </c>
      <c r="F6">
        <v>0.70168532255968596</v>
      </c>
      <c r="G6">
        <v>0.16149900281135701</v>
      </c>
    </row>
    <row r="7" spans="1:7" x14ac:dyDescent="0.25">
      <c r="A7" t="s">
        <v>17</v>
      </c>
      <c r="B7" t="s">
        <v>6</v>
      </c>
      <c r="C7">
        <v>2.13059380032747E-2</v>
      </c>
      <c r="D7">
        <v>0.13084470000006401</v>
      </c>
      <c r="E7">
        <v>0.44350200000006401</v>
      </c>
      <c r="F7">
        <v>0.35108640000006403</v>
      </c>
      <c r="G7">
        <v>8.0805600000064398E-2</v>
      </c>
    </row>
    <row r="8" spans="1:7" x14ac:dyDescent="0.25">
      <c r="A8" t="s">
        <v>5</v>
      </c>
      <c r="B8" t="s">
        <v>6</v>
      </c>
      <c r="C8">
        <v>3.0178462034152398</v>
      </c>
      <c r="D8">
        <v>28.531462385577299</v>
      </c>
      <c r="E8">
        <v>68.555084840797605</v>
      </c>
      <c r="F8">
        <v>36.787126775973597</v>
      </c>
      <c r="G8">
        <v>7.6004046639345194E-2</v>
      </c>
    </row>
    <row r="9" spans="1:7" x14ac:dyDescent="0.25">
      <c r="A9" t="s">
        <v>7</v>
      </c>
      <c r="B9" t="s">
        <v>6</v>
      </c>
      <c r="C9">
        <v>1.3185347759999999</v>
      </c>
      <c r="D9">
        <v>12.700758056</v>
      </c>
      <c r="E9">
        <v>43.049596960000002</v>
      </c>
      <c r="F9">
        <v>34.079052672000003</v>
      </c>
      <c r="G9">
        <v>7.8435914880000004</v>
      </c>
    </row>
    <row r="10" spans="1:7" x14ac:dyDescent="0.25">
      <c r="A10" t="s">
        <v>8</v>
      </c>
      <c r="B10" t="s">
        <v>6</v>
      </c>
      <c r="C10">
        <v>16.771524732379401</v>
      </c>
      <c r="D10">
        <v>159.83719648465001</v>
      </c>
      <c r="E10">
        <v>410.685062082331</v>
      </c>
      <c r="F10">
        <v>239.05639216119499</v>
      </c>
      <c r="G10">
        <v>30.496162326426301</v>
      </c>
    </row>
    <row r="11" spans="1:7" x14ac:dyDescent="0.25">
      <c r="A11" t="s">
        <v>9</v>
      </c>
      <c r="B11" t="s">
        <v>6</v>
      </c>
      <c r="C11">
        <v>0.26042877681190602</v>
      </c>
      <c r="D11">
        <v>1.69540186219866</v>
      </c>
      <c r="E11">
        <v>13.568832135733</v>
      </c>
      <c r="F11">
        <v>0.146794035052218</v>
      </c>
      <c r="G11">
        <v>1.02215485018777</v>
      </c>
    </row>
    <row r="12" spans="1:7" x14ac:dyDescent="0.25">
      <c r="A12" t="s">
        <v>10</v>
      </c>
      <c r="B12" t="s">
        <v>6</v>
      </c>
      <c r="C12">
        <v>1.11477538774908</v>
      </c>
      <c r="D12">
        <v>10.0818154082594</v>
      </c>
      <c r="E12">
        <v>42.811121146767597</v>
      </c>
      <c r="F12">
        <v>38.090881338809297</v>
      </c>
      <c r="G12">
        <v>10.1299948054294</v>
      </c>
    </row>
    <row r="13" spans="1:7" x14ac:dyDescent="0.25">
      <c r="A13" t="s">
        <v>11</v>
      </c>
      <c r="B13" t="s">
        <v>6</v>
      </c>
      <c r="C13">
        <v>35.669164105842398</v>
      </c>
      <c r="D13">
        <v>293.07907832789601</v>
      </c>
      <c r="E13">
        <v>905.40001880864202</v>
      </c>
      <c r="F13">
        <v>625.56310961338295</v>
      </c>
      <c r="G13">
        <v>120.25953290495499</v>
      </c>
    </row>
    <row r="14" spans="1:7" x14ac:dyDescent="0.25">
      <c r="A14" t="s">
        <v>12</v>
      </c>
      <c r="B14" t="s">
        <v>6</v>
      </c>
      <c r="C14">
        <v>17.583072597858902</v>
      </c>
      <c r="D14">
        <v>171.68270994516499</v>
      </c>
      <c r="E14">
        <v>573.25766464588401</v>
      </c>
      <c r="F14">
        <v>446.23633367306002</v>
      </c>
      <c r="G14">
        <v>106.701088814839</v>
      </c>
    </row>
    <row r="15" spans="1:7" x14ac:dyDescent="0.25">
      <c r="A15" t="s">
        <v>13</v>
      </c>
      <c r="B15" t="s">
        <v>6</v>
      </c>
      <c r="C15">
        <v>9.87021125954921</v>
      </c>
      <c r="D15">
        <v>95.074599060061004</v>
      </c>
      <c r="E15">
        <v>322.25817960008197</v>
      </c>
      <c r="F15">
        <v>255.106998720044</v>
      </c>
      <c r="G15">
        <v>58.715102880059703</v>
      </c>
    </row>
    <row r="16" spans="1:7" x14ac:dyDescent="0.25">
      <c r="B16" t="s">
        <v>6</v>
      </c>
    </row>
    <row r="18" spans="1:7" x14ac:dyDescent="0.25">
      <c r="C18" t="s">
        <v>0</v>
      </c>
      <c r="D18" t="s">
        <v>1</v>
      </c>
      <c r="E18" t="s">
        <v>2</v>
      </c>
      <c r="F18" t="s">
        <v>3</v>
      </c>
      <c r="G18" t="s">
        <v>4</v>
      </c>
    </row>
    <row r="19" spans="1:7" x14ac:dyDescent="0.25">
      <c r="A19" t="s">
        <v>6</v>
      </c>
      <c r="B19" t="s">
        <v>21</v>
      </c>
      <c r="C19">
        <v>619.13024592261695</v>
      </c>
      <c r="D19">
        <v>525.91159624700299</v>
      </c>
      <c r="E19">
        <v>379.295701963694</v>
      </c>
      <c r="F19">
        <v>364.34453464574801</v>
      </c>
      <c r="G19">
        <v>350.76235924070801</v>
      </c>
    </row>
    <row r="20" spans="1:7" x14ac:dyDescent="0.25">
      <c r="C20" t="s">
        <v>0</v>
      </c>
      <c r="D20" t="s">
        <v>1</v>
      </c>
      <c r="E20" t="s">
        <v>2</v>
      </c>
      <c r="F20" t="s">
        <v>3</v>
      </c>
      <c r="G20" t="s">
        <v>4</v>
      </c>
    </row>
    <row r="21" spans="1:7" x14ac:dyDescent="0.25">
      <c r="C21" t="s">
        <v>0</v>
      </c>
      <c r="D21" t="s">
        <v>1</v>
      </c>
      <c r="E21" t="s">
        <v>2</v>
      </c>
      <c r="F21" t="s">
        <v>3</v>
      </c>
      <c r="G21" t="s">
        <v>4</v>
      </c>
    </row>
    <row r="22" spans="1:7" x14ac:dyDescent="0.25">
      <c r="A22" t="str">
        <f>A6</f>
        <v>ST</v>
      </c>
      <c r="C22">
        <f>C6/C$34</f>
        <v>5.3916686911123076E-3</v>
      </c>
      <c r="D22">
        <f t="shared" ref="D22:G22" si="0">D6/D$34</f>
        <v>3.428313608955803E-3</v>
      </c>
      <c r="E22">
        <f t="shared" si="0"/>
        <v>4.2008615480856285E-4</v>
      </c>
      <c r="F22">
        <f t="shared" si="0"/>
        <v>2.3203879714275329E-4</v>
      </c>
      <c r="G22">
        <f t="shared" si="0"/>
        <v>2.3203879714275432E-4</v>
      </c>
    </row>
    <row r="23" spans="1:7" x14ac:dyDescent="0.25">
      <c r="A23" t="str">
        <f t="shared" ref="A23:A32" si="1">A7</f>
        <v>GT</v>
      </c>
      <c r="C23">
        <f t="shared" ref="C23:G32" si="2">C7/C$34</f>
        <v>1.8210203421602307E-4</v>
      </c>
      <c r="D23">
        <f t="shared" si="2"/>
        <v>1.161000000000568E-4</v>
      </c>
      <c r="E23">
        <f t="shared" si="2"/>
        <v>1.1610000000001675E-4</v>
      </c>
      <c r="F23">
        <f t="shared" si="2"/>
        <v>1.1610000000002117E-4</v>
      </c>
      <c r="G23">
        <f t="shared" si="2"/>
        <v>1.1610000000009253E-4</v>
      </c>
    </row>
    <row r="24" spans="1:7" x14ac:dyDescent="0.25">
      <c r="A24" t="str">
        <f t="shared" si="1"/>
        <v>CC</v>
      </c>
      <c r="C24">
        <f t="shared" si="2"/>
        <v>2.5793557294147347E-2</v>
      </c>
      <c r="D24">
        <f t="shared" si="2"/>
        <v>2.5316293154904437E-2</v>
      </c>
      <c r="E24">
        <f t="shared" si="2"/>
        <v>1.7946357288166914E-2</v>
      </c>
      <c r="F24">
        <f t="shared" si="2"/>
        <v>1.216505515078492E-2</v>
      </c>
      <c r="G24">
        <f t="shared" si="2"/>
        <v>1.0920121643584079E-4</v>
      </c>
    </row>
    <row r="25" spans="1:7" x14ac:dyDescent="0.25">
      <c r="A25" t="str">
        <f t="shared" si="1"/>
        <v>Nuclear</v>
      </c>
      <c r="C25">
        <f t="shared" si="2"/>
        <v>1.1269527999999999E-2</v>
      </c>
      <c r="D25">
        <f t="shared" si="2"/>
        <v>1.1269527999999999E-2</v>
      </c>
      <c r="E25">
        <f t="shared" si="2"/>
        <v>1.1269528000000001E-2</v>
      </c>
      <c r="F25">
        <f t="shared" si="2"/>
        <v>1.1269528000000001E-2</v>
      </c>
      <c r="G25">
        <f t="shared" si="2"/>
        <v>1.1269528000000001E-2</v>
      </c>
    </row>
    <row r="26" spans="1:7" x14ac:dyDescent="0.25">
      <c r="A26" t="str">
        <f t="shared" si="1"/>
        <v>Hydrolg</v>
      </c>
      <c r="C26">
        <f t="shared" si="2"/>
        <v>0.14334636523401198</v>
      </c>
      <c r="D26">
        <f t="shared" si="2"/>
        <v>0.1418253739881544</v>
      </c>
      <c r="E26">
        <f t="shared" si="2"/>
        <v>0.10750917855558403</v>
      </c>
      <c r="F26">
        <f t="shared" si="2"/>
        <v>7.9053039735844904E-2</v>
      </c>
      <c r="G26">
        <f t="shared" si="2"/>
        <v>4.3816325181646985E-2</v>
      </c>
    </row>
    <row r="27" spans="1:7" x14ac:dyDescent="0.25">
      <c r="A27" t="str">
        <f t="shared" si="1"/>
        <v>HydroROR</v>
      </c>
      <c r="C27">
        <f t="shared" si="2"/>
        <v>2.2258869812983419E-3</v>
      </c>
      <c r="D27">
        <f t="shared" si="2"/>
        <v>1.5043494784371429E-3</v>
      </c>
      <c r="E27">
        <f t="shared" si="2"/>
        <v>3.5520502973123039E-3</v>
      </c>
      <c r="F27">
        <f t="shared" si="2"/>
        <v>4.8543001009331351E-5</v>
      </c>
      <c r="G27">
        <f t="shared" si="2"/>
        <v>1.4686132904996696E-3</v>
      </c>
    </row>
    <row r="28" spans="1:7" x14ac:dyDescent="0.25">
      <c r="A28" t="str">
        <f t="shared" si="1"/>
        <v>Windon</v>
      </c>
      <c r="C28">
        <f t="shared" si="2"/>
        <v>9.5279947670861547E-3</v>
      </c>
      <c r="D28">
        <f t="shared" si="2"/>
        <v>8.9457102114102929E-3</v>
      </c>
      <c r="E28">
        <f t="shared" si="2"/>
        <v>1.1207099776640733E-2</v>
      </c>
      <c r="F28">
        <f t="shared" si="2"/>
        <v>1.2596190918918419E-2</v>
      </c>
      <c r="G28">
        <f t="shared" si="2"/>
        <v>1.4554590237685919E-2</v>
      </c>
    </row>
    <row r="29" spans="1:7" x14ac:dyDescent="0.25">
      <c r="A29" t="str">
        <f t="shared" si="1"/>
        <v>Subcr</v>
      </c>
      <c r="C29">
        <f t="shared" si="2"/>
        <v>0.30486465047728545</v>
      </c>
      <c r="D29">
        <f t="shared" si="2"/>
        <v>0.26005242087657143</v>
      </c>
      <c r="E29">
        <f t="shared" si="2"/>
        <v>0.23701571173001099</v>
      </c>
      <c r="F29">
        <f t="shared" si="2"/>
        <v>0.20686610767638325</v>
      </c>
      <c r="G29">
        <f t="shared" si="2"/>
        <v>0.17278668520826868</v>
      </c>
    </row>
    <row r="30" spans="1:7" x14ac:dyDescent="0.25">
      <c r="A30" t="str">
        <f t="shared" si="1"/>
        <v>Superc</v>
      </c>
      <c r="C30">
        <f t="shared" si="2"/>
        <v>0.15028267177657181</v>
      </c>
      <c r="D30">
        <f t="shared" si="2"/>
        <v>0.15233603366917922</v>
      </c>
      <c r="E30">
        <f t="shared" si="2"/>
        <v>0.15006745147798012</v>
      </c>
      <c r="F30">
        <f t="shared" si="2"/>
        <v>0.14756492515643518</v>
      </c>
      <c r="G30">
        <f t="shared" si="2"/>
        <v>0.15330616209028591</v>
      </c>
    </row>
    <row r="31" spans="1:7" x14ac:dyDescent="0.25">
      <c r="A31" t="str">
        <f t="shared" si="1"/>
        <v>Ultrsc</v>
      </c>
      <c r="C31">
        <f t="shared" si="2"/>
        <v>8.4360779996147092E-2</v>
      </c>
      <c r="D31">
        <f t="shared" si="2"/>
        <v>8.4360780000054134E-2</v>
      </c>
      <c r="E31">
        <f t="shared" si="2"/>
        <v>8.4360780000021465E-2</v>
      </c>
      <c r="F31">
        <f t="shared" si="2"/>
        <v>8.4360780000014554E-2</v>
      </c>
      <c r="G31">
        <f t="shared" si="2"/>
        <v>8.4360780000085775E-2</v>
      </c>
    </row>
    <row r="32" spans="1:7" x14ac:dyDescent="0.25">
      <c r="A32">
        <f t="shared" si="1"/>
        <v>0</v>
      </c>
      <c r="C32">
        <f t="shared" si="2"/>
        <v>0</v>
      </c>
      <c r="D32">
        <f t="shared" si="2"/>
        <v>0</v>
      </c>
      <c r="E32">
        <f t="shared" si="2"/>
        <v>0</v>
      </c>
      <c r="F32">
        <f t="shared" si="2"/>
        <v>0</v>
      </c>
      <c r="G32">
        <f t="shared" si="2"/>
        <v>0</v>
      </c>
    </row>
    <row r="34" spans="2:19" x14ac:dyDescent="0.25">
      <c r="C34">
        <f>C3*1000</f>
        <v>117</v>
      </c>
      <c r="D34">
        <f>D3*1000</f>
        <v>1127</v>
      </c>
      <c r="E34">
        <f>E3*1000</f>
        <v>3820</v>
      </c>
      <c r="F34">
        <f>F3*1000</f>
        <v>3024</v>
      </c>
      <c r="G34">
        <f>G3*1000</f>
        <v>696</v>
      </c>
    </row>
    <row r="36" spans="2:19" x14ac:dyDescent="0.25">
      <c r="C36">
        <v>0</v>
      </c>
      <c r="D36">
        <v>0</v>
      </c>
      <c r="E36">
        <f>C34/2</f>
        <v>58.5</v>
      </c>
      <c r="F36">
        <f>0+C34</f>
        <v>117</v>
      </c>
      <c r="G36">
        <f>F36</f>
        <v>117</v>
      </c>
      <c r="H36">
        <f>G36+D34/2</f>
        <v>680.5</v>
      </c>
      <c r="I36">
        <f>G36+D34</f>
        <v>1244</v>
      </c>
      <c r="J36">
        <f>I36</f>
        <v>1244</v>
      </c>
      <c r="K36">
        <f>J36+E34/2</f>
        <v>3154</v>
      </c>
      <c r="L36">
        <f>J36+E34</f>
        <v>5064</v>
      </c>
      <c r="M36">
        <f>L36</f>
        <v>5064</v>
      </c>
      <c r="N36">
        <f>M36+F34/2</f>
        <v>6576</v>
      </c>
      <c r="O36">
        <f>M36+F34</f>
        <v>8088</v>
      </c>
      <c r="P36">
        <f>O36</f>
        <v>8088</v>
      </c>
      <c r="Q36">
        <f>P36+G34/2</f>
        <v>8436</v>
      </c>
      <c r="R36">
        <f>P36+G34</f>
        <v>8784</v>
      </c>
      <c r="S36">
        <f>R36</f>
        <v>8784</v>
      </c>
    </row>
    <row r="37" spans="2:19" x14ac:dyDescent="0.25">
      <c r="B37" t="str">
        <f>CONCATENATE(A22,"-",C$18)</f>
        <v>ST-LS1</v>
      </c>
      <c r="C37">
        <v>0</v>
      </c>
      <c r="D37">
        <f>C22</f>
        <v>5.3916686911123076E-3</v>
      </c>
      <c r="E37">
        <f>D37</f>
        <v>5.3916686911123076E-3</v>
      </c>
      <c r="F37">
        <f>D37</f>
        <v>5.3916686911123076E-3</v>
      </c>
      <c r="G37">
        <v>0</v>
      </c>
    </row>
    <row r="38" spans="2:19" x14ac:dyDescent="0.25">
      <c r="B38" t="str">
        <f t="shared" ref="B38:B47" si="3">CONCATENATE(A23,"-",C$18)</f>
        <v>GT-LS1</v>
      </c>
      <c r="C38">
        <v>0</v>
      </c>
      <c r="D38">
        <f t="shared" ref="D38:D47" si="4">C23</f>
        <v>1.8210203421602307E-4</v>
      </c>
      <c r="E38">
        <f t="shared" ref="E38:E47" si="5">D38</f>
        <v>1.8210203421602307E-4</v>
      </c>
      <c r="F38">
        <f t="shared" ref="F38:F47" si="6">D38</f>
        <v>1.8210203421602307E-4</v>
      </c>
      <c r="G38">
        <v>0</v>
      </c>
    </row>
    <row r="39" spans="2:19" x14ac:dyDescent="0.25">
      <c r="B39" t="str">
        <f t="shared" si="3"/>
        <v>CC-LS1</v>
      </c>
      <c r="C39">
        <v>0</v>
      </c>
      <c r="D39">
        <f t="shared" si="4"/>
        <v>2.5793557294147347E-2</v>
      </c>
      <c r="E39">
        <f t="shared" si="5"/>
        <v>2.5793557294147347E-2</v>
      </c>
      <c r="F39">
        <f t="shared" si="6"/>
        <v>2.5793557294147347E-2</v>
      </c>
      <c r="G39">
        <v>0</v>
      </c>
    </row>
    <row r="40" spans="2:19" x14ac:dyDescent="0.25">
      <c r="B40" t="str">
        <f t="shared" si="3"/>
        <v>Nuclear-LS1</v>
      </c>
      <c r="C40">
        <v>0</v>
      </c>
      <c r="D40">
        <f t="shared" si="4"/>
        <v>1.1269527999999999E-2</v>
      </c>
      <c r="E40">
        <f t="shared" si="5"/>
        <v>1.1269527999999999E-2</v>
      </c>
      <c r="F40">
        <f t="shared" si="6"/>
        <v>1.1269527999999999E-2</v>
      </c>
      <c r="G40">
        <v>0</v>
      </c>
    </row>
    <row r="41" spans="2:19" x14ac:dyDescent="0.25">
      <c r="B41" t="str">
        <f t="shared" si="3"/>
        <v>Hydrolg-LS1</v>
      </c>
      <c r="C41">
        <v>0</v>
      </c>
      <c r="D41">
        <f t="shared" si="4"/>
        <v>0.14334636523401198</v>
      </c>
      <c r="E41">
        <f t="shared" si="5"/>
        <v>0.14334636523401198</v>
      </c>
      <c r="F41">
        <f t="shared" si="6"/>
        <v>0.14334636523401198</v>
      </c>
      <c r="G41">
        <v>0</v>
      </c>
    </row>
    <row r="42" spans="2:19" x14ac:dyDescent="0.25">
      <c r="B42" t="str">
        <f t="shared" si="3"/>
        <v>HydroROR-LS1</v>
      </c>
      <c r="C42">
        <v>0</v>
      </c>
      <c r="D42">
        <f t="shared" si="4"/>
        <v>2.2258869812983419E-3</v>
      </c>
      <c r="E42">
        <f t="shared" si="5"/>
        <v>2.2258869812983419E-3</v>
      </c>
      <c r="F42">
        <f t="shared" si="6"/>
        <v>2.2258869812983419E-3</v>
      </c>
      <c r="G42">
        <v>0</v>
      </c>
    </row>
    <row r="43" spans="2:19" x14ac:dyDescent="0.25">
      <c r="B43" t="str">
        <f t="shared" si="3"/>
        <v>Windon-LS1</v>
      </c>
      <c r="C43">
        <v>0</v>
      </c>
      <c r="D43">
        <f t="shared" si="4"/>
        <v>9.5279947670861547E-3</v>
      </c>
      <c r="E43">
        <f t="shared" si="5"/>
        <v>9.5279947670861547E-3</v>
      </c>
      <c r="F43">
        <f t="shared" si="6"/>
        <v>9.5279947670861547E-3</v>
      </c>
      <c r="G43">
        <v>0</v>
      </c>
    </row>
    <row r="44" spans="2:19" x14ac:dyDescent="0.25">
      <c r="B44" t="str">
        <f t="shared" si="3"/>
        <v>Subcr-LS1</v>
      </c>
      <c r="C44">
        <v>0</v>
      </c>
      <c r="D44">
        <f t="shared" si="4"/>
        <v>0.30486465047728545</v>
      </c>
      <c r="E44">
        <f t="shared" si="5"/>
        <v>0.30486465047728545</v>
      </c>
      <c r="F44">
        <f t="shared" si="6"/>
        <v>0.30486465047728545</v>
      </c>
      <c r="G44">
        <v>0</v>
      </c>
    </row>
    <row r="45" spans="2:19" x14ac:dyDescent="0.25">
      <c r="B45" t="str">
        <f t="shared" si="3"/>
        <v>Superc-LS1</v>
      </c>
      <c r="C45">
        <v>0</v>
      </c>
      <c r="D45">
        <f t="shared" si="4"/>
        <v>0.15028267177657181</v>
      </c>
      <c r="E45">
        <f t="shared" si="5"/>
        <v>0.15028267177657181</v>
      </c>
      <c r="F45">
        <f t="shared" si="6"/>
        <v>0.15028267177657181</v>
      </c>
      <c r="G45">
        <v>0</v>
      </c>
    </row>
    <row r="46" spans="2:19" x14ac:dyDescent="0.25">
      <c r="B46" t="str">
        <f t="shared" si="3"/>
        <v>Ultrsc-LS1</v>
      </c>
      <c r="C46">
        <v>0</v>
      </c>
      <c r="D46">
        <f t="shared" si="4"/>
        <v>8.4360779996147092E-2</v>
      </c>
      <c r="E46">
        <f t="shared" si="5"/>
        <v>8.4360779996147092E-2</v>
      </c>
      <c r="F46">
        <f t="shared" si="6"/>
        <v>8.4360779996147092E-2</v>
      </c>
      <c r="G46">
        <v>0</v>
      </c>
    </row>
    <row r="47" spans="2:19" x14ac:dyDescent="0.25">
      <c r="B47" t="str">
        <f t="shared" si="3"/>
        <v>0-LS1</v>
      </c>
      <c r="C47">
        <v>0</v>
      </c>
      <c r="D47">
        <f t="shared" si="4"/>
        <v>0</v>
      </c>
      <c r="E47">
        <f t="shared" si="5"/>
        <v>0</v>
      </c>
      <c r="F47">
        <f t="shared" si="6"/>
        <v>0</v>
      </c>
      <c r="G47">
        <v>0</v>
      </c>
    </row>
    <row r="48" spans="2:19" x14ac:dyDescent="0.25">
      <c r="B48" t="str">
        <f>CONCATENATE(A22,"-",D$18)</f>
        <v>ST-LS2</v>
      </c>
      <c r="F48">
        <v>0</v>
      </c>
      <c r="G48">
        <f>D22</f>
        <v>3.428313608955803E-3</v>
      </c>
      <c r="H48">
        <f>G48</f>
        <v>3.428313608955803E-3</v>
      </c>
      <c r="I48">
        <f>G48</f>
        <v>3.428313608955803E-3</v>
      </c>
      <c r="J48">
        <v>0</v>
      </c>
    </row>
    <row r="49" spans="2:13" x14ac:dyDescent="0.25">
      <c r="B49" t="str">
        <f t="shared" ref="B49:B58" si="7">CONCATENATE(A23,"-",D$18)</f>
        <v>GT-LS2</v>
      </c>
      <c r="F49">
        <v>0</v>
      </c>
      <c r="G49">
        <f t="shared" ref="G49:G58" si="8">D23</f>
        <v>1.161000000000568E-4</v>
      </c>
      <c r="H49">
        <f t="shared" ref="H49:H58" si="9">G49</f>
        <v>1.161000000000568E-4</v>
      </c>
      <c r="I49">
        <f t="shared" ref="I49:I58" si="10">G49</f>
        <v>1.161000000000568E-4</v>
      </c>
      <c r="J49">
        <v>0</v>
      </c>
    </row>
    <row r="50" spans="2:13" x14ac:dyDescent="0.25">
      <c r="B50" t="str">
        <f t="shared" si="7"/>
        <v>CC-LS2</v>
      </c>
      <c r="F50">
        <v>0</v>
      </c>
      <c r="G50">
        <f t="shared" si="8"/>
        <v>2.5316293154904437E-2</v>
      </c>
      <c r="H50">
        <f t="shared" si="9"/>
        <v>2.5316293154904437E-2</v>
      </c>
      <c r="I50">
        <f t="shared" si="10"/>
        <v>2.5316293154904437E-2</v>
      </c>
      <c r="J50">
        <v>0</v>
      </c>
    </row>
    <row r="51" spans="2:13" x14ac:dyDescent="0.25">
      <c r="B51" t="str">
        <f t="shared" si="7"/>
        <v>Nuclear-LS2</v>
      </c>
      <c r="F51">
        <v>0</v>
      </c>
      <c r="G51">
        <f t="shared" si="8"/>
        <v>1.1269527999999999E-2</v>
      </c>
      <c r="H51">
        <f t="shared" si="9"/>
        <v>1.1269527999999999E-2</v>
      </c>
      <c r="I51">
        <f t="shared" si="10"/>
        <v>1.1269527999999999E-2</v>
      </c>
      <c r="J51">
        <v>0</v>
      </c>
    </row>
    <row r="52" spans="2:13" x14ac:dyDescent="0.25">
      <c r="B52" t="str">
        <f t="shared" si="7"/>
        <v>Hydrolg-LS2</v>
      </c>
      <c r="F52">
        <v>0</v>
      </c>
      <c r="G52">
        <f t="shared" si="8"/>
        <v>0.1418253739881544</v>
      </c>
      <c r="H52">
        <f t="shared" si="9"/>
        <v>0.1418253739881544</v>
      </c>
      <c r="I52">
        <f t="shared" si="10"/>
        <v>0.1418253739881544</v>
      </c>
      <c r="J52">
        <v>0</v>
      </c>
    </row>
    <row r="53" spans="2:13" x14ac:dyDescent="0.25">
      <c r="B53" t="str">
        <f t="shared" si="7"/>
        <v>HydroROR-LS2</v>
      </c>
      <c r="F53">
        <v>0</v>
      </c>
      <c r="G53">
        <f t="shared" si="8"/>
        <v>1.5043494784371429E-3</v>
      </c>
      <c r="H53">
        <f t="shared" si="9"/>
        <v>1.5043494784371429E-3</v>
      </c>
      <c r="I53">
        <f t="shared" si="10"/>
        <v>1.5043494784371429E-3</v>
      </c>
      <c r="J53">
        <v>0</v>
      </c>
    </row>
    <row r="54" spans="2:13" x14ac:dyDescent="0.25">
      <c r="B54" t="str">
        <f t="shared" si="7"/>
        <v>Windon-LS2</v>
      </c>
      <c r="F54">
        <v>0</v>
      </c>
      <c r="G54">
        <f t="shared" si="8"/>
        <v>8.9457102114102929E-3</v>
      </c>
      <c r="H54">
        <f t="shared" si="9"/>
        <v>8.9457102114102929E-3</v>
      </c>
      <c r="I54">
        <f t="shared" si="10"/>
        <v>8.9457102114102929E-3</v>
      </c>
      <c r="J54">
        <v>0</v>
      </c>
    </row>
    <row r="55" spans="2:13" x14ac:dyDescent="0.25">
      <c r="B55" t="str">
        <f t="shared" si="7"/>
        <v>Subcr-LS2</v>
      </c>
      <c r="F55">
        <v>0</v>
      </c>
      <c r="G55">
        <f t="shared" si="8"/>
        <v>0.26005242087657143</v>
      </c>
      <c r="H55">
        <f t="shared" si="9"/>
        <v>0.26005242087657143</v>
      </c>
      <c r="I55">
        <f t="shared" si="10"/>
        <v>0.26005242087657143</v>
      </c>
      <c r="J55">
        <v>0</v>
      </c>
    </row>
    <row r="56" spans="2:13" x14ac:dyDescent="0.25">
      <c r="B56" t="str">
        <f t="shared" si="7"/>
        <v>Superc-LS2</v>
      </c>
      <c r="F56">
        <v>0</v>
      </c>
      <c r="G56">
        <f t="shared" si="8"/>
        <v>0.15233603366917922</v>
      </c>
      <c r="H56">
        <f t="shared" si="9"/>
        <v>0.15233603366917922</v>
      </c>
      <c r="I56">
        <f t="shared" si="10"/>
        <v>0.15233603366917922</v>
      </c>
      <c r="J56">
        <v>0</v>
      </c>
    </row>
    <row r="57" spans="2:13" x14ac:dyDescent="0.25">
      <c r="B57" t="str">
        <f t="shared" si="7"/>
        <v>Ultrsc-LS2</v>
      </c>
      <c r="F57">
        <v>0</v>
      </c>
      <c r="G57">
        <f t="shared" si="8"/>
        <v>8.4360780000054134E-2</v>
      </c>
      <c r="H57">
        <f t="shared" si="9"/>
        <v>8.4360780000054134E-2</v>
      </c>
      <c r="I57">
        <f t="shared" si="10"/>
        <v>8.4360780000054134E-2</v>
      </c>
      <c r="J57">
        <v>0</v>
      </c>
    </row>
    <row r="58" spans="2:13" x14ac:dyDescent="0.25">
      <c r="B58" t="str">
        <f t="shared" si="7"/>
        <v>0-LS2</v>
      </c>
      <c r="F58">
        <v>0</v>
      </c>
      <c r="G58">
        <f t="shared" si="8"/>
        <v>0</v>
      </c>
      <c r="H58">
        <f t="shared" si="9"/>
        <v>0</v>
      </c>
      <c r="I58">
        <f t="shared" si="10"/>
        <v>0</v>
      </c>
      <c r="J58">
        <v>0</v>
      </c>
    </row>
    <row r="59" spans="2:13" x14ac:dyDescent="0.25">
      <c r="B59" t="str">
        <f>CONCATENATE(A22,"-",E$18)</f>
        <v>ST-LS3</v>
      </c>
      <c r="I59">
        <v>0</v>
      </c>
      <c r="J59">
        <f>E22</f>
        <v>4.2008615480856285E-4</v>
      </c>
      <c r="K59">
        <f>J59</f>
        <v>4.2008615480856285E-4</v>
      </c>
      <c r="L59">
        <f>J59</f>
        <v>4.2008615480856285E-4</v>
      </c>
      <c r="M59">
        <v>0</v>
      </c>
    </row>
    <row r="60" spans="2:13" x14ac:dyDescent="0.25">
      <c r="B60" t="str">
        <f t="shared" ref="B60:B69" si="11">CONCATENATE(A23,"-",E$18)</f>
        <v>GT-LS3</v>
      </c>
      <c r="I60">
        <v>0</v>
      </c>
      <c r="J60">
        <f t="shared" ref="J60:J69" si="12">E23</f>
        <v>1.1610000000001675E-4</v>
      </c>
      <c r="K60">
        <f t="shared" ref="K60:K69" si="13">J60</f>
        <v>1.1610000000001675E-4</v>
      </c>
      <c r="L60">
        <f t="shared" ref="L60:L69" si="14">J60</f>
        <v>1.1610000000001675E-4</v>
      </c>
      <c r="M60">
        <v>0</v>
      </c>
    </row>
    <row r="61" spans="2:13" x14ac:dyDescent="0.25">
      <c r="B61" t="str">
        <f t="shared" si="11"/>
        <v>CC-LS3</v>
      </c>
      <c r="I61">
        <v>0</v>
      </c>
      <c r="J61">
        <f t="shared" si="12"/>
        <v>1.7946357288166914E-2</v>
      </c>
      <c r="K61">
        <f t="shared" si="13"/>
        <v>1.7946357288166914E-2</v>
      </c>
      <c r="L61">
        <f t="shared" si="14"/>
        <v>1.7946357288166914E-2</v>
      </c>
      <c r="M61">
        <v>0</v>
      </c>
    </row>
    <row r="62" spans="2:13" x14ac:dyDescent="0.25">
      <c r="B62" t="str">
        <f t="shared" si="11"/>
        <v>Nuclear-LS3</v>
      </c>
      <c r="I62">
        <v>0</v>
      </c>
      <c r="J62">
        <f t="shared" si="12"/>
        <v>1.1269528000000001E-2</v>
      </c>
      <c r="K62">
        <f t="shared" si="13"/>
        <v>1.1269528000000001E-2</v>
      </c>
      <c r="L62">
        <f t="shared" si="14"/>
        <v>1.1269528000000001E-2</v>
      </c>
      <c r="M62">
        <v>0</v>
      </c>
    </row>
    <row r="63" spans="2:13" x14ac:dyDescent="0.25">
      <c r="B63" t="str">
        <f t="shared" si="11"/>
        <v>Hydrolg-LS3</v>
      </c>
      <c r="I63">
        <v>0</v>
      </c>
      <c r="J63">
        <f t="shared" si="12"/>
        <v>0.10750917855558403</v>
      </c>
      <c r="K63">
        <f t="shared" si="13"/>
        <v>0.10750917855558403</v>
      </c>
      <c r="L63">
        <f t="shared" si="14"/>
        <v>0.10750917855558403</v>
      </c>
      <c r="M63">
        <v>0</v>
      </c>
    </row>
    <row r="64" spans="2:13" x14ac:dyDescent="0.25">
      <c r="B64" t="str">
        <f t="shared" si="11"/>
        <v>HydroROR-LS3</v>
      </c>
      <c r="I64">
        <v>0</v>
      </c>
      <c r="J64">
        <f t="shared" si="12"/>
        <v>3.5520502973123039E-3</v>
      </c>
      <c r="K64">
        <f t="shared" si="13"/>
        <v>3.5520502973123039E-3</v>
      </c>
      <c r="L64">
        <f t="shared" si="14"/>
        <v>3.5520502973123039E-3</v>
      </c>
      <c r="M64">
        <v>0</v>
      </c>
    </row>
    <row r="65" spans="2:16" x14ac:dyDescent="0.25">
      <c r="B65" t="str">
        <f t="shared" si="11"/>
        <v>Windon-LS3</v>
      </c>
      <c r="I65">
        <v>0</v>
      </c>
      <c r="J65">
        <f t="shared" si="12"/>
        <v>1.1207099776640733E-2</v>
      </c>
      <c r="K65">
        <f t="shared" si="13"/>
        <v>1.1207099776640733E-2</v>
      </c>
      <c r="L65">
        <f t="shared" si="14"/>
        <v>1.1207099776640733E-2</v>
      </c>
      <c r="M65">
        <v>0</v>
      </c>
    </row>
    <row r="66" spans="2:16" x14ac:dyDescent="0.25">
      <c r="B66" t="str">
        <f t="shared" si="11"/>
        <v>Subcr-LS3</v>
      </c>
      <c r="I66">
        <v>0</v>
      </c>
      <c r="J66">
        <f t="shared" si="12"/>
        <v>0.23701571173001099</v>
      </c>
      <c r="K66">
        <f t="shared" si="13"/>
        <v>0.23701571173001099</v>
      </c>
      <c r="L66">
        <f t="shared" si="14"/>
        <v>0.23701571173001099</v>
      </c>
      <c r="M66">
        <v>0</v>
      </c>
    </row>
    <row r="67" spans="2:16" x14ac:dyDescent="0.25">
      <c r="B67" t="str">
        <f t="shared" si="11"/>
        <v>Superc-LS3</v>
      </c>
      <c r="I67">
        <v>0</v>
      </c>
      <c r="J67">
        <f t="shared" si="12"/>
        <v>0.15006745147798012</v>
      </c>
      <c r="K67">
        <f t="shared" si="13"/>
        <v>0.15006745147798012</v>
      </c>
      <c r="L67">
        <f t="shared" si="14"/>
        <v>0.15006745147798012</v>
      </c>
      <c r="M67">
        <v>0</v>
      </c>
    </row>
    <row r="68" spans="2:16" x14ac:dyDescent="0.25">
      <c r="B68" t="str">
        <f t="shared" si="11"/>
        <v>Ultrsc-LS3</v>
      </c>
      <c r="I68">
        <v>0</v>
      </c>
      <c r="J68">
        <f t="shared" si="12"/>
        <v>8.4360780000021465E-2</v>
      </c>
      <c r="K68">
        <f t="shared" si="13"/>
        <v>8.4360780000021465E-2</v>
      </c>
      <c r="L68">
        <f t="shared" si="14"/>
        <v>8.4360780000021465E-2</v>
      </c>
      <c r="M68">
        <v>0</v>
      </c>
    </row>
    <row r="69" spans="2:16" x14ac:dyDescent="0.25">
      <c r="B69" t="str">
        <f t="shared" si="11"/>
        <v>0-LS3</v>
      </c>
      <c r="I69">
        <v>0</v>
      </c>
      <c r="J69">
        <f t="shared" si="12"/>
        <v>0</v>
      </c>
      <c r="K69">
        <f t="shared" si="13"/>
        <v>0</v>
      </c>
      <c r="L69">
        <f t="shared" si="14"/>
        <v>0</v>
      </c>
      <c r="M69">
        <v>0</v>
      </c>
    </row>
    <row r="70" spans="2:16" x14ac:dyDescent="0.25">
      <c r="B70" t="str">
        <f>CONCATENATE(A22,"-",F$18)</f>
        <v>ST-LS4</v>
      </c>
      <c r="L70">
        <v>0</v>
      </c>
      <c r="M70">
        <f>F22</f>
        <v>2.3203879714275329E-4</v>
      </c>
      <c r="N70">
        <f>M70</f>
        <v>2.3203879714275329E-4</v>
      </c>
      <c r="O70">
        <f>M70</f>
        <v>2.3203879714275329E-4</v>
      </c>
      <c r="P70">
        <v>0</v>
      </c>
    </row>
    <row r="71" spans="2:16" x14ac:dyDescent="0.25">
      <c r="B71" t="str">
        <f t="shared" ref="B71:B80" si="15">CONCATENATE(A23,"-",F$18)</f>
        <v>GT-LS4</v>
      </c>
      <c r="L71">
        <v>0</v>
      </c>
      <c r="M71">
        <f t="shared" ref="M71:M80" si="16">F23</f>
        <v>1.1610000000002117E-4</v>
      </c>
      <c r="N71">
        <f t="shared" ref="N71:N80" si="17">M71</f>
        <v>1.1610000000002117E-4</v>
      </c>
      <c r="O71">
        <f t="shared" ref="O71:O80" si="18">M71</f>
        <v>1.1610000000002117E-4</v>
      </c>
      <c r="P71">
        <v>0</v>
      </c>
    </row>
    <row r="72" spans="2:16" x14ac:dyDescent="0.25">
      <c r="B72" t="str">
        <f t="shared" si="15"/>
        <v>CC-LS4</v>
      </c>
      <c r="L72">
        <v>0</v>
      </c>
      <c r="M72">
        <f t="shared" si="16"/>
        <v>1.216505515078492E-2</v>
      </c>
      <c r="N72">
        <f t="shared" si="17"/>
        <v>1.216505515078492E-2</v>
      </c>
      <c r="O72">
        <f t="shared" si="18"/>
        <v>1.216505515078492E-2</v>
      </c>
      <c r="P72">
        <v>0</v>
      </c>
    </row>
    <row r="73" spans="2:16" x14ac:dyDescent="0.25">
      <c r="B73" t="str">
        <f t="shared" si="15"/>
        <v>Nuclear-LS4</v>
      </c>
      <c r="L73">
        <v>0</v>
      </c>
      <c r="M73">
        <f t="shared" si="16"/>
        <v>1.1269528000000001E-2</v>
      </c>
      <c r="N73">
        <f t="shared" si="17"/>
        <v>1.1269528000000001E-2</v>
      </c>
      <c r="O73">
        <f t="shared" si="18"/>
        <v>1.1269528000000001E-2</v>
      </c>
      <c r="P73">
        <v>0</v>
      </c>
    </row>
    <row r="74" spans="2:16" x14ac:dyDescent="0.25">
      <c r="B74" t="str">
        <f t="shared" si="15"/>
        <v>Hydrolg-LS4</v>
      </c>
      <c r="L74">
        <v>0</v>
      </c>
      <c r="M74">
        <f t="shared" si="16"/>
        <v>7.9053039735844904E-2</v>
      </c>
      <c r="N74">
        <f t="shared" si="17"/>
        <v>7.9053039735844904E-2</v>
      </c>
      <c r="O74">
        <f t="shared" si="18"/>
        <v>7.9053039735844904E-2</v>
      </c>
      <c r="P74">
        <v>0</v>
      </c>
    </row>
    <row r="75" spans="2:16" x14ac:dyDescent="0.25">
      <c r="B75" t="str">
        <f t="shared" si="15"/>
        <v>HydroROR-LS4</v>
      </c>
      <c r="L75">
        <v>0</v>
      </c>
      <c r="M75">
        <f t="shared" si="16"/>
        <v>4.8543001009331351E-5</v>
      </c>
      <c r="N75">
        <f t="shared" si="17"/>
        <v>4.8543001009331351E-5</v>
      </c>
      <c r="O75">
        <f t="shared" si="18"/>
        <v>4.8543001009331351E-5</v>
      </c>
      <c r="P75">
        <v>0</v>
      </c>
    </row>
    <row r="76" spans="2:16" x14ac:dyDescent="0.25">
      <c r="B76" t="str">
        <f t="shared" si="15"/>
        <v>Windon-LS4</v>
      </c>
      <c r="L76">
        <v>0</v>
      </c>
      <c r="M76">
        <f t="shared" si="16"/>
        <v>1.2596190918918419E-2</v>
      </c>
      <c r="N76">
        <f t="shared" si="17"/>
        <v>1.2596190918918419E-2</v>
      </c>
      <c r="O76">
        <f t="shared" si="18"/>
        <v>1.2596190918918419E-2</v>
      </c>
      <c r="P76">
        <v>0</v>
      </c>
    </row>
    <row r="77" spans="2:16" x14ac:dyDescent="0.25">
      <c r="B77" t="str">
        <f t="shared" si="15"/>
        <v>Subcr-LS4</v>
      </c>
      <c r="L77">
        <v>0</v>
      </c>
      <c r="M77">
        <f t="shared" si="16"/>
        <v>0.20686610767638325</v>
      </c>
      <c r="N77">
        <f t="shared" si="17"/>
        <v>0.20686610767638325</v>
      </c>
      <c r="O77">
        <f t="shared" si="18"/>
        <v>0.20686610767638325</v>
      </c>
      <c r="P77">
        <v>0</v>
      </c>
    </row>
    <row r="78" spans="2:16" x14ac:dyDescent="0.25">
      <c r="B78" t="str">
        <f t="shared" si="15"/>
        <v>Superc-LS4</v>
      </c>
      <c r="L78">
        <v>0</v>
      </c>
      <c r="M78">
        <f t="shared" si="16"/>
        <v>0.14756492515643518</v>
      </c>
      <c r="N78">
        <f t="shared" si="17"/>
        <v>0.14756492515643518</v>
      </c>
      <c r="O78">
        <f t="shared" si="18"/>
        <v>0.14756492515643518</v>
      </c>
      <c r="P78">
        <v>0</v>
      </c>
    </row>
    <row r="79" spans="2:16" x14ac:dyDescent="0.25">
      <c r="B79" t="str">
        <f t="shared" si="15"/>
        <v>Ultrsc-LS4</v>
      </c>
      <c r="L79">
        <v>0</v>
      </c>
      <c r="M79">
        <f t="shared" si="16"/>
        <v>8.4360780000014554E-2</v>
      </c>
      <c r="N79">
        <f t="shared" si="17"/>
        <v>8.4360780000014554E-2</v>
      </c>
      <c r="O79">
        <f t="shared" si="18"/>
        <v>8.4360780000014554E-2</v>
      </c>
      <c r="P79">
        <v>0</v>
      </c>
    </row>
    <row r="80" spans="2:16" x14ac:dyDescent="0.25">
      <c r="B80" t="str">
        <f t="shared" si="15"/>
        <v>0-LS4</v>
      </c>
      <c r="L80">
        <v>0</v>
      </c>
      <c r="M80">
        <f t="shared" si="16"/>
        <v>0</v>
      </c>
      <c r="N80">
        <f t="shared" si="17"/>
        <v>0</v>
      </c>
      <c r="O80">
        <f t="shared" si="18"/>
        <v>0</v>
      </c>
      <c r="P80">
        <v>0</v>
      </c>
    </row>
    <row r="81" spans="2:19" x14ac:dyDescent="0.25">
      <c r="B81" t="str">
        <f>CONCATENATE(A22,"-",G$18)</f>
        <v>ST-LS5</v>
      </c>
      <c r="O81">
        <v>0</v>
      </c>
      <c r="P81">
        <f t="shared" ref="P81:P91" si="19">G22</f>
        <v>2.3203879714275432E-4</v>
      </c>
      <c r="Q81">
        <f t="shared" ref="Q81:Q91" si="20">P81</f>
        <v>2.3203879714275432E-4</v>
      </c>
      <c r="R81">
        <f t="shared" ref="R81:R91" si="21">P81</f>
        <v>2.3203879714275432E-4</v>
      </c>
      <c r="S81">
        <v>0</v>
      </c>
    </row>
    <row r="82" spans="2:19" x14ac:dyDescent="0.25">
      <c r="B82" t="str">
        <f t="shared" ref="B82:B91" si="22">CONCATENATE(A23,"-",G$18)</f>
        <v>GT-LS5</v>
      </c>
      <c r="O82">
        <v>0</v>
      </c>
      <c r="P82">
        <f t="shared" si="19"/>
        <v>1.1610000000009253E-4</v>
      </c>
      <c r="Q82">
        <f t="shared" si="20"/>
        <v>1.1610000000009253E-4</v>
      </c>
      <c r="R82">
        <f t="shared" si="21"/>
        <v>1.1610000000009253E-4</v>
      </c>
      <c r="S82">
        <v>0</v>
      </c>
    </row>
    <row r="83" spans="2:19" x14ac:dyDescent="0.25">
      <c r="B83" t="str">
        <f t="shared" si="22"/>
        <v>CC-LS5</v>
      </c>
      <c r="O83">
        <v>0</v>
      </c>
      <c r="P83">
        <f t="shared" si="19"/>
        <v>1.0920121643584079E-4</v>
      </c>
      <c r="Q83">
        <f t="shared" si="20"/>
        <v>1.0920121643584079E-4</v>
      </c>
      <c r="R83">
        <f t="shared" si="21"/>
        <v>1.0920121643584079E-4</v>
      </c>
      <c r="S83">
        <v>0</v>
      </c>
    </row>
    <row r="84" spans="2:19" x14ac:dyDescent="0.25">
      <c r="B84" t="str">
        <f t="shared" si="22"/>
        <v>Nuclear-LS5</v>
      </c>
      <c r="O84">
        <v>0</v>
      </c>
      <c r="P84">
        <f t="shared" si="19"/>
        <v>1.1269528000000001E-2</v>
      </c>
      <c r="Q84">
        <f t="shared" si="20"/>
        <v>1.1269528000000001E-2</v>
      </c>
      <c r="R84">
        <f t="shared" si="21"/>
        <v>1.1269528000000001E-2</v>
      </c>
      <c r="S84">
        <v>0</v>
      </c>
    </row>
    <row r="85" spans="2:19" x14ac:dyDescent="0.25">
      <c r="B85" t="str">
        <f t="shared" si="22"/>
        <v>Hydrolg-LS5</v>
      </c>
      <c r="O85">
        <v>0</v>
      </c>
      <c r="P85">
        <f t="shared" si="19"/>
        <v>4.3816325181646985E-2</v>
      </c>
      <c r="Q85">
        <f t="shared" si="20"/>
        <v>4.3816325181646985E-2</v>
      </c>
      <c r="R85">
        <f t="shared" si="21"/>
        <v>4.3816325181646985E-2</v>
      </c>
      <c r="S85">
        <v>0</v>
      </c>
    </row>
    <row r="86" spans="2:19" x14ac:dyDescent="0.25">
      <c r="B86" t="str">
        <f t="shared" si="22"/>
        <v>HydroROR-LS5</v>
      </c>
      <c r="O86">
        <v>0</v>
      </c>
      <c r="P86">
        <f t="shared" si="19"/>
        <v>1.4686132904996696E-3</v>
      </c>
      <c r="Q86">
        <f t="shared" si="20"/>
        <v>1.4686132904996696E-3</v>
      </c>
      <c r="R86">
        <f t="shared" si="21"/>
        <v>1.4686132904996696E-3</v>
      </c>
      <c r="S86">
        <v>0</v>
      </c>
    </row>
    <row r="87" spans="2:19" x14ac:dyDescent="0.25">
      <c r="B87" t="str">
        <f t="shared" si="22"/>
        <v>Windon-LS5</v>
      </c>
      <c r="O87">
        <v>0</v>
      </c>
      <c r="P87">
        <f t="shared" si="19"/>
        <v>1.4554590237685919E-2</v>
      </c>
      <c r="Q87">
        <f t="shared" si="20"/>
        <v>1.4554590237685919E-2</v>
      </c>
      <c r="R87">
        <f t="shared" si="21"/>
        <v>1.4554590237685919E-2</v>
      </c>
      <c r="S87">
        <v>0</v>
      </c>
    </row>
    <row r="88" spans="2:19" x14ac:dyDescent="0.25">
      <c r="B88" t="str">
        <f t="shared" si="22"/>
        <v>Subcr-LS5</v>
      </c>
      <c r="O88">
        <v>0</v>
      </c>
      <c r="P88">
        <f t="shared" si="19"/>
        <v>0.17278668520826868</v>
      </c>
      <c r="Q88">
        <f t="shared" si="20"/>
        <v>0.17278668520826868</v>
      </c>
      <c r="R88">
        <f t="shared" si="21"/>
        <v>0.17278668520826868</v>
      </c>
      <c r="S88">
        <v>0</v>
      </c>
    </row>
    <row r="89" spans="2:19" x14ac:dyDescent="0.25">
      <c r="B89" t="str">
        <f t="shared" si="22"/>
        <v>Superc-LS5</v>
      </c>
      <c r="O89">
        <v>0</v>
      </c>
      <c r="P89">
        <f t="shared" si="19"/>
        <v>0.15330616209028591</v>
      </c>
      <c r="Q89">
        <f t="shared" si="20"/>
        <v>0.15330616209028591</v>
      </c>
      <c r="R89">
        <f t="shared" si="21"/>
        <v>0.15330616209028591</v>
      </c>
      <c r="S89">
        <v>0</v>
      </c>
    </row>
    <row r="90" spans="2:19" x14ac:dyDescent="0.25">
      <c r="B90" t="str">
        <f t="shared" si="22"/>
        <v>Ultrsc-LS5</v>
      </c>
      <c r="O90">
        <v>0</v>
      </c>
      <c r="P90">
        <f t="shared" si="19"/>
        <v>8.4360780000085775E-2</v>
      </c>
      <c r="Q90">
        <f t="shared" si="20"/>
        <v>8.4360780000085775E-2</v>
      </c>
      <c r="R90">
        <f t="shared" si="21"/>
        <v>8.4360780000085775E-2</v>
      </c>
      <c r="S90">
        <v>0</v>
      </c>
    </row>
    <row r="91" spans="2:19" x14ac:dyDescent="0.25">
      <c r="B91" t="str">
        <f t="shared" si="22"/>
        <v>0-LS5</v>
      </c>
      <c r="O91">
        <v>0</v>
      </c>
      <c r="P91">
        <f t="shared" si="19"/>
        <v>0</v>
      </c>
      <c r="Q91">
        <f t="shared" si="20"/>
        <v>0</v>
      </c>
      <c r="R91">
        <f t="shared" si="21"/>
        <v>0</v>
      </c>
      <c r="S91">
        <v>0</v>
      </c>
    </row>
    <row r="92" spans="2:19" x14ac:dyDescent="0.25">
      <c r="B92" t="s">
        <v>15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</row>
    <row r="93" spans="2:19" x14ac:dyDescent="0.25">
      <c r="B93" t="s">
        <v>15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</row>
    <row r="94" spans="2:19" x14ac:dyDescent="0.25">
      <c r="B94" t="s">
        <v>15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</row>
    <row r="95" spans="2:19" x14ac:dyDescent="0.25">
      <c r="B95" t="s">
        <v>15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</row>
    <row r="96" spans="2:19" x14ac:dyDescent="0.25">
      <c r="B96" t="s">
        <v>15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</row>
    <row r="97" spans="2:19" x14ac:dyDescent="0.25">
      <c r="B97" t="s">
        <v>15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</row>
    <row r="98" spans="2:19" x14ac:dyDescent="0.25">
      <c r="B98" t="s">
        <v>15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</row>
    <row r="99" spans="2:19" x14ac:dyDescent="0.25">
      <c r="B99" t="s">
        <v>15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</row>
    <row r="100" spans="2:19" x14ac:dyDescent="0.25">
      <c r="B100" t="s">
        <v>15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</row>
    <row r="101" spans="2:19" x14ac:dyDescent="0.25">
      <c r="B101" t="s">
        <v>15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</row>
    <row r="102" spans="2:19" x14ac:dyDescent="0.25">
      <c r="B102" t="s">
        <v>15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2:19" ht="21.75" customHeight="1" x14ac:dyDescent="0.25"/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3:S103"/>
  <sheetViews>
    <sheetView zoomScaleNormal="100" workbookViewId="0">
      <selection activeCell="A5" sqref="A5:G15"/>
    </sheetView>
  </sheetViews>
  <sheetFormatPr defaultRowHeight="15" x14ac:dyDescent="0.25"/>
  <sheetData>
    <row r="3" spans="1:7" x14ac:dyDescent="0.25">
      <c r="C3">
        <v>0.11700000000000001</v>
      </c>
      <c r="D3">
        <v>1.127</v>
      </c>
      <c r="E3">
        <v>3.82</v>
      </c>
      <c r="F3">
        <v>3.024</v>
      </c>
      <c r="G3">
        <v>0.69599999999999995</v>
      </c>
    </row>
    <row r="5" spans="1:7" x14ac:dyDescent="0.25">
      <c r="C5" t="s">
        <v>0</v>
      </c>
      <c r="D5" t="s">
        <v>1</v>
      </c>
      <c r="E5" t="s">
        <v>2</v>
      </c>
      <c r="F5" t="s">
        <v>3</v>
      </c>
      <c r="G5" t="s">
        <v>4</v>
      </c>
    </row>
    <row r="6" spans="1:7" x14ac:dyDescent="0.25">
      <c r="A6" t="s">
        <v>16</v>
      </c>
      <c r="B6" t="s">
        <v>6</v>
      </c>
      <c r="C6">
        <v>0.680367066447785</v>
      </c>
      <c r="D6">
        <v>4.3433513914545099</v>
      </c>
      <c r="E6">
        <v>3.2213590849911</v>
      </c>
      <c r="F6">
        <v>0.70168532255898197</v>
      </c>
      <c r="G6">
        <v>0.161499002811194</v>
      </c>
    </row>
    <row r="7" spans="1:7" x14ac:dyDescent="0.25">
      <c r="A7" t="s">
        <v>17</v>
      </c>
      <c r="B7" t="s">
        <v>6</v>
      </c>
      <c r="C7">
        <v>2.1305938003252301E-2</v>
      </c>
      <c r="D7">
        <v>0.13084470000000001</v>
      </c>
      <c r="E7">
        <v>0.44350200000000001</v>
      </c>
      <c r="F7">
        <v>0.35108640000000002</v>
      </c>
      <c r="G7">
        <v>8.0805600000000005E-2</v>
      </c>
    </row>
    <row r="8" spans="1:7" x14ac:dyDescent="0.25">
      <c r="A8" t="s">
        <v>5</v>
      </c>
      <c r="B8" t="s">
        <v>6</v>
      </c>
      <c r="C8">
        <v>3.0054539405049701</v>
      </c>
      <c r="D8">
        <v>27.997611651323901</v>
      </c>
      <c r="E8">
        <v>67.048690851750905</v>
      </c>
      <c r="F8">
        <v>36.680377404377502</v>
      </c>
      <c r="G8">
        <v>8.9595650952362799E-2</v>
      </c>
    </row>
    <row r="9" spans="1:7" x14ac:dyDescent="0.25">
      <c r="A9" t="s">
        <v>7</v>
      </c>
      <c r="B9" t="s">
        <v>6</v>
      </c>
      <c r="C9">
        <v>1.3185347759999999</v>
      </c>
      <c r="D9">
        <v>12.700758056</v>
      </c>
      <c r="E9">
        <v>43.049596960000002</v>
      </c>
      <c r="F9">
        <v>34.079052672000003</v>
      </c>
      <c r="G9">
        <v>7.8435914880000004</v>
      </c>
    </row>
    <row r="10" spans="1:7" x14ac:dyDescent="0.25">
      <c r="A10" t="s">
        <v>8</v>
      </c>
      <c r="B10" t="s">
        <v>6</v>
      </c>
      <c r="C10">
        <v>16.9118697807736</v>
      </c>
      <c r="D10">
        <v>159.46597110061401</v>
      </c>
      <c r="E10">
        <v>411.54769179072701</v>
      </c>
      <c r="F10">
        <v>238.74147026282299</v>
      </c>
      <c r="G10">
        <v>30.1793348520618</v>
      </c>
    </row>
    <row r="11" spans="1:7" x14ac:dyDescent="0.25">
      <c r="A11" t="s">
        <v>9</v>
      </c>
      <c r="B11" t="s">
        <v>6</v>
      </c>
      <c r="C11">
        <v>0.28034057443993499</v>
      </c>
      <c r="D11">
        <v>1.6835037072638499</v>
      </c>
      <c r="E11">
        <v>13.618136549752601</v>
      </c>
      <c r="F11">
        <v>0.11693361560254301</v>
      </c>
      <c r="G11">
        <v>0.99469721294104396</v>
      </c>
    </row>
    <row r="12" spans="1:7" x14ac:dyDescent="0.25">
      <c r="A12" t="s">
        <v>10</v>
      </c>
      <c r="B12" t="s">
        <v>6</v>
      </c>
      <c r="C12">
        <v>1.1147753882911999</v>
      </c>
      <c r="D12">
        <v>10.0818154082822</v>
      </c>
      <c r="E12">
        <v>42.811121146793496</v>
      </c>
      <c r="F12">
        <v>38.090881338836098</v>
      </c>
      <c r="G12">
        <v>10.129994805453601</v>
      </c>
    </row>
    <row r="13" spans="1:7" x14ac:dyDescent="0.25">
      <c r="A13" t="s">
        <v>11</v>
      </c>
      <c r="B13" t="s">
        <v>6</v>
      </c>
      <c r="C13">
        <v>35.219169919504203</v>
      </c>
      <c r="D13">
        <v>293.60734387628997</v>
      </c>
      <c r="E13">
        <v>904.29974404668906</v>
      </c>
      <c r="F13">
        <v>626.059316437132</v>
      </c>
      <c r="G13">
        <v>120.550080927278</v>
      </c>
    </row>
    <row r="14" spans="1:7" x14ac:dyDescent="0.25">
      <c r="A14" t="s">
        <v>12</v>
      </c>
      <c r="B14" t="s">
        <v>6</v>
      </c>
      <c r="C14">
        <v>17.547657233265799</v>
      </c>
      <c r="D14">
        <v>171.890336542803</v>
      </c>
      <c r="E14">
        <v>573.27756073931403</v>
      </c>
      <c r="F14">
        <v>446.25598914398103</v>
      </c>
      <c r="G14">
        <v>106.720912765443</v>
      </c>
    </row>
    <row r="15" spans="1:7" x14ac:dyDescent="0.25">
      <c r="A15" t="s">
        <v>13</v>
      </c>
      <c r="B15" t="s">
        <v>6</v>
      </c>
      <c r="C15">
        <v>9.8702112599941394</v>
      </c>
      <c r="D15">
        <v>95.074599059999997</v>
      </c>
      <c r="E15">
        <v>322.25817960000001</v>
      </c>
      <c r="F15">
        <v>255.10699872000001</v>
      </c>
      <c r="G15">
        <v>58.715102880000003</v>
      </c>
    </row>
    <row r="16" spans="1:7" x14ac:dyDescent="0.25">
      <c r="B16" t="s">
        <v>6</v>
      </c>
    </row>
    <row r="18" spans="1:7" x14ac:dyDescent="0.25">
      <c r="C18" t="s">
        <v>0</v>
      </c>
      <c r="D18" t="s">
        <v>1</v>
      </c>
      <c r="E18" t="s">
        <v>2</v>
      </c>
      <c r="F18" t="s">
        <v>3</v>
      </c>
      <c r="G18" t="s">
        <v>4</v>
      </c>
    </row>
    <row r="19" spans="1:7" x14ac:dyDescent="0.25">
      <c r="A19" t="s">
        <v>6</v>
      </c>
      <c r="B19" t="s">
        <v>21</v>
      </c>
      <c r="C19">
        <v>619.13024592261695</v>
      </c>
      <c r="D19">
        <v>525.91159624700299</v>
      </c>
      <c r="E19">
        <v>379.295701963694</v>
      </c>
      <c r="F19">
        <v>364.34453464574801</v>
      </c>
      <c r="G19">
        <v>350.76235924070801</v>
      </c>
    </row>
    <row r="20" spans="1:7" x14ac:dyDescent="0.25">
      <c r="C20" t="s">
        <v>0</v>
      </c>
      <c r="D20" t="s">
        <v>1</v>
      </c>
      <c r="E20" t="s">
        <v>2</v>
      </c>
      <c r="F20" t="s">
        <v>3</v>
      </c>
      <c r="G20" t="s">
        <v>4</v>
      </c>
    </row>
    <row r="21" spans="1:7" x14ac:dyDescent="0.25">
      <c r="C21" t="s">
        <v>0</v>
      </c>
      <c r="D21" t="s">
        <v>1</v>
      </c>
      <c r="E21" t="s">
        <v>2</v>
      </c>
      <c r="F21" t="s">
        <v>3</v>
      </c>
      <c r="G21" t="s">
        <v>4</v>
      </c>
    </row>
    <row r="22" spans="1:7" x14ac:dyDescent="0.25">
      <c r="A22" t="str">
        <f>A6</f>
        <v>ST</v>
      </c>
      <c r="C22">
        <f>C6/C$34</f>
        <v>5.8151031320323506E-3</v>
      </c>
      <c r="D22">
        <f t="shared" ref="D22:G22" si="0">D6/D$34</f>
        <v>3.8539054050173113E-3</v>
      </c>
      <c r="E22">
        <f t="shared" si="0"/>
        <v>8.4328771858405756E-4</v>
      </c>
      <c r="F22">
        <f t="shared" si="0"/>
        <v>2.3203879714252051E-4</v>
      </c>
      <c r="G22">
        <f t="shared" si="0"/>
        <v>2.3203879714252013E-4</v>
      </c>
    </row>
    <row r="23" spans="1:7" x14ac:dyDescent="0.25">
      <c r="A23" t="str">
        <f t="shared" ref="A23:A32" si="1">A7</f>
        <v>GT</v>
      </c>
      <c r="C23">
        <f t="shared" ref="C23:G32" si="2">C7/C$34</f>
        <v>1.8210203421583162E-4</v>
      </c>
      <c r="D23">
        <f t="shared" si="2"/>
        <v>1.161E-4</v>
      </c>
      <c r="E23">
        <f t="shared" si="2"/>
        <v>1.161E-4</v>
      </c>
      <c r="F23">
        <f t="shared" si="2"/>
        <v>1.161E-4</v>
      </c>
      <c r="G23">
        <f t="shared" si="2"/>
        <v>1.161E-4</v>
      </c>
    </row>
    <row r="24" spans="1:7" x14ac:dyDescent="0.25">
      <c r="A24" t="str">
        <f t="shared" si="1"/>
        <v>CC</v>
      </c>
      <c r="C24">
        <f t="shared" si="2"/>
        <v>2.5687640517136495E-2</v>
      </c>
      <c r="D24">
        <f t="shared" si="2"/>
        <v>2.4842601287776309E-2</v>
      </c>
      <c r="E24">
        <f t="shared" si="2"/>
        <v>1.7552013311976675E-2</v>
      </c>
      <c r="F24">
        <f t="shared" si="2"/>
        <v>1.2129754432664518E-2</v>
      </c>
      <c r="G24">
        <f t="shared" si="2"/>
        <v>1.2872938355224539E-4</v>
      </c>
    </row>
    <row r="25" spans="1:7" x14ac:dyDescent="0.25">
      <c r="A25" t="str">
        <f t="shared" si="1"/>
        <v>Nuclear</v>
      </c>
      <c r="C25">
        <f t="shared" si="2"/>
        <v>1.1269527999999999E-2</v>
      </c>
      <c r="D25">
        <f t="shared" si="2"/>
        <v>1.1269527999999999E-2</v>
      </c>
      <c r="E25">
        <f t="shared" si="2"/>
        <v>1.1269528000000001E-2</v>
      </c>
      <c r="F25">
        <f t="shared" si="2"/>
        <v>1.1269528000000001E-2</v>
      </c>
      <c r="G25">
        <f t="shared" si="2"/>
        <v>1.1269528000000001E-2</v>
      </c>
    </row>
    <row r="26" spans="1:7" x14ac:dyDescent="0.25">
      <c r="A26" t="str">
        <f t="shared" si="1"/>
        <v>Hydrolg</v>
      </c>
      <c r="C26">
        <f t="shared" si="2"/>
        <v>0.14454589556216751</v>
      </c>
      <c r="D26">
        <f t="shared" si="2"/>
        <v>0.14149598145573558</v>
      </c>
      <c r="E26">
        <f t="shared" si="2"/>
        <v>0.10773499785097566</v>
      </c>
      <c r="F26">
        <f t="shared" si="2"/>
        <v>7.8948898896436179E-2</v>
      </c>
      <c r="G26">
        <f t="shared" si="2"/>
        <v>4.3361113293192241E-2</v>
      </c>
    </row>
    <row r="27" spans="1:7" x14ac:dyDescent="0.25">
      <c r="A27" t="str">
        <f t="shared" si="1"/>
        <v>HydroROR</v>
      </c>
      <c r="C27">
        <f t="shared" si="2"/>
        <v>2.39607328581141E-3</v>
      </c>
      <c r="D27">
        <f t="shared" si="2"/>
        <v>1.4937921093734249E-3</v>
      </c>
      <c r="E27">
        <f t="shared" si="2"/>
        <v>3.5649572119771204E-3</v>
      </c>
      <c r="F27">
        <f t="shared" si="2"/>
        <v>3.8668523678089617E-5</v>
      </c>
      <c r="G27">
        <f t="shared" si="2"/>
        <v>1.4291626622716148E-3</v>
      </c>
    </row>
    <row r="28" spans="1:7" x14ac:dyDescent="0.25">
      <c r="A28" t="str">
        <f t="shared" si="1"/>
        <v>Windon</v>
      </c>
      <c r="C28">
        <f t="shared" si="2"/>
        <v>9.5279947717196584E-3</v>
      </c>
      <c r="D28">
        <f t="shared" si="2"/>
        <v>8.9457102114305232E-3</v>
      </c>
      <c r="E28">
        <f t="shared" si="2"/>
        <v>1.1207099776647512E-2</v>
      </c>
      <c r="F28">
        <f t="shared" si="2"/>
        <v>1.2596190918927282E-2</v>
      </c>
      <c r="G28">
        <f t="shared" si="2"/>
        <v>1.4554590237720691E-2</v>
      </c>
    </row>
    <row r="29" spans="1:7" x14ac:dyDescent="0.25">
      <c r="A29" t="str">
        <f t="shared" si="1"/>
        <v>Subcr</v>
      </c>
      <c r="C29">
        <f t="shared" si="2"/>
        <v>0.30101854632054875</v>
      </c>
      <c r="D29">
        <f t="shared" si="2"/>
        <v>0.26052115694435668</v>
      </c>
      <c r="E29">
        <f t="shared" si="2"/>
        <v>0.23672768168761493</v>
      </c>
      <c r="F29">
        <f t="shared" si="2"/>
        <v>0.20703019723450133</v>
      </c>
      <c r="G29">
        <f t="shared" si="2"/>
        <v>0.17320413926333048</v>
      </c>
    </row>
    <row r="30" spans="1:7" x14ac:dyDescent="0.25">
      <c r="A30" t="str">
        <f t="shared" si="1"/>
        <v>Superc</v>
      </c>
      <c r="C30">
        <f t="shared" si="2"/>
        <v>0.14997997635269913</v>
      </c>
      <c r="D30">
        <f t="shared" si="2"/>
        <v>0.15252026312582342</v>
      </c>
      <c r="E30">
        <f t="shared" si="2"/>
        <v>0.15007265987940158</v>
      </c>
      <c r="F30">
        <f t="shared" si="2"/>
        <v>0.14757142498147521</v>
      </c>
      <c r="G30">
        <f t="shared" si="2"/>
        <v>0.15333464477793535</v>
      </c>
    </row>
    <row r="31" spans="1:7" x14ac:dyDescent="0.25">
      <c r="A31" t="str">
        <f t="shared" si="1"/>
        <v>Ultrsc</v>
      </c>
      <c r="C31">
        <f t="shared" si="2"/>
        <v>8.4360779999949911E-2</v>
      </c>
      <c r="D31">
        <f t="shared" si="2"/>
        <v>8.4360779999999996E-2</v>
      </c>
      <c r="E31">
        <f t="shared" si="2"/>
        <v>8.4360779999999996E-2</v>
      </c>
      <c r="F31">
        <f t="shared" si="2"/>
        <v>8.4360779999999996E-2</v>
      </c>
      <c r="G31">
        <f t="shared" si="2"/>
        <v>8.436078000000001E-2</v>
      </c>
    </row>
    <row r="32" spans="1:7" x14ac:dyDescent="0.25">
      <c r="A32">
        <f t="shared" si="1"/>
        <v>0</v>
      </c>
      <c r="C32">
        <f t="shared" si="2"/>
        <v>0</v>
      </c>
      <c r="D32">
        <f t="shared" si="2"/>
        <v>0</v>
      </c>
      <c r="E32">
        <f t="shared" si="2"/>
        <v>0</v>
      </c>
      <c r="F32">
        <f t="shared" si="2"/>
        <v>0</v>
      </c>
      <c r="G32">
        <f t="shared" si="2"/>
        <v>0</v>
      </c>
    </row>
    <row r="34" spans="2:19" x14ac:dyDescent="0.25">
      <c r="C34">
        <f>C3*1000</f>
        <v>117</v>
      </c>
      <c r="D34">
        <f>D3*1000</f>
        <v>1127</v>
      </c>
      <c r="E34">
        <f>E3*1000</f>
        <v>3820</v>
      </c>
      <c r="F34">
        <f>F3*1000</f>
        <v>3024</v>
      </c>
      <c r="G34">
        <f>G3*1000</f>
        <v>696</v>
      </c>
    </row>
    <row r="36" spans="2:19" x14ac:dyDescent="0.25">
      <c r="C36">
        <v>0</v>
      </c>
      <c r="D36">
        <v>0</v>
      </c>
      <c r="E36">
        <f>C34/2</f>
        <v>58.5</v>
      </c>
      <c r="F36">
        <f>0+C34</f>
        <v>117</v>
      </c>
      <c r="G36">
        <f>F36</f>
        <v>117</v>
      </c>
      <c r="H36">
        <f>G36+D34/2</f>
        <v>680.5</v>
      </c>
      <c r="I36">
        <f>G36+D34</f>
        <v>1244</v>
      </c>
      <c r="J36">
        <f>I36</f>
        <v>1244</v>
      </c>
      <c r="K36">
        <f>J36+E34/2</f>
        <v>3154</v>
      </c>
      <c r="L36">
        <f>J36+E34</f>
        <v>5064</v>
      </c>
      <c r="M36">
        <f>L36</f>
        <v>5064</v>
      </c>
      <c r="N36">
        <f>M36+F34/2</f>
        <v>6576</v>
      </c>
      <c r="O36">
        <f>M36+F34</f>
        <v>8088</v>
      </c>
      <c r="P36">
        <f>O36</f>
        <v>8088</v>
      </c>
      <c r="Q36">
        <f>P36+G34/2</f>
        <v>8436</v>
      </c>
      <c r="R36">
        <f>P36+G34</f>
        <v>8784</v>
      </c>
      <c r="S36">
        <f>R36</f>
        <v>8784</v>
      </c>
    </row>
    <row r="37" spans="2:19" x14ac:dyDescent="0.25">
      <c r="B37" t="str">
        <f>CONCATENATE(A22,"-",C$18)</f>
        <v>ST-LS1</v>
      </c>
      <c r="C37">
        <v>0</v>
      </c>
      <c r="D37">
        <f>C22</f>
        <v>5.8151031320323506E-3</v>
      </c>
      <c r="E37">
        <f>D37</f>
        <v>5.8151031320323506E-3</v>
      </c>
      <c r="F37">
        <f>D37</f>
        <v>5.8151031320323506E-3</v>
      </c>
      <c r="G37">
        <v>0</v>
      </c>
    </row>
    <row r="38" spans="2:19" x14ac:dyDescent="0.25">
      <c r="B38" t="str">
        <f t="shared" ref="B38:B47" si="3">CONCATENATE(A23,"-",C$18)</f>
        <v>GT-LS1</v>
      </c>
      <c r="C38">
        <v>0</v>
      </c>
      <c r="D38">
        <f t="shared" ref="D38:D47" si="4">C23</f>
        <v>1.8210203421583162E-4</v>
      </c>
      <c r="E38">
        <f t="shared" ref="E38:E47" si="5">D38</f>
        <v>1.8210203421583162E-4</v>
      </c>
      <c r="F38">
        <f t="shared" ref="F38:F47" si="6">D38</f>
        <v>1.8210203421583162E-4</v>
      </c>
      <c r="G38">
        <v>0</v>
      </c>
    </row>
    <row r="39" spans="2:19" x14ac:dyDescent="0.25">
      <c r="B39" t="str">
        <f t="shared" si="3"/>
        <v>CC-LS1</v>
      </c>
      <c r="C39">
        <v>0</v>
      </c>
      <c r="D39">
        <f t="shared" si="4"/>
        <v>2.5687640517136495E-2</v>
      </c>
      <c r="E39">
        <f t="shared" si="5"/>
        <v>2.5687640517136495E-2</v>
      </c>
      <c r="F39">
        <f t="shared" si="6"/>
        <v>2.5687640517136495E-2</v>
      </c>
      <c r="G39">
        <v>0</v>
      </c>
    </row>
    <row r="40" spans="2:19" x14ac:dyDescent="0.25">
      <c r="B40" t="str">
        <f t="shared" si="3"/>
        <v>Nuclear-LS1</v>
      </c>
      <c r="C40">
        <v>0</v>
      </c>
      <c r="D40">
        <f t="shared" si="4"/>
        <v>1.1269527999999999E-2</v>
      </c>
      <c r="E40">
        <f t="shared" si="5"/>
        <v>1.1269527999999999E-2</v>
      </c>
      <c r="F40">
        <f t="shared" si="6"/>
        <v>1.1269527999999999E-2</v>
      </c>
      <c r="G40">
        <v>0</v>
      </c>
    </row>
    <row r="41" spans="2:19" x14ac:dyDescent="0.25">
      <c r="B41" t="str">
        <f t="shared" si="3"/>
        <v>Hydrolg-LS1</v>
      </c>
      <c r="C41">
        <v>0</v>
      </c>
      <c r="D41">
        <f t="shared" si="4"/>
        <v>0.14454589556216751</v>
      </c>
      <c r="E41">
        <f t="shared" si="5"/>
        <v>0.14454589556216751</v>
      </c>
      <c r="F41">
        <f t="shared" si="6"/>
        <v>0.14454589556216751</v>
      </c>
      <c r="G41">
        <v>0</v>
      </c>
    </row>
    <row r="42" spans="2:19" x14ac:dyDescent="0.25">
      <c r="B42" t="str">
        <f t="shared" si="3"/>
        <v>HydroROR-LS1</v>
      </c>
      <c r="C42">
        <v>0</v>
      </c>
      <c r="D42">
        <f t="shared" si="4"/>
        <v>2.39607328581141E-3</v>
      </c>
      <c r="E42">
        <f t="shared" si="5"/>
        <v>2.39607328581141E-3</v>
      </c>
      <c r="F42">
        <f t="shared" si="6"/>
        <v>2.39607328581141E-3</v>
      </c>
      <c r="G42">
        <v>0</v>
      </c>
    </row>
    <row r="43" spans="2:19" x14ac:dyDescent="0.25">
      <c r="B43" t="str">
        <f t="shared" si="3"/>
        <v>Windon-LS1</v>
      </c>
      <c r="C43">
        <v>0</v>
      </c>
      <c r="D43">
        <f t="shared" si="4"/>
        <v>9.5279947717196584E-3</v>
      </c>
      <c r="E43">
        <f t="shared" si="5"/>
        <v>9.5279947717196584E-3</v>
      </c>
      <c r="F43">
        <f t="shared" si="6"/>
        <v>9.5279947717196584E-3</v>
      </c>
      <c r="G43">
        <v>0</v>
      </c>
    </row>
    <row r="44" spans="2:19" x14ac:dyDescent="0.25">
      <c r="B44" t="str">
        <f t="shared" si="3"/>
        <v>Subcr-LS1</v>
      </c>
      <c r="C44">
        <v>0</v>
      </c>
      <c r="D44">
        <f t="shared" si="4"/>
        <v>0.30101854632054875</v>
      </c>
      <c r="E44">
        <f t="shared" si="5"/>
        <v>0.30101854632054875</v>
      </c>
      <c r="F44">
        <f t="shared" si="6"/>
        <v>0.30101854632054875</v>
      </c>
      <c r="G44">
        <v>0</v>
      </c>
    </row>
    <row r="45" spans="2:19" x14ac:dyDescent="0.25">
      <c r="B45" t="str">
        <f t="shared" si="3"/>
        <v>Superc-LS1</v>
      </c>
      <c r="C45">
        <v>0</v>
      </c>
      <c r="D45">
        <f t="shared" si="4"/>
        <v>0.14997997635269913</v>
      </c>
      <c r="E45">
        <f t="shared" si="5"/>
        <v>0.14997997635269913</v>
      </c>
      <c r="F45">
        <f t="shared" si="6"/>
        <v>0.14997997635269913</v>
      </c>
      <c r="G45">
        <v>0</v>
      </c>
    </row>
    <row r="46" spans="2:19" x14ac:dyDescent="0.25">
      <c r="B46" t="str">
        <f t="shared" si="3"/>
        <v>Ultrsc-LS1</v>
      </c>
      <c r="C46">
        <v>0</v>
      </c>
      <c r="D46">
        <f t="shared" si="4"/>
        <v>8.4360779999949911E-2</v>
      </c>
      <c r="E46">
        <f t="shared" si="5"/>
        <v>8.4360779999949911E-2</v>
      </c>
      <c r="F46">
        <f t="shared" si="6"/>
        <v>8.4360779999949911E-2</v>
      </c>
      <c r="G46">
        <v>0</v>
      </c>
    </row>
    <row r="47" spans="2:19" x14ac:dyDescent="0.25">
      <c r="B47" t="str">
        <f t="shared" si="3"/>
        <v>0-LS1</v>
      </c>
      <c r="C47">
        <v>0</v>
      </c>
      <c r="D47">
        <f t="shared" si="4"/>
        <v>0</v>
      </c>
      <c r="E47">
        <f t="shared" si="5"/>
        <v>0</v>
      </c>
      <c r="F47">
        <f t="shared" si="6"/>
        <v>0</v>
      </c>
      <c r="G47">
        <v>0</v>
      </c>
    </row>
    <row r="48" spans="2:19" x14ac:dyDescent="0.25">
      <c r="B48" t="str">
        <f>CONCATENATE(A22,"-",D$18)</f>
        <v>ST-LS2</v>
      </c>
      <c r="F48">
        <v>0</v>
      </c>
      <c r="G48">
        <f>D22</f>
        <v>3.8539054050173113E-3</v>
      </c>
      <c r="H48">
        <f>G48</f>
        <v>3.8539054050173113E-3</v>
      </c>
      <c r="I48">
        <f>G48</f>
        <v>3.8539054050173113E-3</v>
      </c>
      <c r="J48">
        <v>0</v>
      </c>
    </row>
    <row r="49" spans="2:13" x14ac:dyDescent="0.25">
      <c r="B49" t="str">
        <f t="shared" ref="B49:B58" si="7">CONCATENATE(A23,"-",D$18)</f>
        <v>GT-LS2</v>
      </c>
      <c r="F49">
        <v>0</v>
      </c>
      <c r="G49">
        <f t="shared" ref="G49:G58" si="8">D23</f>
        <v>1.161E-4</v>
      </c>
      <c r="H49">
        <f t="shared" ref="H49:H58" si="9">G49</f>
        <v>1.161E-4</v>
      </c>
      <c r="I49">
        <f t="shared" ref="I49:I58" si="10">G49</f>
        <v>1.161E-4</v>
      </c>
      <c r="J49">
        <v>0</v>
      </c>
    </row>
    <row r="50" spans="2:13" x14ac:dyDescent="0.25">
      <c r="B50" t="str">
        <f t="shared" si="7"/>
        <v>CC-LS2</v>
      </c>
      <c r="F50">
        <v>0</v>
      </c>
      <c r="G50">
        <f t="shared" si="8"/>
        <v>2.4842601287776309E-2</v>
      </c>
      <c r="H50">
        <f t="shared" si="9"/>
        <v>2.4842601287776309E-2</v>
      </c>
      <c r="I50">
        <f t="shared" si="10"/>
        <v>2.4842601287776309E-2</v>
      </c>
      <c r="J50">
        <v>0</v>
      </c>
    </row>
    <row r="51" spans="2:13" x14ac:dyDescent="0.25">
      <c r="B51" t="str">
        <f t="shared" si="7"/>
        <v>Nuclear-LS2</v>
      </c>
      <c r="F51">
        <v>0</v>
      </c>
      <c r="G51">
        <f t="shared" si="8"/>
        <v>1.1269527999999999E-2</v>
      </c>
      <c r="H51">
        <f t="shared" si="9"/>
        <v>1.1269527999999999E-2</v>
      </c>
      <c r="I51">
        <f t="shared" si="10"/>
        <v>1.1269527999999999E-2</v>
      </c>
      <c r="J51">
        <v>0</v>
      </c>
    </row>
    <row r="52" spans="2:13" x14ac:dyDescent="0.25">
      <c r="B52" t="str">
        <f t="shared" si="7"/>
        <v>Hydrolg-LS2</v>
      </c>
      <c r="F52">
        <v>0</v>
      </c>
      <c r="G52">
        <f t="shared" si="8"/>
        <v>0.14149598145573558</v>
      </c>
      <c r="H52">
        <f t="shared" si="9"/>
        <v>0.14149598145573558</v>
      </c>
      <c r="I52">
        <f t="shared" si="10"/>
        <v>0.14149598145573558</v>
      </c>
      <c r="J52">
        <v>0</v>
      </c>
    </row>
    <row r="53" spans="2:13" x14ac:dyDescent="0.25">
      <c r="B53" t="str">
        <f t="shared" si="7"/>
        <v>HydroROR-LS2</v>
      </c>
      <c r="F53">
        <v>0</v>
      </c>
      <c r="G53">
        <f t="shared" si="8"/>
        <v>1.4937921093734249E-3</v>
      </c>
      <c r="H53">
        <f t="shared" si="9"/>
        <v>1.4937921093734249E-3</v>
      </c>
      <c r="I53">
        <f t="shared" si="10"/>
        <v>1.4937921093734249E-3</v>
      </c>
      <c r="J53">
        <v>0</v>
      </c>
    </row>
    <row r="54" spans="2:13" x14ac:dyDescent="0.25">
      <c r="B54" t="str">
        <f t="shared" si="7"/>
        <v>Windon-LS2</v>
      </c>
      <c r="F54">
        <v>0</v>
      </c>
      <c r="G54">
        <f t="shared" si="8"/>
        <v>8.9457102114305232E-3</v>
      </c>
      <c r="H54">
        <f t="shared" si="9"/>
        <v>8.9457102114305232E-3</v>
      </c>
      <c r="I54">
        <f t="shared" si="10"/>
        <v>8.9457102114305232E-3</v>
      </c>
      <c r="J54">
        <v>0</v>
      </c>
    </row>
    <row r="55" spans="2:13" x14ac:dyDescent="0.25">
      <c r="B55" t="str">
        <f t="shared" si="7"/>
        <v>Subcr-LS2</v>
      </c>
      <c r="F55">
        <v>0</v>
      </c>
      <c r="G55">
        <f t="shared" si="8"/>
        <v>0.26052115694435668</v>
      </c>
      <c r="H55">
        <f t="shared" si="9"/>
        <v>0.26052115694435668</v>
      </c>
      <c r="I55">
        <f t="shared" si="10"/>
        <v>0.26052115694435668</v>
      </c>
      <c r="J55">
        <v>0</v>
      </c>
    </row>
    <row r="56" spans="2:13" x14ac:dyDescent="0.25">
      <c r="B56" t="str">
        <f t="shared" si="7"/>
        <v>Superc-LS2</v>
      </c>
      <c r="F56">
        <v>0</v>
      </c>
      <c r="G56">
        <f t="shared" si="8"/>
        <v>0.15252026312582342</v>
      </c>
      <c r="H56">
        <f t="shared" si="9"/>
        <v>0.15252026312582342</v>
      </c>
      <c r="I56">
        <f t="shared" si="10"/>
        <v>0.15252026312582342</v>
      </c>
      <c r="J56">
        <v>0</v>
      </c>
    </row>
    <row r="57" spans="2:13" x14ac:dyDescent="0.25">
      <c r="B57" t="str">
        <f t="shared" si="7"/>
        <v>Ultrsc-LS2</v>
      </c>
      <c r="F57">
        <v>0</v>
      </c>
      <c r="G57">
        <f t="shared" si="8"/>
        <v>8.4360779999999996E-2</v>
      </c>
      <c r="H57">
        <f t="shared" si="9"/>
        <v>8.4360779999999996E-2</v>
      </c>
      <c r="I57">
        <f t="shared" si="10"/>
        <v>8.4360779999999996E-2</v>
      </c>
      <c r="J57">
        <v>0</v>
      </c>
    </row>
    <row r="58" spans="2:13" x14ac:dyDescent="0.25">
      <c r="B58" t="str">
        <f t="shared" si="7"/>
        <v>0-LS2</v>
      </c>
      <c r="F58">
        <v>0</v>
      </c>
      <c r="G58">
        <f t="shared" si="8"/>
        <v>0</v>
      </c>
      <c r="H58">
        <f t="shared" si="9"/>
        <v>0</v>
      </c>
      <c r="I58">
        <f t="shared" si="10"/>
        <v>0</v>
      </c>
      <c r="J58">
        <v>0</v>
      </c>
    </row>
    <row r="59" spans="2:13" x14ac:dyDescent="0.25">
      <c r="B59" t="str">
        <f>CONCATENATE(A22,"-",E$18)</f>
        <v>ST-LS3</v>
      </c>
      <c r="I59">
        <v>0</v>
      </c>
      <c r="J59">
        <f>E22</f>
        <v>8.4328771858405756E-4</v>
      </c>
      <c r="K59">
        <f>J59</f>
        <v>8.4328771858405756E-4</v>
      </c>
      <c r="L59">
        <f>J59</f>
        <v>8.4328771858405756E-4</v>
      </c>
      <c r="M59">
        <v>0</v>
      </c>
    </row>
    <row r="60" spans="2:13" x14ac:dyDescent="0.25">
      <c r="B60" t="str">
        <f t="shared" ref="B60:B69" si="11">CONCATENATE(A23,"-",E$18)</f>
        <v>GT-LS3</v>
      </c>
      <c r="I60">
        <v>0</v>
      </c>
      <c r="J60">
        <f t="shared" ref="J60:J69" si="12">E23</f>
        <v>1.161E-4</v>
      </c>
      <c r="K60">
        <f t="shared" ref="K60:K69" si="13">J60</f>
        <v>1.161E-4</v>
      </c>
      <c r="L60">
        <f t="shared" ref="L60:L69" si="14">J60</f>
        <v>1.161E-4</v>
      </c>
      <c r="M60">
        <v>0</v>
      </c>
    </row>
    <row r="61" spans="2:13" x14ac:dyDescent="0.25">
      <c r="B61" t="str">
        <f t="shared" si="11"/>
        <v>CC-LS3</v>
      </c>
      <c r="I61">
        <v>0</v>
      </c>
      <c r="J61">
        <f t="shared" si="12"/>
        <v>1.7552013311976675E-2</v>
      </c>
      <c r="K61">
        <f t="shared" si="13"/>
        <v>1.7552013311976675E-2</v>
      </c>
      <c r="L61">
        <f t="shared" si="14"/>
        <v>1.7552013311976675E-2</v>
      </c>
      <c r="M61">
        <v>0</v>
      </c>
    </row>
    <row r="62" spans="2:13" x14ac:dyDescent="0.25">
      <c r="B62" t="str">
        <f t="shared" si="11"/>
        <v>Nuclear-LS3</v>
      </c>
      <c r="I62">
        <v>0</v>
      </c>
      <c r="J62">
        <f t="shared" si="12"/>
        <v>1.1269528000000001E-2</v>
      </c>
      <c r="K62">
        <f t="shared" si="13"/>
        <v>1.1269528000000001E-2</v>
      </c>
      <c r="L62">
        <f t="shared" si="14"/>
        <v>1.1269528000000001E-2</v>
      </c>
      <c r="M62">
        <v>0</v>
      </c>
    </row>
    <row r="63" spans="2:13" x14ac:dyDescent="0.25">
      <c r="B63" t="str">
        <f t="shared" si="11"/>
        <v>Hydrolg-LS3</v>
      </c>
      <c r="I63">
        <v>0</v>
      </c>
      <c r="J63">
        <f t="shared" si="12"/>
        <v>0.10773499785097566</v>
      </c>
      <c r="K63">
        <f t="shared" si="13"/>
        <v>0.10773499785097566</v>
      </c>
      <c r="L63">
        <f t="shared" si="14"/>
        <v>0.10773499785097566</v>
      </c>
      <c r="M63">
        <v>0</v>
      </c>
    </row>
    <row r="64" spans="2:13" x14ac:dyDescent="0.25">
      <c r="B64" t="str">
        <f t="shared" si="11"/>
        <v>HydroROR-LS3</v>
      </c>
      <c r="I64">
        <v>0</v>
      </c>
      <c r="J64">
        <f t="shared" si="12"/>
        <v>3.5649572119771204E-3</v>
      </c>
      <c r="K64">
        <f t="shared" si="13"/>
        <v>3.5649572119771204E-3</v>
      </c>
      <c r="L64">
        <f t="shared" si="14"/>
        <v>3.5649572119771204E-3</v>
      </c>
      <c r="M64">
        <v>0</v>
      </c>
    </row>
    <row r="65" spans="2:16" x14ac:dyDescent="0.25">
      <c r="B65" t="str">
        <f t="shared" si="11"/>
        <v>Windon-LS3</v>
      </c>
      <c r="I65">
        <v>0</v>
      </c>
      <c r="J65">
        <f t="shared" si="12"/>
        <v>1.1207099776647512E-2</v>
      </c>
      <c r="K65">
        <f t="shared" si="13"/>
        <v>1.1207099776647512E-2</v>
      </c>
      <c r="L65">
        <f t="shared" si="14"/>
        <v>1.1207099776647512E-2</v>
      </c>
      <c r="M65">
        <v>0</v>
      </c>
    </row>
    <row r="66" spans="2:16" x14ac:dyDescent="0.25">
      <c r="B66" t="str">
        <f t="shared" si="11"/>
        <v>Subcr-LS3</v>
      </c>
      <c r="I66">
        <v>0</v>
      </c>
      <c r="J66">
        <f t="shared" si="12"/>
        <v>0.23672768168761493</v>
      </c>
      <c r="K66">
        <f t="shared" si="13"/>
        <v>0.23672768168761493</v>
      </c>
      <c r="L66">
        <f t="shared" si="14"/>
        <v>0.23672768168761493</v>
      </c>
      <c r="M66">
        <v>0</v>
      </c>
    </row>
    <row r="67" spans="2:16" x14ac:dyDescent="0.25">
      <c r="B67" t="str">
        <f t="shared" si="11"/>
        <v>Superc-LS3</v>
      </c>
      <c r="I67">
        <v>0</v>
      </c>
      <c r="J67">
        <f t="shared" si="12"/>
        <v>0.15007265987940158</v>
      </c>
      <c r="K67">
        <f t="shared" si="13"/>
        <v>0.15007265987940158</v>
      </c>
      <c r="L67">
        <f t="shared" si="14"/>
        <v>0.15007265987940158</v>
      </c>
      <c r="M67">
        <v>0</v>
      </c>
    </row>
    <row r="68" spans="2:16" x14ac:dyDescent="0.25">
      <c r="B68" t="str">
        <f t="shared" si="11"/>
        <v>Ultrsc-LS3</v>
      </c>
      <c r="I68">
        <v>0</v>
      </c>
      <c r="J68">
        <f t="shared" si="12"/>
        <v>8.4360779999999996E-2</v>
      </c>
      <c r="K68">
        <f t="shared" si="13"/>
        <v>8.4360779999999996E-2</v>
      </c>
      <c r="L68">
        <f t="shared" si="14"/>
        <v>8.4360779999999996E-2</v>
      </c>
      <c r="M68">
        <v>0</v>
      </c>
    </row>
    <row r="69" spans="2:16" x14ac:dyDescent="0.25">
      <c r="B69" t="str">
        <f t="shared" si="11"/>
        <v>0-LS3</v>
      </c>
      <c r="I69">
        <v>0</v>
      </c>
      <c r="J69">
        <f t="shared" si="12"/>
        <v>0</v>
      </c>
      <c r="K69">
        <f t="shared" si="13"/>
        <v>0</v>
      </c>
      <c r="L69">
        <f t="shared" si="14"/>
        <v>0</v>
      </c>
      <c r="M69">
        <v>0</v>
      </c>
    </row>
    <row r="70" spans="2:16" x14ac:dyDescent="0.25">
      <c r="B70" t="str">
        <f>CONCATENATE(A22,"-",F$18)</f>
        <v>ST-LS4</v>
      </c>
      <c r="L70">
        <v>0</v>
      </c>
      <c r="M70">
        <f>F22</f>
        <v>2.3203879714252051E-4</v>
      </c>
      <c r="N70">
        <f>M70</f>
        <v>2.3203879714252051E-4</v>
      </c>
      <c r="O70">
        <f>M70</f>
        <v>2.3203879714252051E-4</v>
      </c>
      <c r="P70">
        <v>0</v>
      </c>
    </row>
    <row r="71" spans="2:16" x14ac:dyDescent="0.25">
      <c r="B71" t="str">
        <f t="shared" ref="B71:B80" si="15">CONCATENATE(A23,"-",F$18)</f>
        <v>GT-LS4</v>
      </c>
      <c r="L71">
        <v>0</v>
      </c>
      <c r="M71">
        <f t="shared" ref="M71:M80" si="16">F23</f>
        <v>1.161E-4</v>
      </c>
      <c r="N71">
        <f t="shared" ref="N71:N80" si="17">M71</f>
        <v>1.161E-4</v>
      </c>
      <c r="O71">
        <f t="shared" ref="O71:O80" si="18">M71</f>
        <v>1.161E-4</v>
      </c>
      <c r="P71">
        <v>0</v>
      </c>
    </row>
    <row r="72" spans="2:16" x14ac:dyDescent="0.25">
      <c r="B72" t="str">
        <f t="shared" si="15"/>
        <v>CC-LS4</v>
      </c>
      <c r="L72">
        <v>0</v>
      </c>
      <c r="M72">
        <f t="shared" si="16"/>
        <v>1.2129754432664518E-2</v>
      </c>
      <c r="N72">
        <f t="shared" si="17"/>
        <v>1.2129754432664518E-2</v>
      </c>
      <c r="O72">
        <f t="shared" si="18"/>
        <v>1.2129754432664518E-2</v>
      </c>
      <c r="P72">
        <v>0</v>
      </c>
    </row>
    <row r="73" spans="2:16" x14ac:dyDescent="0.25">
      <c r="B73" t="str">
        <f t="shared" si="15"/>
        <v>Nuclear-LS4</v>
      </c>
      <c r="L73">
        <v>0</v>
      </c>
      <c r="M73">
        <f t="shared" si="16"/>
        <v>1.1269528000000001E-2</v>
      </c>
      <c r="N73">
        <f t="shared" si="17"/>
        <v>1.1269528000000001E-2</v>
      </c>
      <c r="O73">
        <f t="shared" si="18"/>
        <v>1.1269528000000001E-2</v>
      </c>
      <c r="P73">
        <v>0</v>
      </c>
    </row>
    <row r="74" spans="2:16" x14ac:dyDescent="0.25">
      <c r="B74" t="str">
        <f t="shared" si="15"/>
        <v>Hydrolg-LS4</v>
      </c>
      <c r="L74">
        <v>0</v>
      </c>
      <c r="M74">
        <f t="shared" si="16"/>
        <v>7.8948898896436179E-2</v>
      </c>
      <c r="N74">
        <f t="shared" si="17"/>
        <v>7.8948898896436179E-2</v>
      </c>
      <c r="O74">
        <f t="shared" si="18"/>
        <v>7.8948898896436179E-2</v>
      </c>
      <c r="P74">
        <v>0</v>
      </c>
    </row>
    <row r="75" spans="2:16" x14ac:dyDescent="0.25">
      <c r="B75" t="str">
        <f t="shared" si="15"/>
        <v>HydroROR-LS4</v>
      </c>
      <c r="L75">
        <v>0</v>
      </c>
      <c r="M75">
        <f t="shared" si="16"/>
        <v>3.8668523678089617E-5</v>
      </c>
      <c r="N75">
        <f t="shared" si="17"/>
        <v>3.8668523678089617E-5</v>
      </c>
      <c r="O75">
        <f t="shared" si="18"/>
        <v>3.8668523678089617E-5</v>
      </c>
      <c r="P75">
        <v>0</v>
      </c>
    </row>
    <row r="76" spans="2:16" x14ac:dyDescent="0.25">
      <c r="B76" t="str">
        <f t="shared" si="15"/>
        <v>Windon-LS4</v>
      </c>
      <c r="L76">
        <v>0</v>
      </c>
      <c r="M76">
        <f t="shared" si="16"/>
        <v>1.2596190918927282E-2</v>
      </c>
      <c r="N76">
        <f t="shared" si="17"/>
        <v>1.2596190918927282E-2</v>
      </c>
      <c r="O76">
        <f t="shared" si="18"/>
        <v>1.2596190918927282E-2</v>
      </c>
      <c r="P76">
        <v>0</v>
      </c>
    </row>
    <row r="77" spans="2:16" x14ac:dyDescent="0.25">
      <c r="B77" t="str">
        <f t="shared" si="15"/>
        <v>Subcr-LS4</v>
      </c>
      <c r="L77">
        <v>0</v>
      </c>
      <c r="M77">
        <f t="shared" si="16"/>
        <v>0.20703019723450133</v>
      </c>
      <c r="N77">
        <f t="shared" si="17"/>
        <v>0.20703019723450133</v>
      </c>
      <c r="O77">
        <f t="shared" si="18"/>
        <v>0.20703019723450133</v>
      </c>
      <c r="P77">
        <v>0</v>
      </c>
    </row>
    <row r="78" spans="2:16" x14ac:dyDescent="0.25">
      <c r="B78" t="str">
        <f t="shared" si="15"/>
        <v>Superc-LS4</v>
      </c>
      <c r="L78">
        <v>0</v>
      </c>
      <c r="M78">
        <f t="shared" si="16"/>
        <v>0.14757142498147521</v>
      </c>
      <c r="N78">
        <f t="shared" si="17"/>
        <v>0.14757142498147521</v>
      </c>
      <c r="O78">
        <f t="shared" si="18"/>
        <v>0.14757142498147521</v>
      </c>
      <c r="P78">
        <v>0</v>
      </c>
    </row>
    <row r="79" spans="2:16" x14ac:dyDescent="0.25">
      <c r="B79" t="str">
        <f t="shared" si="15"/>
        <v>Ultrsc-LS4</v>
      </c>
      <c r="L79">
        <v>0</v>
      </c>
      <c r="M79">
        <f t="shared" si="16"/>
        <v>8.4360779999999996E-2</v>
      </c>
      <c r="N79">
        <f t="shared" si="17"/>
        <v>8.4360779999999996E-2</v>
      </c>
      <c r="O79">
        <f t="shared" si="18"/>
        <v>8.4360779999999996E-2</v>
      </c>
      <c r="P79">
        <v>0</v>
      </c>
    </row>
    <row r="80" spans="2:16" x14ac:dyDescent="0.25">
      <c r="B80" t="str">
        <f t="shared" si="15"/>
        <v>0-LS4</v>
      </c>
      <c r="L80">
        <v>0</v>
      </c>
      <c r="M80">
        <f t="shared" si="16"/>
        <v>0</v>
      </c>
      <c r="N80">
        <f t="shared" si="17"/>
        <v>0</v>
      </c>
      <c r="O80">
        <f t="shared" si="18"/>
        <v>0</v>
      </c>
      <c r="P80">
        <v>0</v>
      </c>
    </row>
    <row r="81" spans="2:19" x14ac:dyDescent="0.25">
      <c r="B81" t="str">
        <f>CONCATENATE(A22,"-",G$18)</f>
        <v>ST-LS5</v>
      </c>
      <c r="O81">
        <v>0</v>
      </c>
      <c r="P81">
        <f t="shared" ref="P81:P91" si="19">G22</f>
        <v>2.3203879714252013E-4</v>
      </c>
      <c r="Q81">
        <f t="shared" ref="Q81:Q91" si="20">P81</f>
        <v>2.3203879714252013E-4</v>
      </c>
      <c r="R81">
        <f t="shared" ref="R81:R91" si="21">P81</f>
        <v>2.3203879714252013E-4</v>
      </c>
      <c r="S81">
        <v>0</v>
      </c>
    </row>
    <row r="82" spans="2:19" x14ac:dyDescent="0.25">
      <c r="B82" t="str">
        <f t="shared" ref="B82:B91" si="22">CONCATENATE(A23,"-",G$18)</f>
        <v>GT-LS5</v>
      </c>
      <c r="O82">
        <v>0</v>
      </c>
      <c r="P82">
        <f t="shared" si="19"/>
        <v>1.161E-4</v>
      </c>
      <c r="Q82">
        <f t="shared" si="20"/>
        <v>1.161E-4</v>
      </c>
      <c r="R82">
        <f t="shared" si="21"/>
        <v>1.161E-4</v>
      </c>
      <c r="S82">
        <v>0</v>
      </c>
    </row>
    <row r="83" spans="2:19" x14ac:dyDescent="0.25">
      <c r="B83" t="str">
        <f t="shared" si="22"/>
        <v>CC-LS5</v>
      </c>
      <c r="O83">
        <v>0</v>
      </c>
      <c r="P83">
        <f t="shared" si="19"/>
        <v>1.2872938355224539E-4</v>
      </c>
      <c r="Q83">
        <f t="shared" si="20"/>
        <v>1.2872938355224539E-4</v>
      </c>
      <c r="R83">
        <f t="shared" si="21"/>
        <v>1.2872938355224539E-4</v>
      </c>
      <c r="S83">
        <v>0</v>
      </c>
    </row>
    <row r="84" spans="2:19" x14ac:dyDescent="0.25">
      <c r="B84" t="str">
        <f t="shared" si="22"/>
        <v>Nuclear-LS5</v>
      </c>
      <c r="O84">
        <v>0</v>
      </c>
      <c r="P84">
        <f t="shared" si="19"/>
        <v>1.1269528000000001E-2</v>
      </c>
      <c r="Q84">
        <f t="shared" si="20"/>
        <v>1.1269528000000001E-2</v>
      </c>
      <c r="R84">
        <f t="shared" si="21"/>
        <v>1.1269528000000001E-2</v>
      </c>
      <c r="S84">
        <v>0</v>
      </c>
    </row>
    <row r="85" spans="2:19" x14ac:dyDescent="0.25">
      <c r="B85" t="str">
        <f t="shared" si="22"/>
        <v>Hydrolg-LS5</v>
      </c>
      <c r="O85">
        <v>0</v>
      </c>
      <c r="P85">
        <f t="shared" si="19"/>
        <v>4.3361113293192241E-2</v>
      </c>
      <c r="Q85">
        <f t="shared" si="20"/>
        <v>4.3361113293192241E-2</v>
      </c>
      <c r="R85">
        <f t="shared" si="21"/>
        <v>4.3361113293192241E-2</v>
      </c>
      <c r="S85">
        <v>0</v>
      </c>
    </row>
    <row r="86" spans="2:19" x14ac:dyDescent="0.25">
      <c r="B86" t="str">
        <f t="shared" si="22"/>
        <v>HydroROR-LS5</v>
      </c>
      <c r="O86">
        <v>0</v>
      </c>
      <c r="P86">
        <f t="shared" si="19"/>
        <v>1.4291626622716148E-3</v>
      </c>
      <c r="Q86">
        <f t="shared" si="20"/>
        <v>1.4291626622716148E-3</v>
      </c>
      <c r="R86">
        <f t="shared" si="21"/>
        <v>1.4291626622716148E-3</v>
      </c>
      <c r="S86">
        <v>0</v>
      </c>
    </row>
    <row r="87" spans="2:19" x14ac:dyDescent="0.25">
      <c r="B87" t="str">
        <f t="shared" si="22"/>
        <v>Windon-LS5</v>
      </c>
      <c r="O87">
        <v>0</v>
      </c>
      <c r="P87">
        <f t="shared" si="19"/>
        <v>1.4554590237720691E-2</v>
      </c>
      <c r="Q87">
        <f t="shared" si="20"/>
        <v>1.4554590237720691E-2</v>
      </c>
      <c r="R87">
        <f t="shared" si="21"/>
        <v>1.4554590237720691E-2</v>
      </c>
      <c r="S87">
        <v>0</v>
      </c>
    </row>
    <row r="88" spans="2:19" x14ac:dyDescent="0.25">
      <c r="B88" t="str">
        <f t="shared" si="22"/>
        <v>Subcr-LS5</v>
      </c>
      <c r="O88">
        <v>0</v>
      </c>
      <c r="P88">
        <f t="shared" si="19"/>
        <v>0.17320413926333048</v>
      </c>
      <c r="Q88">
        <f t="shared" si="20"/>
        <v>0.17320413926333048</v>
      </c>
      <c r="R88">
        <f t="shared" si="21"/>
        <v>0.17320413926333048</v>
      </c>
      <c r="S88">
        <v>0</v>
      </c>
    </row>
    <row r="89" spans="2:19" x14ac:dyDescent="0.25">
      <c r="B89" t="str">
        <f t="shared" si="22"/>
        <v>Superc-LS5</v>
      </c>
      <c r="O89">
        <v>0</v>
      </c>
      <c r="P89">
        <f t="shared" si="19"/>
        <v>0.15333464477793535</v>
      </c>
      <c r="Q89">
        <f t="shared" si="20"/>
        <v>0.15333464477793535</v>
      </c>
      <c r="R89">
        <f t="shared" si="21"/>
        <v>0.15333464477793535</v>
      </c>
      <c r="S89">
        <v>0</v>
      </c>
    </row>
    <row r="90" spans="2:19" x14ac:dyDescent="0.25">
      <c r="B90" t="str">
        <f t="shared" si="22"/>
        <v>Ultrsc-LS5</v>
      </c>
      <c r="O90">
        <v>0</v>
      </c>
      <c r="P90">
        <f t="shared" si="19"/>
        <v>8.436078000000001E-2</v>
      </c>
      <c r="Q90">
        <f t="shared" si="20"/>
        <v>8.436078000000001E-2</v>
      </c>
      <c r="R90">
        <f t="shared" si="21"/>
        <v>8.436078000000001E-2</v>
      </c>
      <c r="S90">
        <v>0</v>
      </c>
    </row>
    <row r="91" spans="2:19" x14ac:dyDescent="0.25">
      <c r="B91" t="str">
        <f t="shared" si="22"/>
        <v>0-LS5</v>
      </c>
      <c r="O91">
        <v>0</v>
      </c>
      <c r="P91">
        <f t="shared" si="19"/>
        <v>0</v>
      </c>
      <c r="Q91">
        <f t="shared" si="20"/>
        <v>0</v>
      </c>
      <c r="R91">
        <f t="shared" si="21"/>
        <v>0</v>
      </c>
      <c r="S91">
        <v>0</v>
      </c>
    </row>
    <row r="92" spans="2:19" x14ac:dyDescent="0.25">
      <c r="B92" t="s">
        <v>15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</row>
    <row r="93" spans="2:19" x14ac:dyDescent="0.25">
      <c r="B93" t="s">
        <v>15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</row>
    <row r="94" spans="2:19" x14ac:dyDescent="0.25">
      <c r="B94" t="s">
        <v>15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</row>
    <row r="95" spans="2:19" x14ac:dyDescent="0.25">
      <c r="B95" t="s">
        <v>15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</row>
    <row r="96" spans="2:19" x14ac:dyDescent="0.25">
      <c r="B96" t="s">
        <v>15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</row>
    <row r="97" spans="2:19" x14ac:dyDescent="0.25">
      <c r="B97" t="s">
        <v>15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</row>
    <row r="98" spans="2:19" x14ac:dyDescent="0.25">
      <c r="B98" t="s">
        <v>15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</row>
    <row r="99" spans="2:19" x14ac:dyDescent="0.25">
      <c r="B99" t="s">
        <v>15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</row>
    <row r="100" spans="2:19" x14ac:dyDescent="0.25">
      <c r="B100" t="s">
        <v>15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</row>
    <row r="101" spans="2:19" x14ac:dyDescent="0.25">
      <c r="B101" t="s">
        <v>15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</row>
    <row r="102" spans="2:19" x14ac:dyDescent="0.25">
      <c r="B102" t="s">
        <v>15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2:19" ht="21.75" customHeight="1" x14ac:dyDescent="0.25"/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3:S69"/>
  <sheetViews>
    <sheetView workbookViewId="0">
      <selection activeCell="E36" sqref="E36"/>
    </sheetView>
  </sheetViews>
  <sheetFormatPr defaultRowHeight="15" x14ac:dyDescent="0.25"/>
  <sheetData>
    <row r="3" spans="1:7" x14ac:dyDescent="0.25">
      <c r="C3">
        <v>0.11700000000000001</v>
      </c>
      <c r="D3">
        <v>1.127</v>
      </c>
      <c r="E3">
        <v>3.82</v>
      </c>
      <c r="F3">
        <v>3.024</v>
      </c>
      <c r="G3">
        <v>0.69599999999999995</v>
      </c>
    </row>
    <row r="5" spans="1:7" x14ac:dyDescent="0.25">
      <c r="C5" t="s">
        <v>0</v>
      </c>
      <c r="D5" t="s">
        <v>1</v>
      </c>
      <c r="E5" t="s">
        <v>2</v>
      </c>
      <c r="F5" t="s">
        <v>3</v>
      </c>
      <c r="G5" t="s">
        <v>4</v>
      </c>
    </row>
    <row r="6" spans="1:7" x14ac:dyDescent="0.25">
      <c r="A6" t="s">
        <v>5</v>
      </c>
      <c r="B6" t="s">
        <v>6</v>
      </c>
      <c r="C6">
        <v>0.166900500432308</v>
      </c>
      <c r="D6">
        <v>1.60766550005995</v>
      </c>
      <c r="E6">
        <v>4.2913804988887803</v>
      </c>
      <c r="F6">
        <v>7.8896947808852605E-2</v>
      </c>
    </row>
    <row r="7" spans="1:7" x14ac:dyDescent="0.25">
      <c r="A7" t="s">
        <v>8</v>
      </c>
      <c r="B7" t="s">
        <v>6</v>
      </c>
      <c r="C7">
        <v>0.28676033099999998</v>
      </c>
      <c r="D7">
        <v>2.7622127609999998</v>
      </c>
      <c r="E7">
        <v>1.9800799964200899</v>
      </c>
      <c r="F7">
        <v>1.11055912602197</v>
      </c>
    </row>
    <row r="8" spans="1:7" x14ac:dyDescent="0.25">
      <c r="A8" t="s">
        <v>10</v>
      </c>
      <c r="B8" t="s">
        <v>6</v>
      </c>
      <c r="C8">
        <v>1.67227771098178E-3</v>
      </c>
      <c r="D8">
        <v>1.5821194650225499E-2</v>
      </c>
      <c r="E8">
        <v>6.3307425688701999E-2</v>
      </c>
      <c r="F8">
        <v>5.3465086321089601E-2</v>
      </c>
      <c r="G8">
        <v>1.17573041056386E-2</v>
      </c>
    </row>
    <row r="9" spans="1:7" x14ac:dyDescent="0.25">
      <c r="A9" t="s">
        <v>11</v>
      </c>
      <c r="B9" t="s">
        <v>6</v>
      </c>
      <c r="C9">
        <v>2.7984032482569001E-2</v>
      </c>
    </row>
    <row r="10" spans="1:7" x14ac:dyDescent="0.25">
      <c r="A10" t="s">
        <v>12</v>
      </c>
      <c r="B10" t="s">
        <v>6</v>
      </c>
      <c r="C10">
        <v>2.0775689999023901</v>
      </c>
      <c r="D10">
        <v>20.012138999529899</v>
      </c>
      <c r="E10">
        <v>67.831739999470003</v>
      </c>
      <c r="F10">
        <v>53.697167999469897</v>
      </c>
      <c r="G10">
        <v>12.3563704459363</v>
      </c>
    </row>
    <row r="11" spans="1:7" x14ac:dyDescent="0.25">
      <c r="A11" t="s">
        <v>13</v>
      </c>
      <c r="B11" t="s">
        <v>6</v>
      </c>
      <c r="C11">
        <v>0.80449199990194697</v>
      </c>
      <c r="D11">
        <v>7.7492519995294797</v>
      </c>
      <c r="E11">
        <v>26.266319999469498</v>
      </c>
      <c r="F11">
        <v>20.793023999469501</v>
      </c>
      <c r="G11">
        <v>4.7856960000011401</v>
      </c>
    </row>
    <row r="12" spans="1:7" x14ac:dyDescent="0.25">
      <c r="A12" t="s">
        <v>14</v>
      </c>
      <c r="B12" t="s">
        <v>6</v>
      </c>
      <c r="C12">
        <v>0.957066161269855</v>
      </c>
      <c r="D12">
        <v>7.3517483546133899</v>
      </c>
      <c r="E12">
        <v>20.114392271898001</v>
      </c>
      <c r="F12">
        <v>12.2745351730164</v>
      </c>
      <c r="G12">
        <v>1.24098054622792</v>
      </c>
    </row>
    <row r="13" spans="1:7" x14ac:dyDescent="0.25">
      <c r="C13" t="s">
        <v>0</v>
      </c>
      <c r="D13" t="s">
        <v>1</v>
      </c>
      <c r="E13" t="s">
        <v>2</v>
      </c>
      <c r="F13" t="s">
        <v>3</v>
      </c>
      <c r="G13" t="s">
        <v>4</v>
      </c>
    </row>
    <row r="14" spans="1:7" x14ac:dyDescent="0.25">
      <c r="B14" t="s">
        <v>6</v>
      </c>
      <c r="C14">
        <v>321.11699503128</v>
      </c>
      <c r="D14">
        <v>321.11699503127898</v>
      </c>
      <c r="E14">
        <v>321.116995031275</v>
      </c>
      <c r="F14">
        <v>321.11699503127602</v>
      </c>
      <c r="G14">
        <v>321.11699503127898</v>
      </c>
    </row>
    <row r="15" spans="1:7" x14ac:dyDescent="0.25">
      <c r="C15" t="s">
        <v>0</v>
      </c>
      <c r="D15" t="s">
        <v>1</v>
      </c>
      <c r="E15" t="s">
        <v>2</v>
      </c>
      <c r="F15" t="s">
        <v>3</v>
      </c>
      <c r="G15" t="s">
        <v>4</v>
      </c>
    </row>
    <row r="16" spans="1:7" x14ac:dyDescent="0.25">
      <c r="C16" t="s">
        <v>0</v>
      </c>
      <c r="D16" t="s">
        <v>1</v>
      </c>
      <c r="E16" t="s">
        <v>2</v>
      </c>
      <c r="F16" t="s">
        <v>3</v>
      </c>
      <c r="G16" t="s">
        <v>4</v>
      </c>
    </row>
    <row r="17" spans="1:19" x14ac:dyDescent="0.25">
      <c r="A17" t="str">
        <f t="shared" ref="A17:A23" si="0">A6</f>
        <v>CC</v>
      </c>
      <c r="C17">
        <f t="shared" ref="C17:G23" si="1">C6/C$25</f>
        <v>1.4265000036949402E-3</v>
      </c>
      <c r="D17">
        <f t="shared" si="1"/>
        <v>1.4265000000531942E-3</v>
      </c>
      <c r="E17">
        <f t="shared" si="1"/>
        <v>1.1233980363583194E-3</v>
      </c>
      <c r="F17">
        <f t="shared" si="1"/>
        <v>2.6090260518800464E-5</v>
      </c>
      <c r="G17">
        <f t="shared" si="1"/>
        <v>0</v>
      </c>
    </row>
    <row r="18" spans="1:19" x14ac:dyDescent="0.25">
      <c r="A18" t="str">
        <f t="shared" si="0"/>
        <v>Hydrolg</v>
      </c>
      <c r="C18">
        <f t="shared" si="1"/>
        <v>2.4509429999999997E-3</v>
      </c>
      <c r="D18">
        <f t="shared" si="1"/>
        <v>2.4509429999999997E-3</v>
      </c>
      <c r="E18">
        <f t="shared" si="1"/>
        <v>5.1834554880107069E-4</v>
      </c>
      <c r="F18">
        <f t="shared" si="1"/>
        <v>3.6724838823477845E-4</v>
      </c>
      <c r="G18">
        <f t="shared" si="1"/>
        <v>0</v>
      </c>
    </row>
    <row r="19" spans="1:19" x14ac:dyDescent="0.25">
      <c r="A19" t="str">
        <f t="shared" si="0"/>
        <v>Windon</v>
      </c>
      <c r="C19">
        <f t="shared" si="1"/>
        <v>1.4292971888733163E-5</v>
      </c>
      <c r="D19">
        <f t="shared" si="1"/>
        <v>1.4038327107564773E-5</v>
      </c>
      <c r="E19">
        <f t="shared" si="1"/>
        <v>1.657262452583822E-5</v>
      </c>
      <c r="F19">
        <f t="shared" si="1"/>
        <v>1.7680253413058729E-5</v>
      </c>
      <c r="G19">
        <f t="shared" si="1"/>
        <v>1.6892678312699138E-5</v>
      </c>
    </row>
    <row r="20" spans="1:19" x14ac:dyDescent="0.25">
      <c r="A20" t="str">
        <f t="shared" si="0"/>
        <v>Subcr</v>
      </c>
      <c r="C20">
        <f t="shared" si="1"/>
        <v>2.3917976480828206E-4</v>
      </c>
      <c r="D20">
        <f t="shared" si="1"/>
        <v>0</v>
      </c>
      <c r="E20">
        <f t="shared" si="1"/>
        <v>0</v>
      </c>
      <c r="F20">
        <f t="shared" si="1"/>
        <v>0</v>
      </c>
      <c r="G20">
        <f t="shared" si="1"/>
        <v>0</v>
      </c>
    </row>
    <row r="21" spans="1:19" x14ac:dyDescent="0.25">
      <c r="A21" t="str">
        <f t="shared" si="0"/>
        <v>Superc</v>
      </c>
      <c r="C21">
        <f t="shared" si="1"/>
        <v>1.7756999999165728E-2</v>
      </c>
      <c r="D21">
        <f t="shared" si="1"/>
        <v>1.7756999999582874E-2</v>
      </c>
      <c r="E21">
        <f t="shared" si="1"/>
        <v>1.7756999999861259E-2</v>
      </c>
      <c r="F21">
        <f t="shared" si="1"/>
        <v>1.7756999999824701E-2</v>
      </c>
      <c r="G21">
        <f t="shared" si="1"/>
        <v>1.7753405813126868E-2</v>
      </c>
    </row>
    <row r="22" spans="1:19" x14ac:dyDescent="0.25">
      <c r="A22" t="str">
        <f t="shared" si="0"/>
        <v>Ultrsc</v>
      </c>
      <c r="C22">
        <f t="shared" si="1"/>
        <v>6.8759999991619396E-3</v>
      </c>
      <c r="D22">
        <f t="shared" si="1"/>
        <v>6.8759999995825017E-3</v>
      </c>
      <c r="E22">
        <f t="shared" si="1"/>
        <v>6.8759999998611251E-3</v>
      </c>
      <c r="F22">
        <f t="shared" si="1"/>
        <v>6.8759999998245702E-3</v>
      </c>
      <c r="G22">
        <f t="shared" si="1"/>
        <v>6.8760000000016377E-3</v>
      </c>
    </row>
    <row r="23" spans="1:19" x14ac:dyDescent="0.25">
      <c r="A23" t="str">
        <f t="shared" si="0"/>
        <v>Trade</v>
      </c>
      <c r="C23">
        <f t="shared" si="1"/>
        <v>8.1800526604261115E-3</v>
      </c>
      <c r="D23">
        <f t="shared" si="1"/>
        <v>6.5232904654954661E-3</v>
      </c>
      <c r="E23">
        <f t="shared" si="1"/>
        <v>5.2655477151565449E-3</v>
      </c>
      <c r="F23">
        <f t="shared" si="1"/>
        <v>4.05903940906627E-3</v>
      </c>
      <c r="G23">
        <f t="shared" si="1"/>
        <v>1.7830180261895403E-3</v>
      </c>
    </row>
    <row r="25" spans="1:19" x14ac:dyDescent="0.25">
      <c r="C25">
        <f>C3*1000</f>
        <v>117</v>
      </c>
      <c r="D25">
        <f t="shared" ref="D25:G25" si="2">D3*1000</f>
        <v>1127</v>
      </c>
      <c r="E25">
        <f t="shared" si="2"/>
        <v>3820</v>
      </c>
      <c r="F25">
        <f t="shared" si="2"/>
        <v>3024</v>
      </c>
      <c r="G25">
        <f t="shared" si="2"/>
        <v>696</v>
      </c>
    </row>
    <row r="27" spans="1:19" x14ac:dyDescent="0.25">
      <c r="C27">
        <v>0</v>
      </c>
      <c r="D27">
        <v>0</v>
      </c>
      <c r="E27">
        <f>C25/2</f>
        <v>58.5</v>
      </c>
      <c r="F27">
        <f>0+C25</f>
        <v>117</v>
      </c>
      <c r="G27">
        <f>F27</f>
        <v>117</v>
      </c>
      <c r="H27">
        <f>G27+D25/2</f>
        <v>680.5</v>
      </c>
      <c r="I27">
        <f>G27+D25</f>
        <v>1244</v>
      </c>
      <c r="J27">
        <f>I27</f>
        <v>1244</v>
      </c>
      <c r="K27">
        <f>J27+E25/2</f>
        <v>3154</v>
      </c>
      <c r="L27">
        <f>J27+E25</f>
        <v>5064</v>
      </c>
      <c r="M27">
        <f>L27</f>
        <v>5064</v>
      </c>
      <c r="N27">
        <f>M27+F25/2</f>
        <v>6576</v>
      </c>
      <c r="O27">
        <f>M27+F25</f>
        <v>8088</v>
      </c>
      <c r="P27">
        <f>O27</f>
        <v>8088</v>
      </c>
      <c r="Q27">
        <f>P27+G25/2</f>
        <v>8436</v>
      </c>
      <c r="R27">
        <f>P27+G25</f>
        <v>8784</v>
      </c>
      <c r="S27">
        <f>R27</f>
        <v>8784</v>
      </c>
    </row>
    <row r="28" spans="1:19" x14ac:dyDescent="0.25">
      <c r="B28" t="s">
        <v>5</v>
      </c>
      <c r="C28">
        <v>0</v>
      </c>
      <c r="D28">
        <f>$C17</f>
        <v>1.4265000036949402E-3</v>
      </c>
      <c r="E28">
        <f t="shared" ref="E28:F28" si="3">$C17</f>
        <v>1.4265000036949402E-3</v>
      </c>
      <c r="F28">
        <f t="shared" si="3"/>
        <v>1.4265000036949402E-3</v>
      </c>
      <c r="G28">
        <v>0</v>
      </c>
    </row>
    <row r="29" spans="1:19" x14ac:dyDescent="0.25">
      <c r="B29" t="s">
        <v>8</v>
      </c>
      <c r="C29">
        <v>0</v>
      </c>
      <c r="D29">
        <f t="shared" ref="D29:F34" si="4">$C18</f>
        <v>2.4509429999999997E-3</v>
      </c>
      <c r="E29">
        <f t="shared" si="4"/>
        <v>2.4509429999999997E-3</v>
      </c>
      <c r="F29">
        <f t="shared" si="4"/>
        <v>2.4509429999999997E-3</v>
      </c>
      <c r="G29">
        <v>0</v>
      </c>
    </row>
    <row r="30" spans="1:19" x14ac:dyDescent="0.25">
      <c r="B30" t="s">
        <v>10</v>
      </c>
      <c r="C30">
        <v>0</v>
      </c>
      <c r="D30">
        <f t="shared" si="4"/>
        <v>1.4292971888733163E-5</v>
      </c>
      <c r="E30">
        <f t="shared" si="4"/>
        <v>1.4292971888733163E-5</v>
      </c>
      <c r="F30">
        <f t="shared" si="4"/>
        <v>1.4292971888733163E-5</v>
      </c>
      <c r="G30">
        <v>0</v>
      </c>
    </row>
    <row r="31" spans="1:19" x14ac:dyDescent="0.25">
      <c r="B31" t="s">
        <v>11</v>
      </c>
      <c r="C31">
        <v>0</v>
      </c>
      <c r="D31">
        <f t="shared" si="4"/>
        <v>2.3917976480828206E-4</v>
      </c>
      <c r="E31">
        <f t="shared" si="4"/>
        <v>2.3917976480828206E-4</v>
      </c>
      <c r="F31">
        <f t="shared" si="4"/>
        <v>2.3917976480828206E-4</v>
      </c>
      <c r="G31">
        <v>0</v>
      </c>
    </row>
    <row r="32" spans="1:19" x14ac:dyDescent="0.25">
      <c r="B32" t="s">
        <v>12</v>
      </c>
      <c r="C32">
        <v>0</v>
      </c>
      <c r="D32">
        <f t="shared" si="4"/>
        <v>1.7756999999165728E-2</v>
      </c>
      <c r="E32">
        <f t="shared" si="4"/>
        <v>1.7756999999165728E-2</v>
      </c>
      <c r="F32">
        <f t="shared" si="4"/>
        <v>1.7756999999165728E-2</v>
      </c>
      <c r="G32">
        <v>0</v>
      </c>
    </row>
    <row r="33" spans="2:13" x14ac:dyDescent="0.25">
      <c r="B33" t="s">
        <v>13</v>
      </c>
      <c r="C33">
        <v>0</v>
      </c>
      <c r="D33">
        <f t="shared" si="4"/>
        <v>6.8759999991619396E-3</v>
      </c>
      <c r="E33">
        <f t="shared" si="4"/>
        <v>6.8759999991619396E-3</v>
      </c>
      <c r="F33">
        <f t="shared" si="4"/>
        <v>6.8759999991619396E-3</v>
      </c>
      <c r="G33">
        <v>0</v>
      </c>
    </row>
    <row r="34" spans="2:13" x14ac:dyDescent="0.25">
      <c r="B34" t="s">
        <v>14</v>
      </c>
      <c r="C34">
        <v>0</v>
      </c>
      <c r="D34">
        <f t="shared" si="4"/>
        <v>8.1800526604261115E-3</v>
      </c>
      <c r="E34">
        <f t="shared" si="4"/>
        <v>8.1800526604261115E-3</v>
      </c>
      <c r="F34">
        <f t="shared" si="4"/>
        <v>8.1800526604261115E-3</v>
      </c>
      <c r="G34">
        <v>0</v>
      </c>
    </row>
    <row r="35" spans="2:13" x14ac:dyDescent="0.25">
      <c r="B35" t="s">
        <v>5</v>
      </c>
      <c r="F35">
        <v>0</v>
      </c>
      <c r="G35">
        <f>$D17</f>
        <v>1.4265000000531942E-3</v>
      </c>
      <c r="H35">
        <f t="shared" ref="H35:I35" si="5">$D17</f>
        <v>1.4265000000531942E-3</v>
      </c>
      <c r="I35">
        <f t="shared" si="5"/>
        <v>1.4265000000531942E-3</v>
      </c>
      <c r="J35">
        <v>0</v>
      </c>
    </row>
    <row r="36" spans="2:13" x14ac:dyDescent="0.25">
      <c r="B36" t="s">
        <v>8</v>
      </c>
      <c r="F36">
        <v>0</v>
      </c>
      <c r="G36">
        <f t="shared" ref="G36:I41" si="6">$D18</f>
        <v>2.4509429999999997E-3</v>
      </c>
      <c r="H36">
        <f t="shared" si="6"/>
        <v>2.4509429999999997E-3</v>
      </c>
      <c r="I36">
        <f t="shared" si="6"/>
        <v>2.4509429999999997E-3</v>
      </c>
      <c r="J36">
        <v>0</v>
      </c>
    </row>
    <row r="37" spans="2:13" x14ac:dyDescent="0.25">
      <c r="B37" t="s">
        <v>10</v>
      </c>
      <c r="F37">
        <v>0</v>
      </c>
      <c r="G37">
        <f t="shared" si="6"/>
        <v>1.4038327107564773E-5</v>
      </c>
      <c r="H37">
        <f t="shared" si="6"/>
        <v>1.4038327107564773E-5</v>
      </c>
      <c r="I37">
        <f t="shared" si="6"/>
        <v>1.4038327107564773E-5</v>
      </c>
      <c r="J37">
        <v>0</v>
      </c>
    </row>
    <row r="38" spans="2:13" x14ac:dyDescent="0.25">
      <c r="B38" t="s">
        <v>11</v>
      </c>
      <c r="F38">
        <v>0</v>
      </c>
      <c r="G38">
        <f t="shared" si="6"/>
        <v>0</v>
      </c>
      <c r="H38">
        <f t="shared" si="6"/>
        <v>0</v>
      </c>
      <c r="I38">
        <f t="shared" si="6"/>
        <v>0</v>
      </c>
      <c r="J38">
        <v>0</v>
      </c>
    </row>
    <row r="39" spans="2:13" x14ac:dyDescent="0.25">
      <c r="B39" t="s">
        <v>12</v>
      </c>
      <c r="F39">
        <v>0</v>
      </c>
      <c r="G39">
        <f t="shared" si="6"/>
        <v>1.7756999999582874E-2</v>
      </c>
      <c r="H39">
        <f t="shared" si="6"/>
        <v>1.7756999999582874E-2</v>
      </c>
      <c r="I39">
        <f t="shared" si="6"/>
        <v>1.7756999999582874E-2</v>
      </c>
      <c r="J39">
        <v>0</v>
      </c>
    </row>
    <row r="40" spans="2:13" x14ac:dyDescent="0.25">
      <c r="B40" t="s">
        <v>13</v>
      </c>
      <c r="F40">
        <v>0</v>
      </c>
      <c r="G40">
        <f t="shared" si="6"/>
        <v>6.8759999995825017E-3</v>
      </c>
      <c r="H40">
        <f t="shared" si="6"/>
        <v>6.8759999995825017E-3</v>
      </c>
      <c r="I40">
        <f t="shared" si="6"/>
        <v>6.8759999995825017E-3</v>
      </c>
      <c r="J40">
        <v>0</v>
      </c>
    </row>
    <row r="41" spans="2:13" x14ac:dyDescent="0.25">
      <c r="B41" t="s">
        <v>14</v>
      </c>
      <c r="F41">
        <v>0</v>
      </c>
      <c r="G41">
        <f t="shared" si="6"/>
        <v>6.5232904654954661E-3</v>
      </c>
      <c r="H41">
        <f t="shared" si="6"/>
        <v>6.5232904654954661E-3</v>
      </c>
      <c r="I41">
        <f t="shared" si="6"/>
        <v>6.5232904654954661E-3</v>
      </c>
      <c r="J41">
        <v>0</v>
      </c>
    </row>
    <row r="42" spans="2:13" x14ac:dyDescent="0.25">
      <c r="B42" t="s">
        <v>5</v>
      </c>
      <c r="I42">
        <v>0</v>
      </c>
      <c r="J42">
        <f>$E17</f>
        <v>1.1233980363583194E-3</v>
      </c>
      <c r="K42">
        <f t="shared" ref="K42:L42" si="7">$E17</f>
        <v>1.1233980363583194E-3</v>
      </c>
      <c r="L42">
        <f t="shared" si="7"/>
        <v>1.1233980363583194E-3</v>
      </c>
      <c r="M42">
        <v>0</v>
      </c>
    </row>
    <row r="43" spans="2:13" x14ac:dyDescent="0.25">
      <c r="B43" t="s">
        <v>8</v>
      </c>
      <c r="I43">
        <v>0</v>
      </c>
      <c r="J43">
        <f t="shared" ref="J43:L48" si="8">$E18</f>
        <v>5.1834554880107069E-4</v>
      </c>
      <c r="K43">
        <f t="shared" si="8"/>
        <v>5.1834554880107069E-4</v>
      </c>
      <c r="L43">
        <f t="shared" si="8"/>
        <v>5.1834554880107069E-4</v>
      </c>
      <c r="M43">
        <v>0</v>
      </c>
    </row>
    <row r="44" spans="2:13" x14ac:dyDescent="0.25">
      <c r="B44" t="s">
        <v>10</v>
      </c>
      <c r="I44">
        <v>0</v>
      </c>
      <c r="J44">
        <f t="shared" si="8"/>
        <v>1.657262452583822E-5</v>
      </c>
      <c r="K44">
        <f t="shared" si="8"/>
        <v>1.657262452583822E-5</v>
      </c>
      <c r="L44">
        <f t="shared" si="8"/>
        <v>1.657262452583822E-5</v>
      </c>
      <c r="M44">
        <v>0</v>
      </c>
    </row>
    <row r="45" spans="2:13" x14ac:dyDescent="0.25">
      <c r="B45" t="s">
        <v>11</v>
      </c>
      <c r="I45">
        <v>0</v>
      </c>
      <c r="J45">
        <f t="shared" si="8"/>
        <v>0</v>
      </c>
      <c r="K45">
        <f t="shared" si="8"/>
        <v>0</v>
      </c>
      <c r="L45">
        <f t="shared" si="8"/>
        <v>0</v>
      </c>
      <c r="M45">
        <v>0</v>
      </c>
    </row>
    <row r="46" spans="2:13" x14ac:dyDescent="0.25">
      <c r="B46" t="s">
        <v>12</v>
      </c>
      <c r="I46">
        <v>0</v>
      </c>
      <c r="J46">
        <f t="shared" si="8"/>
        <v>1.7756999999861259E-2</v>
      </c>
      <c r="K46">
        <f t="shared" si="8"/>
        <v>1.7756999999861259E-2</v>
      </c>
      <c r="L46">
        <f t="shared" si="8"/>
        <v>1.7756999999861259E-2</v>
      </c>
      <c r="M46">
        <v>0</v>
      </c>
    </row>
    <row r="47" spans="2:13" x14ac:dyDescent="0.25">
      <c r="B47" t="s">
        <v>13</v>
      </c>
      <c r="I47">
        <v>0</v>
      </c>
      <c r="J47">
        <f t="shared" si="8"/>
        <v>6.8759999998611251E-3</v>
      </c>
      <c r="K47">
        <f t="shared" si="8"/>
        <v>6.8759999998611251E-3</v>
      </c>
      <c r="L47">
        <f t="shared" si="8"/>
        <v>6.8759999998611251E-3</v>
      </c>
      <c r="M47">
        <v>0</v>
      </c>
    </row>
    <row r="48" spans="2:13" x14ac:dyDescent="0.25">
      <c r="B48" t="s">
        <v>14</v>
      </c>
      <c r="I48">
        <v>0</v>
      </c>
      <c r="J48">
        <f t="shared" si="8"/>
        <v>5.2655477151565449E-3</v>
      </c>
      <c r="K48">
        <f t="shared" si="8"/>
        <v>5.2655477151565449E-3</v>
      </c>
      <c r="L48">
        <f t="shared" si="8"/>
        <v>5.2655477151565449E-3</v>
      </c>
      <c r="M48">
        <v>0</v>
      </c>
    </row>
    <row r="49" spans="2:19" x14ac:dyDescent="0.25">
      <c r="B49" t="s">
        <v>5</v>
      </c>
      <c r="L49">
        <v>0</v>
      </c>
      <c r="M49">
        <f>$F17</f>
        <v>2.6090260518800464E-5</v>
      </c>
      <c r="N49">
        <f t="shared" ref="N49:O49" si="9">$F17</f>
        <v>2.6090260518800464E-5</v>
      </c>
      <c r="O49">
        <f t="shared" si="9"/>
        <v>2.6090260518800464E-5</v>
      </c>
      <c r="P49">
        <v>0</v>
      </c>
    </row>
    <row r="50" spans="2:19" x14ac:dyDescent="0.25">
      <c r="B50" t="s">
        <v>8</v>
      </c>
      <c r="L50">
        <v>0</v>
      </c>
      <c r="M50">
        <f t="shared" ref="M50:O55" si="10">$F18</f>
        <v>3.6724838823477845E-4</v>
      </c>
      <c r="N50">
        <f t="shared" si="10"/>
        <v>3.6724838823477845E-4</v>
      </c>
      <c r="O50">
        <f t="shared" si="10"/>
        <v>3.6724838823477845E-4</v>
      </c>
      <c r="P50">
        <v>0</v>
      </c>
    </row>
    <row r="51" spans="2:19" x14ac:dyDescent="0.25">
      <c r="B51" t="s">
        <v>10</v>
      </c>
      <c r="L51">
        <v>0</v>
      </c>
      <c r="M51">
        <f t="shared" si="10"/>
        <v>1.7680253413058729E-5</v>
      </c>
      <c r="N51">
        <f t="shared" si="10"/>
        <v>1.7680253413058729E-5</v>
      </c>
      <c r="O51">
        <f t="shared" si="10"/>
        <v>1.7680253413058729E-5</v>
      </c>
      <c r="P51">
        <v>0</v>
      </c>
    </row>
    <row r="52" spans="2:19" x14ac:dyDescent="0.25">
      <c r="B52" t="s">
        <v>11</v>
      </c>
      <c r="L52">
        <v>0</v>
      </c>
      <c r="M52">
        <f t="shared" si="10"/>
        <v>0</v>
      </c>
      <c r="N52">
        <f t="shared" si="10"/>
        <v>0</v>
      </c>
      <c r="O52">
        <f t="shared" si="10"/>
        <v>0</v>
      </c>
      <c r="P52">
        <v>0</v>
      </c>
    </row>
    <row r="53" spans="2:19" x14ac:dyDescent="0.25">
      <c r="B53" t="s">
        <v>12</v>
      </c>
      <c r="L53">
        <v>0</v>
      </c>
      <c r="M53">
        <f t="shared" si="10"/>
        <v>1.7756999999824701E-2</v>
      </c>
      <c r="N53">
        <f t="shared" si="10"/>
        <v>1.7756999999824701E-2</v>
      </c>
      <c r="O53">
        <f t="shared" si="10"/>
        <v>1.7756999999824701E-2</v>
      </c>
      <c r="P53">
        <v>0</v>
      </c>
    </row>
    <row r="54" spans="2:19" x14ac:dyDescent="0.25">
      <c r="B54" t="s">
        <v>13</v>
      </c>
      <c r="L54">
        <v>0</v>
      </c>
      <c r="M54">
        <f t="shared" si="10"/>
        <v>6.8759999998245702E-3</v>
      </c>
      <c r="N54">
        <f t="shared" si="10"/>
        <v>6.8759999998245702E-3</v>
      </c>
      <c r="O54">
        <f t="shared" si="10"/>
        <v>6.8759999998245702E-3</v>
      </c>
      <c r="P54">
        <v>0</v>
      </c>
    </row>
    <row r="55" spans="2:19" x14ac:dyDescent="0.25">
      <c r="B55" t="s">
        <v>14</v>
      </c>
      <c r="L55">
        <v>0</v>
      </c>
      <c r="M55">
        <f t="shared" si="10"/>
        <v>4.05903940906627E-3</v>
      </c>
      <c r="N55">
        <f t="shared" si="10"/>
        <v>4.05903940906627E-3</v>
      </c>
      <c r="O55">
        <f t="shared" si="10"/>
        <v>4.05903940906627E-3</v>
      </c>
      <c r="P55">
        <v>0</v>
      </c>
    </row>
    <row r="56" spans="2:19" x14ac:dyDescent="0.25">
      <c r="B56" t="s">
        <v>5</v>
      </c>
      <c r="O56">
        <v>0</v>
      </c>
      <c r="P56">
        <f>$G17</f>
        <v>0</v>
      </c>
      <c r="Q56">
        <f t="shared" ref="Q56:R56" si="11">$G17</f>
        <v>0</v>
      </c>
      <c r="R56">
        <f t="shared" si="11"/>
        <v>0</v>
      </c>
      <c r="S56">
        <v>0</v>
      </c>
    </row>
    <row r="57" spans="2:19" x14ac:dyDescent="0.25">
      <c r="B57" t="s">
        <v>8</v>
      </c>
      <c r="O57">
        <v>0</v>
      </c>
      <c r="P57">
        <f t="shared" ref="P57:R62" si="12">$G18</f>
        <v>0</v>
      </c>
      <c r="Q57">
        <f t="shared" si="12"/>
        <v>0</v>
      </c>
      <c r="R57">
        <f t="shared" si="12"/>
        <v>0</v>
      </c>
      <c r="S57">
        <v>0</v>
      </c>
    </row>
    <row r="58" spans="2:19" x14ac:dyDescent="0.25">
      <c r="B58" t="s">
        <v>10</v>
      </c>
      <c r="O58">
        <v>0</v>
      </c>
      <c r="P58">
        <f t="shared" si="12"/>
        <v>1.6892678312699138E-5</v>
      </c>
      <c r="Q58">
        <f t="shared" si="12"/>
        <v>1.6892678312699138E-5</v>
      </c>
      <c r="R58">
        <f t="shared" si="12"/>
        <v>1.6892678312699138E-5</v>
      </c>
      <c r="S58">
        <v>0</v>
      </c>
    </row>
    <row r="59" spans="2:19" x14ac:dyDescent="0.25">
      <c r="B59" t="s">
        <v>11</v>
      </c>
      <c r="O59">
        <v>0</v>
      </c>
      <c r="P59">
        <f t="shared" si="12"/>
        <v>0</v>
      </c>
      <c r="Q59">
        <f t="shared" si="12"/>
        <v>0</v>
      </c>
      <c r="R59">
        <f t="shared" si="12"/>
        <v>0</v>
      </c>
      <c r="S59">
        <v>0</v>
      </c>
    </row>
    <row r="60" spans="2:19" x14ac:dyDescent="0.25">
      <c r="B60" t="s">
        <v>12</v>
      </c>
      <c r="O60">
        <v>0</v>
      </c>
      <c r="P60">
        <f t="shared" si="12"/>
        <v>1.7753405813126868E-2</v>
      </c>
      <c r="Q60">
        <f t="shared" si="12"/>
        <v>1.7753405813126868E-2</v>
      </c>
      <c r="R60">
        <f t="shared" si="12"/>
        <v>1.7753405813126868E-2</v>
      </c>
      <c r="S60">
        <v>0</v>
      </c>
    </row>
    <row r="61" spans="2:19" x14ac:dyDescent="0.25">
      <c r="B61" t="s">
        <v>13</v>
      </c>
      <c r="O61">
        <v>0</v>
      </c>
      <c r="P61">
        <f t="shared" si="12"/>
        <v>6.8760000000016377E-3</v>
      </c>
      <c r="Q61">
        <f t="shared" si="12"/>
        <v>6.8760000000016377E-3</v>
      </c>
      <c r="R61">
        <f t="shared" si="12"/>
        <v>6.8760000000016377E-3</v>
      </c>
      <c r="S61">
        <v>0</v>
      </c>
    </row>
    <row r="62" spans="2:19" x14ac:dyDescent="0.25">
      <c r="B62" t="s">
        <v>14</v>
      </c>
      <c r="O62">
        <v>0</v>
      </c>
      <c r="P62">
        <f t="shared" si="12"/>
        <v>1.7830180261895403E-3</v>
      </c>
      <c r="Q62">
        <f t="shared" si="12"/>
        <v>1.7830180261895403E-3</v>
      </c>
      <c r="R62">
        <f t="shared" si="12"/>
        <v>1.7830180261895403E-3</v>
      </c>
      <c r="S62">
        <v>0</v>
      </c>
    </row>
    <row r="63" spans="2:19" x14ac:dyDescent="0.25">
      <c r="B63" t="s">
        <v>15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2:19" x14ac:dyDescent="0.25">
      <c r="B64" t="s">
        <v>15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2:19" x14ac:dyDescent="0.25">
      <c r="B65" t="s">
        <v>15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2:19" x14ac:dyDescent="0.25">
      <c r="B66" t="s">
        <v>15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2:19" x14ac:dyDescent="0.25">
      <c r="B67" t="s">
        <v>15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2:19" x14ac:dyDescent="0.25">
      <c r="B68" t="s">
        <v>15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2:19" x14ac:dyDescent="0.25">
      <c r="B69" t="s">
        <v>15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3:S69"/>
  <sheetViews>
    <sheetView workbookViewId="0">
      <selection activeCell="B30" sqref="B30"/>
    </sheetView>
  </sheetViews>
  <sheetFormatPr defaultRowHeight="15" x14ac:dyDescent="0.25"/>
  <sheetData>
    <row r="3" spans="1:7" x14ac:dyDescent="0.25">
      <c r="C3">
        <v>0.11700000000000001</v>
      </c>
      <c r="D3">
        <v>1.127</v>
      </c>
      <c r="E3">
        <v>3.82</v>
      </c>
      <c r="F3">
        <v>3.024</v>
      </c>
      <c r="G3">
        <v>0.69599999999999995</v>
      </c>
    </row>
    <row r="5" spans="1:7" x14ac:dyDescent="0.25">
      <c r="C5" t="s">
        <v>0</v>
      </c>
      <c r="D5" t="s">
        <v>1</v>
      </c>
      <c r="E5" t="s">
        <v>2</v>
      </c>
      <c r="F5" t="s">
        <v>3</v>
      </c>
      <c r="G5" t="s">
        <v>4</v>
      </c>
    </row>
    <row r="6" spans="1:7" x14ac:dyDescent="0.25">
      <c r="A6" t="s">
        <v>5</v>
      </c>
      <c r="B6" t="s">
        <v>6</v>
      </c>
      <c r="C6">
        <v>0.12831983273386099</v>
      </c>
      <c r="D6">
        <v>1.6076655</v>
      </c>
      <c r="E6">
        <v>3.8425414620078602</v>
      </c>
      <c r="F6">
        <v>3.3510529949197801E-2</v>
      </c>
      <c r="G6">
        <v>0.53280612253048998</v>
      </c>
    </row>
    <row r="7" spans="1:7" x14ac:dyDescent="0.25">
      <c r="A7" t="s">
        <v>8</v>
      </c>
      <c r="B7" t="s">
        <v>6</v>
      </c>
      <c r="C7">
        <v>0.10205726273068701</v>
      </c>
      <c r="D7">
        <v>2.0669029412144999</v>
      </c>
      <c r="E7">
        <v>3.63320686726165</v>
      </c>
      <c r="F7">
        <v>2.8518204301307401E-2</v>
      </c>
      <c r="G7">
        <v>0.30892693950271899</v>
      </c>
    </row>
    <row r="8" spans="1:7" x14ac:dyDescent="0.25">
      <c r="A8" t="s">
        <v>10</v>
      </c>
      <c r="B8" t="s">
        <v>6</v>
      </c>
      <c r="C8">
        <v>1.67227783187308E-3</v>
      </c>
      <c r="D8">
        <v>1.5821195171300401E-2</v>
      </c>
      <c r="E8">
        <v>6.3307426287197904E-2</v>
      </c>
      <c r="F8">
        <v>5.3465086916777302E-2</v>
      </c>
      <c r="G8">
        <v>1.17573041238321E-2</v>
      </c>
    </row>
    <row r="9" spans="1:7" x14ac:dyDescent="0.25">
      <c r="A9" t="s">
        <v>11</v>
      </c>
      <c r="B9" t="s">
        <v>6</v>
      </c>
      <c r="C9">
        <v>1.5921004325275501</v>
      </c>
      <c r="D9">
        <v>10.692480259586301</v>
      </c>
      <c r="E9">
        <v>27.158857842583402</v>
      </c>
      <c r="F9">
        <v>19.549464438421701</v>
      </c>
      <c r="G9">
        <v>1.5242367930265199</v>
      </c>
    </row>
    <row r="10" spans="1:7" x14ac:dyDescent="0.25">
      <c r="A10" t="s">
        <v>12</v>
      </c>
      <c r="B10" t="s">
        <v>6</v>
      </c>
      <c r="C10">
        <v>1.9861098746558199</v>
      </c>
      <c r="D10">
        <v>19.869096327253299</v>
      </c>
      <c r="E10">
        <v>66.766561625236093</v>
      </c>
      <c r="F10">
        <v>52.753082187384798</v>
      </c>
      <c r="G10">
        <v>12.187274634873599</v>
      </c>
    </row>
    <row r="11" spans="1:7" x14ac:dyDescent="0.25">
      <c r="A11" t="s">
        <v>13</v>
      </c>
      <c r="B11" t="s">
        <v>6</v>
      </c>
      <c r="C11">
        <v>0.80449200000085697</v>
      </c>
      <c r="D11">
        <v>7.74925200000086</v>
      </c>
      <c r="E11">
        <v>26.266320000000899</v>
      </c>
      <c r="F11">
        <v>20.793024000000901</v>
      </c>
      <c r="G11">
        <v>4.7856960000008604</v>
      </c>
    </row>
    <row r="12" spans="1:7" x14ac:dyDescent="0.25">
      <c r="A12" t="s">
        <v>14</v>
      </c>
      <c r="B12" t="s">
        <v>6</v>
      </c>
      <c r="C12">
        <v>-0.20626278604753301</v>
      </c>
      <c r="D12">
        <v>-1.8694131653991399</v>
      </c>
      <c r="E12">
        <v>-5.6448846254962897</v>
      </c>
      <c r="F12">
        <v>-4.08981659822535</v>
      </c>
      <c r="G12">
        <v>-0.84261667154779496</v>
      </c>
    </row>
    <row r="13" spans="1:7" x14ac:dyDescent="0.25">
      <c r="C13" t="s">
        <v>0</v>
      </c>
      <c r="D13" t="s">
        <v>1</v>
      </c>
      <c r="E13" t="s">
        <v>2</v>
      </c>
      <c r="F13" t="s">
        <v>3</v>
      </c>
      <c r="G13" t="s">
        <v>4</v>
      </c>
    </row>
    <row r="14" spans="1:7" x14ac:dyDescent="0.25">
      <c r="B14" t="s">
        <v>6</v>
      </c>
      <c r="C14">
        <v>321.11699503128</v>
      </c>
      <c r="D14">
        <v>321.11699503127898</v>
      </c>
      <c r="E14">
        <v>321.116995031275</v>
      </c>
      <c r="F14">
        <v>321.11699503127602</v>
      </c>
      <c r="G14">
        <v>321.11699503127898</v>
      </c>
    </row>
    <row r="15" spans="1:7" x14ac:dyDescent="0.25">
      <c r="C15" t="s">
        <v>0</v>
      </c>
      <c r="D15" t="s">
        <v>1</v>
      </c>
      <c r="E15" t="s">
        <v>2</v>
      </c>
      <c r="F15" t="s">
        <v>3</v>
      </c>
      <c r="G15" t="s">
        <v>4</v>
      </c>
    </row>
    <row r="16" spans="1:7" x14ac:dyDescent="0.25">
      <c r="C16" t="s">
        <v>0</v>
      </c>
      <c r="D16" t="s">
        <v>1</v>
      </c>
      <c r="E16" t="s">
        <v>2</v>
      </c>
      <c r="F16" t="s">
        <v>3</v>
      </c>
      <c r="G16" t="s">
        <v>4</v>
      </c>
    </row>
    <row r="17" spans="1:19" x14ac:dyDescent="0.25">
      <c r="A17" t="str">
        <f t="shared" ref="A17:A23" si="0">A6</f>
        <v>CC</v>
      </c>
      <c r="C17">
        <f t="shared" ref="C17:G23" si="1">C6/C$25</f>
        <v>1.0967507071270169E-3</v>
      </c>
      <c r="D17">
        <f t="shared" si="1"/>
        <v>1.4265E-3</v>
      </c>
      <c r="E17">
        <f t="shared" si="1"/>
        <v>1.0059009062847802E-3</v>
      </c>
      <c r="F17">
        <f t="shared" si="1"/>
        <v>1.1081524454099802E-5</v>
      </c>
      <c r="G17">
        <f t="shared" si="1"/>
        <v>7.6552603811852005E-4</v>
      </c>
    </row>
    <row r="18" spans="1:19" x14ac:dyDescent="0.25">
      <c r="A18" t="str">
        <f t="shared" si="0"/>
        <v>Hydrolg</v>
      </c>
      <c r="C18">
        <f t="shared" si="1"/>
        <v>8.722842968434787E-4</v>
      </c>
      <c r="D18">
        <f t="shared" si="1"/>
        <v>1.8339866381672581E-3</v>
      </c>
      <c r="E18">
        <f t="shared" si="1"/>
        <v>9.5110127415226435E-4</v>
      </c>
      <c r="F18">
        <f t="shared" si="1"/>
        <v>9.4306231155117062E-6</v>
      </c>
      <c r="G18">
        <f t="shared" si="1"/>
        <v>4.4386054526252726E-4</v>
      </c>
    </row>
    <row r="19" spans="1:19" x14ac:dyDescent="0.25">
      <c r="A19" t="str">
        <f t="shared" si="0"/>
        <v>Windon</v>
      </c>
      <c r="C19">
        <f t="shared" si="1"/>
        <v>1.4292972921992136E-5</v>
      </c>
      <c r="D19">
        <f t="shared" si="1"/>
        <v>1.4038327569920497E-5</v>
      </c>
      <c r="E19">
        <f t="shared" si="1"/>
        <v>1.6572624682512542E-5</v>
      </c>
      <c r="F19">
        <f t="shared" si="1"/>
        <v>1.7680253610045403E-5</v>
      </c>
      <c r="G19">
        <f t="shared" si="1"/>
        <v>1.6892678338839225E-5</v>
      </c>
    </row>
    <row r="20" spans="1:19" x14ac:dyDescent="0.25">
      <c r="A20" t="str">
        <f t="shared" si="0"/>
        <v>Subcr</v>
      </c>
      <c r="C20">
        <f t="shared" si="1"/>
        <v>1.3607696004508976E-2</v>
      </c>
      <c r="D20">
        <f t="shared" si="1"/>
        <v>9.487560123856523E-3</v>
      </c>
      <c r="E20">
        <f t="shared" si="1"/>
        <v>7.1096486498909428E-3</v>
      </c>
      <c r="F20">
        <f t="shared" si="1"/>
        <v>6.4647699862505625E-3</v>
      </c>
      <c r="G20">
        <f t="shared" si="1"/>
        <v>2.1899953922794825E-3</v>
      </c>
    </row>
    <row r="21" spans="1:19" x14ac:dyDescent="0.25">
      <c r="A21" t="str">
        <f t="shared" si="0"/>
        <v>Superc</v>
      </c>
      <c r="C21">
        <f t="shared" si="1"/>
        <v>1.6975298073981366E-2</v>
      </c>
      <c r="D21">
        <f t="shared" si="1"/>
        <v>1.763007659915998E-2</v>
      </c>
      <c r="E21">
        <f t="shared" si="1"/>
        <v>1.7478157493517301E-2</v>
      </c>
      <c r="F21">
        <f t="shared" si="1"/>
        <v>1.7444802310643121E-2</v>
      </c>
      <c r="G21">
        <f t="shared" si="1"/>
        <v>1.7510452061599999E-2</v>
      </c>
    </row>
    <row r="22" spans="1:19" x14ac:dyDescent="0.25">
      <c r="A22" t="str">
        <f t="shared" si="0"/>
        <v>Ultrsc</v>
      </c>
      <c r="C22">
        <f t="shared" si="1"/>
        <v>6.8760000000073242E-3</v>
      </c>
      <c r="D22">
        <f t="shared" si="1"/>
        <v>6.8760000000007634E-3</v>
      </c>
      <c r="E22">
        <f t="shared" si="1"/>
        <v>6.8760000000002352E-3</v>
      </c>
      <c r="F22">
        <f t="shared" si="1"/>
        <v>6.8760000000002977E-3</v>
      </c>
      <c r="G22">
        <f t="shared" si="1"/>
        <v>6.8760000000012362E-3</v>
      </c>
    </row>
    <row r="23" spans="1:19" x14ac:dyDescent="0.25">
      <c r="A23" t="str">
        <f t="shared" si="0"/>
        <v>Trade</v>
      </c>
      <c r="C23">
        <f t="shared" si="1"/>
        <v>-1.7629297952780599E-3</v>
      </c>
      <c r="D23">
        <f t="shared" si="1"/>
        <v>-1.6587516995555812E-3</v>
      </c>
      <c r="E23">
        <f t="shared" si="1"/>
        <v>-1.477718488349814E-3</v>
      </c>
      <c r="F23">
        <f t="shared" si="1"/>
        <v>-1.3524525787782242E-3</v>
      </c>
      <c r="G23">
        <f t="shared" si="1"/>
        <v>-1.2106561372813146E-3</v>
      </c>
    </row>
    <row r="25" spans="1:19" x14ac:dyDescent="0.25">
      <c r="C25">
        <f>C3*1000</f>
        <v>117</v>
      </c>
      <c r="D25">
        <f t="shared" ref="D25:G25" si="2">D3*1000</f>
        <v>1127</v>
      </c>
      <c r="E25">
        <f t="shared" si="2"/>
        <v>3820</v>
      </c>
      <c r="F25">
        <f t="shared" si="2"/>
        <v>3024</v>
      </c>
      <c r="G25">
        <f t="shared" si="2"/>
        <v>696</v>
      </c>
    </row>
    <row r="27" spans="1:19" x14ac:dyDescent="0.25">
      <c r="C27">
        <v>0</v>
      </c>
      <c r="D27">
        <v>0</v>
      </c>
      <c r="E27">
        <f>C25/2</f>
        <v>58.5</v>
      </c>
      <c r="F27">
        <f>0+C25</f>
        <v>117</v>
      </c>
      <c r="G27">
        <f>F27</f>
        <v>117</v>
      </c>
      <c r="H27">
        <f>G27+D25/2</f>
        <v>680.5</v>
      </c>
      <c r="I27">
        <f>G27+D25</f>
        <v>1244</v>
      </c>
      <c r="J27">
        <f>I27</f>
        <v>1244</v>
      </c>
      <c r="K27">
        <f>J27+E25/2</f>
        <v>3154</v>
      </c>
      <c r="L27">
        <f>J27+E25</f>
        <v>5064</v>
      </c>
      <c r="M27">
        <f>L27</f>
        <v>5064</v>
      </c>
      <c r="N27">
        <f>M27+F25/2</f>
        <v>6576</v>
      </c>
      <c r="O27">
        <f>M27+F25</f>
        <v>8088</v>
      </c>
      <c r="P27">
        <f>O27</f>
        <v>8088</v>
      </c>
      <c r="Q27">
        <f>P27+G25/2</f>
        <v>8436</v>
      </c>
      <c r="R27">
        <f>P27+G25</f>
        <v>8784</v>
      </c>
      <c r="S27">
        <f>R27</f>
        <v>8784</v>
      </c>
    </row>
    <row r="28" spans="1:19" x14ac:dyDescent="0.25">
      <c r="B28" t="s">
        <v>5</v>
      </c>
      <c r="C28">
        <v>0</v>
      </c>
      <c r="D28">
        <f>$C17</f>
        <v>1.0967507071270169E-3</v>
      </c>
      <c r="E28">
        <f t="shared" ref="E28:F28" si="3">$C17</f>
        <v>1.0967507071270169E-3</v>
      </c>
      <c r="F28">
        <f t="shared" si="3"/>
        <v>1.0967507071270169E-3</v>
      </c>
      <c r="G28">
        <v>0</v>
      </c>
    </row>
    <row r="29" spans="1:19" x14ac:dyDescent="0.25">
      <c r="B29" t="s">
        <v>8</v>
      </c>
      <c r="C29">
        <v>0</v>
      </c>
      <c r="D29">
        <f t="shared" ref="D29:F34" si="4">$C18</f>
        <v>8.722842968434787E-4</v>
      </c>
      <c r="E29">
        <f t="shared" si="4"/>
        <v>8.722842968434787E-4</v>
      </c>
      <c r="F29">
        <f t="shared" si="4"/>
        <v>8.722842968434787E-4</v>
      </c>
      <c r="G29">
        <v>0</v>
      </c>
    </row>
    <row r="30" spans="1:19" x14ac:dyDescent="0.25">
      <c r="B30" t="s">
        <v>10</v>
      </c>
      <c r="C30">
        <v>0</v>
      </c>
      <c r="D30">
        <f t="shared" si="4"/>
        <v>1.4292972921992136E-5</v>
      </c>
      <c r="E30">
        <f t="shared" si="4"/>
        <v>1.4292972921992136E-5</v>
      </c>
      <c r="F30">
        <f t="shared" si="4"/>
        <v>1.4292972921992136E-5</v>
      </c>
      <c r="G30">
        <v>0</v>
      </c>
    </row>
    <row r="31" spans="1:19" x14ac:dyDescent="0.25">
      <c r="B31" t="s">
        <v>11</v>
      </c>
      <c r="C31">
        <v>0</v>
      </c>
      <c r="D31">
        <f t="shared" si="4"/>
        <v>1.3607696004508976E-2</v>
      </c>
      <c r="E31">
        <f t="shared" si="4"/>
        <v>1.3607696004508976E-2</v>
      </c>
      <c r="F31">
        <f t="shared" si="4"/>
        <v>1.3607696004508976E-2</v>
      </c>
      <c r="G31">
        <v>0</v>
      </c>
    </row>
    <row r="32" spans="1:19" x14ac:dyDescent="0.25">
      <c r="B32" t="s">
        <v>12</v>
      </c>
      <c r="C32">
        <v>0</v>
      </c>
      <c r="D32">
        <f t="shared" si="4"/>
        <v>1.6975298073981366E-2</v>
      </c>
      <c r="E32">
        <f t="shared" si="4"/>
        <v>1.6975298073981366E-2</v>
      </c>
      <c r="F32">
        <f t="shared" si="4"/>
        <v>1.6975298073981366E-2</v>
      </c>
      <c r="G32">
        <v>0</v>
      </c>
    </row>
    <row r="33" spans="2:13" x14ac:dyDescent="0.25">
      <c r="B33" t="s">
        <v>13</v>
      </c>
      <c r="C33">
        <v>0</v>
      </c>
      <c r="D33">
        <f t="shared" si="4"/>
        <v>6.8760000000073242E-3</v>
      </c>
      <c r="E33">
        <f t="shared" si="4"/>
        <v>6.8760000000073242E-3</v>
      </c>
      <c r="F33">
        <f t="shared" si="4"/>
        <v>6.8760000000073242E-3</v>
      </c>
      <c r="G33">
        <v>0</v>
      </c>
    </row>
    <row r="34" spans="2:13" x14ac:dyDescent="0.25">
      <c r="B34" t="s">
        <v>14</v>
      </c>
      <c r="C34">
        <v>0</v>
      </c>
      <c r="D34">
        <f t="shared" si="4"/>
        <v>-1.7629297952780599E-3</v>
      </c>
      <c r="E34">
        <f t="shared" si="4"/>
        <v>-1.7629297952780599E-3</v>
      </c>
      <c r="F34">
        <f t="shared" si="4"/>
        <v>-1.7629297952780599E-3</v>
      </c>
      <c r="G34">
        <v>0</v>
      </c>
    </row>
    <row r="35" spans="2:13" x14ac:dyDescent="0.25">
      <c r="B35" t="s">
        <v>5</v>
      </c>
      <c r="F35">
        <v>0</v>
      </c>
      <c r="G35">
        <f>$D17</f>
        <v>1.4265E-3</v>
      </c>
      <c r="H35">
        <f t="shared" ref="H35:I35" si="5">$D17</f>
        <v>1.4265E-3</v>
      </c>
      <c r="I35">
        <f t="shared" si="5"/>
        <v>1.4265E-3</v>
      </c>
      <c r="J35">
        <v>0</v>
      </c>
    </row>
    <row r="36" spans="2:13" x14ac:dyDescent="0.25">
      <c r="B36" t="s">
        <v>8</v>
      </c>
      <c r="F36">
        <v>0</v>
      </c>
      <c r="G36">
        <f t="shared" ref="G36:I41" si="6">$D18</f>
        <v>1.8339866381672581E-3</v>
      </c>
      <c r="H36">
        <f t="shared" si="6"/>
        <v>1.8339866381672581E-3</v>
      </c>
      <c r="I36">
        <f t="shared" si="6"/>
        <v>1.8339866381672581E-3</v>
      </c>
      <c r="J36">
        <v>0</v>
      </c>
    </row>
    <row r="37" spans="2:13" x14ac:dyDescent="0.25">
      <c r="B37" t="s">
        <v>10</v>
      </c>
      <c r="F37">
        <v>0</v>
      </c>
      <c r="G37">
        <f t="shared" si="6"/>
        <v>1.4038327569920497E-5</v>
      </c>
      <c r="H37">
        <f t="shared" si="6"/>
        <v>1.4038327569920497E-5</v>
      </c>
      <c r="I37">
        <f t="shared" si="6"/>
        <v>1.4038327569920497E-5</v>
      </c>
      <c r="J37">
        <v>0</v>
      </c>
    </row>
    <row r="38" spans="2:13" x14ac:dyDescent="0.25">
      <c r="B38" t="s">
        <v>11</v>
      </c>
      <c r="F38">
        <v>0</v>
      </c>
      <c r="G38">
        <f t="shared" si="6"/>
        <v>9.487560123856523E-3</v>
      </c>
      <c r="H38">
        <f t="shared" si="6"/>
        <v>9.487560123856523E-3</v>
      </c>
      <c r="I38">
        <f t="shared" si="6"/>
        <v>9.487560123856523E-3</v>
      </c>
      <c r="J38">
        <v>0</v>
      </c>
    </row>
    <row r="39" spans="2:13" x14ac:dyDescent="0.25">
      <c r="B39" t="s">
        <v>12</v>
      </c>
      <c r="F39">
        <v>0</v>
      </c>
      <c r="G39">
        <f t="shared" si="6"/>
        <v>1.763007659915998E-2</v>
      </c>
      <c r="H39">
        <f t="shared" si="6"/>
        <v>1.763007659915998E-2</v>
      </c>
      <c r="I39">
        <f t="shared" si="6"/>
        <v>1.763007659915998E-2</v>
      </c>
      <c r="J39">
        <v>0</v>
      </c>
    </row>
    <row r="40" spans="2:13" x14ac:dyDescent="0.25">
      <c r="B40" t="s">
        <v>13</v>
      </c>
      <c r="F40">
        <v>0</v>
      </c>
      <c r="G40">
        <f t="shared" si="6"/>
        <v>6.8760000000007634E-3</v>
      </c>
      <c r="H40">
        <f t="shared" si="6"/>
        <v>6.8760000000007634E-3</v>
      </c>
      <c r="I40">
        <f t="shared" si="6"/>
        <v>6.8760000000007634E-3</v>
      </c>
      <c r="J40">
        <v>0</v>
      </c>
    </row>
    <row r="41" spans="2:13" x14ac:dyDescent="0.25">
      <c r="B41" t="s">
        <v>14</v>
      </c>
      <c r="F41">
        <v>0</v>
      </c>
      <c r="G41">
        <f t="shared" si="6"/>
        <v>-1.6587516995555812E-3</v>
      </c>
      <c r="H41">
        <f t="shared" si="6"/>
        <v>-1.6587516995555812E-3</v>
      </c>
      <c r="I41">
        <f t="shared" si="6"/>
        <v>-1.6587516995555812E-3</v>
      </c>
      <c r="J41">
        <v>0</v>
      </c>
    </row>
    <row r="42" spans="2:13" x14ac:dyDescent="0.25">
      <c r="B42" t="s">
        <v>5</v>
      </c>
      <c r="I42">
        <v>0</v>
      </c>
      <c r="J42">
        <f>$E17</f>
        <v>1.0059009062847802E-3</v>
      </c>
      <c r="K42">
        <f t="shared" ref="K42:L42" si="7">$E17</f>
        <v>1.0059009062847802E-3</v>
      </c>
      <c r="L42">
        <f t="shared" si="7"/>
        <v>1.0059009062847802E-3</v>
      </c>
      <c r="M42">
        <v>0</v>
      </c>
    </row>
    <row r="43" spans="2:13" x14ac:dyDescent="0.25">
      <c r="B43" t="s">
        <v>8</v>
      </c>
      <c r="I43">
        <v>0</v>
      </c>
      <c r="J43">
        <f t="shared" ref="J43:L48" si="8">$E18</f>
        <v>9.5110127415226435E-4</v>
      </c>
      <c r="K43">
        <f t="shared" si="8"/>
        <v>9.5110127415226435E-4</v>
      </c>
      <c r="L43">
        <f t="shared" si="8"/>
        <v>9.5110127415226435E-4</v>
      </c>
      <c r="M43">
        <v>0</v>
      </c>
    </row>
    <row r="44" spans="2:13" x14ac:dyDescent="0.25">
      <c r="B44" t="s">
        <v>10</v>
      </c>
      <c r="I44">
        <v>0</v>
      </c>
      <c r="J44">
        <f t="shared" si="8"/>
        <v>1.6572624682512542E-5</v>
      </c>
      <c r="K44">
        <f t="shared" si="8"/>
        <v>1.6572624682512542E-5</v>
      </c>
      <c r="L44">
        <f t="shared" si="8"/>
        <v>1.6572624682512542E-5</v>
      </c>
      <c r="M44">
        <v>0</v>
      </c>
    </row>
    <row r="45" spans="2:13" x14ac:dyDescent="0.25">
      <c r="B45" t="s">
        <v>11</v>
      </c>
      <c r="I45">
        <v>0</v>
      </c>
      <c r="J45">
        <f t="shared" si="8"/>
        <v>7.1096486498909428E-3</v>
      </c>
      <c r="K45">
        <f t="shared" si="8"/>
        <v>7.1096486498909428E-3</v>
      </c>
      <c r="L45">
        <f t="shared" si="8"/>
        <v>7.1096486498909428E-3</v>
      </c>
      <c r="M45">
        <v>0</v>
      </c>
    </row>
    <row r="46" spans="2:13" x14ac:dyDescent="0.25">
      <c r="B46" t="s">
        <v>12</v>
      </c>
      <c r="I46">
        <v>0</v>
      </c>
      <c r="J46">
        <f t="shared" si="8"/>
        <v>1.7478157493517301E-2</v>
      </c>
      <c r="K46">
        <f t="shared" si="8"/>
        <v>1.7478157493517301E-2</v>
      </c>
      <c r="L46">
        <f t="shared" si="8"/>
        <v>1.7478157493517301E-2</v>
      </c>
      <c r="M46">
        <v>0</v>
      </c>
    </row>
    <row r="47" spans="2:13" x14ac:dyDescent="0.25">
      <c r="B47" t="s">
        <v>13</v>
      </c>
      <c r="I47">
        <v>0</v>
      </c>
      <c r="J47">
        <f t="shared" si="8"/>
        <v>6.8760000000002352E-3</v>
      </c>
      <c r="K47">
        <f t="shared" si="8"/>
        <v>6.8760000000002352E-3</v>
      </c>
      <c r="L47">
        <f t="shared" si="8"/>
        <v>6.8760000000002352E-3</v>
      </c>
      <c r="M47">
        <v>0</v>
      </c>
    </row>
    <row r="48" spans="2:13" x14ac:dyDescent="0.25">
      <c r="B48" t="s">
        <v>14</v>
      </c>
      <c r="I48">
        <v>0</v>
      </c>
      <c r="J48">
        <f t="shared" si="8"/>
        <v>-1.477718488349814E-3</v>
      </c>
      <c r="K48">
        <f t="shared" si="8"/>
        <v>-1.477718488349814E-3</v>
      </c>
      <c r="L48">
        <f t="shared" si="8"/>
        <v>-1.477718488349814E-3</v>
      </c>
      <c r="M48">
        <v>0</v>
      </c>
    </row>
    <row r="49" spans="2:19" x14ac:dyDescent="0.25">
      <c r="B49" t="s">
        <v>5</v>
      </c>
      <c r="L49">
        <v>0</v>
      </c>
      <c r="M49">
        <f>$F17</f>
        <v>1.1081524454099802E-5</v>
      </c>
      <c r="N49">
        <f t="shared" ref="N49:O49" si="9">$F17</f>
        <v>1.1081524454099802E-5</v>
      </c>
      <c r="O49">
        <f t="shared" si="9"/>
        <v>1.1081524454099802E-5</v>
      </c>
      <c r="P49">
        <v>0</v>
      </c>
    </row>
    <row r="50" spans="2:19" x14ac:dyDescent="0.25">
      <c r="B50" t="s">
        <v>8</v>
      </c>
      <c r="L50">
        <v>0</v>
      </c>
      <c r="M50">
        <f t="shared" ref="M50:O55" si="10">$F18</f>
        <v>9.4306231155117062E-6</v>
      </c>
      <c r="N50">
        <f t="shared" si="10"/>
        <v>9.4306231155117062E-6</v>
      </c>
      <c r="O50">
        <f t="shared" si="10"/>
        <v>9.4306231155117062E-6</v>
      </c>
      <c r="P50">
        <v>0</v>
      </c>
    </row>
    <row r="51" spans="2:19" x14ac:dyDescent="0.25">
      <c r="B51" t="s">
        <v>10</v>
      </c>
      <c r="L51">
        <v>0</v>
      </c>
      <c r="M51">
        <f t="shared" si="10"/>
        <v>1.7680253610045403E-5</v>
      </c>
      <c r="N51">
        <f t="shared" si="10"/>
        <v>1.7680253610045403E-5</v>
      </c>
      <c r="O51">
        <f t="shared" si="10"/>
        <v>1.7680253610045403E-5</v>
      </c>
      <c r="P51">
        <v>0</v>
      </c>
    </row>
    <row r="52" spans="2:19" x14ac:dyDescent="0.25">
      <c r="B52" t="s">
        <v>11</v>
      </c>
      <c r="L52">
        <v>0</v>
      </c>
      <c r="M52">
        <f t="shared" si="10"/>
        <v>6.4647699862505625E-3</v>
      </c>
      <c r="N52">
        <f t="shared" si="10"/>
        <v>6.4647699862505625E-3</v>
      </c>
      <c r="O52">
        <f t="shared" si="10"/>
        <v>6.4647699862505625E-3</v>
      </c>
      <c r="P52">
        <v>0</v>
      </c>
    </row>
    <row r="53" spans="2:19" x14ac:dyDescent="0.25">
      <c r="B53" t="s">
        <v>12</v>
      </c>
      <c r="L53">
        <v>0</v>
      </c>
      <c r="M53">
        <f t="shared" si="10"/>
        <v>1.7444802310643121E-2</v>
      </c>
      <c r="N53">
        <f t="shared" si="10"/>
        <v>1.7444802310643121E-2</v>
      </c>
      <c r="O53">
        <f t="shared" si="10"/>
        <v>1.7444802310643121E-2</v>
      </c>
      <c r="P53">
        <v>0</v>
      </c>
    </row>
    <row r="54" spans="2:19" x14ac:dyDescent="0.25">
      <c r="B54" t="s">
        <v>13</v>
      </c>
      <c r="L54">
        <v>0</v>
      </c>
      <c r="M54">
        <f t="shared" si="10"/>
        <v>6.8760000000002977E-3</v>
      </c>
      <c r="N54">
        <f t="shared" si="10"/>
        <v>6.8760000000002977E-3</v>
      </c>
      <c r="O54">
        <f t="shared" si="10"/>
        <v>6.8760000000002977E-3</v>
      </c>
      <c r="P54">
        <v>0</v>
      </c>
    </row>
    <row r="55" spans="2:19" x14ac:dyDescent="0.25">
      <c r="B55" t="s">
        <v>14</v>
      </c>
      <c r="L55">
        <v>0</v>
      </c>
      <c r="M55">
        <f t="shared" si="10"/>
        <v>-1.3524525787782242E-3</v>
      </c>
      <c r="N55">
        <f t="shared" si="10"/>
        <v>-1.3524525787782242E-3</v>
      </c>
      <c r="O55">
        <f t="shared" si="10"/>
        <v>-1.3524525787782242E-3</v>
      </c>
      <c r="P55">
        <v>0</v>
      </c>
    </row>
    <row r="56" spans="2:19" x14ac:dyDescent="0.25">
      <c r="B56" t="s">
        <v>5</v>
      </c>
      <c r="O56">
        <v>0</v>
      </c>
      <c r="P56">
        <f>$G17</f>
        <v>7.6552603811852005E-4</v>
      </c>
      <c r="Q56">
        <f t="shared" ref="Q56:R56" si="11">$G17</f>
        <v>7.6552603811852005E-4</v>
      </c>
      <c r="R56">
        <f t="shared" si="11"/>
        <v>7.6552603811852005E-4</v>
      </c>
      <c r="S56">
        <v>0</v>
      </c>
    </row>
    <row r="57" spans="2:19" x14ac:dyDescent="0.25">
      <c r="B57" t="s">
        <v>8</v>
      </c>
      <c r="O57">
        <v>0</v>
      </c>
      <c r="P57">
        <f t="shared" ref="P57:R62" si="12">$G18</f>
        <v>4.4386054526252726E-4</v>
      </c>
      <c r="Q57">
        <f t="shared" si="12"/>
        <v>4.4386054526252726E-4</v>
      </c>
      <c r="R57">
        <f t="shared" si="12"/>
        <v>4.4386054526252726E-4</v>
      </c>
      <c r="S57">
        <v>0</v>
      </c>
    </row>
    <row r="58" spans="2:19" x14ac:dyDescent="0.25">
      <c r="B58" t="s">
        <v>10</v>
      </c>
      <c r="O58">
        <v>0</v>
      </c>
      <c r="P58">
        <f t="shared" si="12"/>
        <v>1.6892678338839225E-5</v>
      </c>
      <c r="Q58">
        <f t="shared" si="12"/>
        <v>1.6892678338839225E-5</v>
      </c>
      <c r="R58">
        <f t="shared" si="12"/>
        <v>1.6892678338839225E-5</v>
      </c>
      <c r="S58">
        <v>0</v>
      </c>
    </row>
    <row r="59" spans="2:19" x14ac:dyDescent="0.25">
      <c r="B59" t="s">
        <v>11</v>
      </c>
      <c r="O59">
        <v>0</v>
      </c>
      <c r="P59">
        <f t="shared" si="12"/>
        <v>2.1899953922794825E-3</v>
      </c>
      <c r="Q59">
        <f t="shared" si="12"/>
        <v>2.1899953922794825E-3</v>
      </c>
      <c r="R59">
        <f t="shared" si="12"/>
        <v>2.1899953922794825E-3</v>
      </c>
      <c r="S59">
        <v>0</v>
      </c>
    </row>
    <row r="60" spans="2:19" x14ac:dyDescent="0.25">
      <c r="B60" t="s">
        <v>12</v>
      </c>
      <c r="O60">
        <v>0</v>
      </c>
      <c r="P60">
        <f t="shared" si="12"/>
        <v>1.7510452061599999E-2</v>
      </c>
      <c r="Q60">
        <f t="shared" si="12"/>
        <v>1.7510452061599999E-2</v>
      </c>
      <c r="R60">
        <f t="shared" si="12"/>
        <v>1.7510452061599999E-2</v>
      </c>
      <c r="S60">
        <v>0</v>
      </c>
    </row>
    <row r="61" spans="2:19" x14ac:dyDescent="0.25">
      <c r="B61" t="s">
        <v>13</v>
      </c>
      <c r="O61">
        <v>0</v>
      </c>
      <c r="P61">
        <f t="shared" si="12"/>
        <v>6.8760000000012362E-3</v>
      </c>
      <c r="Q61">
        <f t="shared" si="12"/>
        <v>6.8760000000012362E-3</v>
      </c>
      <c r="R61">
        <f t="shared" si="12"/>
        <v>6.8760000000012362E-3</v>
      </c>
      <c r="S61">
        <v>0</v>
      </c>
    </row>
    <row r="62" spans="2:19" x14ac:dyDescent="0.25">
      <c r="B62" t="s">
        <v>14</v>
      </c>
      <c r="O62">
        <v>0</v>
      </c>
      <c r="P62">
        <f t="shared" si="12"/>
        <v>-1.2106561372813146E-3</v>
      </c>
      <c r="Q62">
        <f t="shared" si="12"/>
        <v>-1.2106561372813146E-3</v>
      </c>
      <c r="R62">
        <f t="shared" si="12"/>
        <v>-1.2106561372813146E-3</v>
      </c>
      <c r="S62">
        <v>0</v>
      </c>
    </row>
    <row r="63" spans="2:19" x14ac:dyDescent="0.25">
      <c r="B63" t="s">
        <v>15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2:19" x14ac:dyDescent="0.25">
      <c r="B64" t="s">
        <v>15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2:19" x14ac:dyDescent="0.25">
      <c r="B65" t="s">
        <v>15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2:19" x14ac:dyDescent="0.25">
      <c r="B66" t="s">
        <v>15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2:19" x14ac:dyDescent="0.25">
      <c r="B67" t="s">
        <v>15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2:19" x14ac:dyDescent="0.25">
      <c r="B68" t="s">
        <v>15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2:19" x14ac:dyDescent="0.25">
      <c r="B69" t="s">
        <v>15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4:J15"/>
  <sheetViews>
    <sheetView workbookViewId="0">
      <selection activeCell="J13" sqref="J13"/>
    </sheetView>
  </sheetViews>
  <sheetFormatPr defaultRowHeight="15" x14ac:dyDescent="0.25"/>
  <cols>
    <col min="10" max="10" width="12.7109375" bestFit="1" customWidth="1"/>
  </cols>
  <sheetData>
    <row r="4" spans="2:10" x14ac:dyDescent="0.25">
      <c r="D4" t="s">
        <v>19</v>
      </c>
      <c r="H4" t="s">
        <v>20</v>
      </c>
    </row>
    <row r="5" spans="2:10" x14ac:dyDescent="0.25">
      <c r="B5" t="s">
        <v>16</v>
      </c>
      <c r="C5" t="s">
        <v>6</v>
      </c>
      <c r="D5">
        <v>9.4285614497410103E-2</v>
      </c>
      <c r="F5" t="s">
        <v>16</v>
      </c>
      <c r="G5" t="s">
        <v>6</v>
      </c>
      <c r="H5">
        <v>9.4285620041365106E-2</v>
      </c>
    </row>
    <row r="6" spans="2:10" x14ac:dyDescent="0.25">
      <c r="B6" t="s">
        <v>17</v>
      </c>
      <c r="C6" t="s">
        <v>6</v>
      </c>
      <c r="D6">
        <v>6.858293890311E-3</v>
      </c>
      <c r="F6" t="s">
        <v>17</v>
      </c>
      <c r="G6" t="s">
        <v>6</v>
      </c>
      <c r="H6">
        <v>7.7222380452590103E-3</v>
      </c>
    </row>
    <row r="7" spans="2:10" x14ac:dyDescent="0.25">
      <c r="B7" t="s">
        <v>5</v>
      </c>
      <c r="C7" t="s">
        <v>6</v>
      </c>
      <c r="D7">
        <v>137.46338219758599</v>
      </c>
      <c r="F7" t="s">
        <v>5</v>
      </c>
      <c r="G7" t="s">
        <v>6</v>
      </c>
      <c r="H7">
        <v>137.46338220302701</v>
      </c>
    </row>
    <row r="8" spans="2:10" x14ac:dyDescent="0.25">
      <c r="B8" t="s">
        <v>18</v>
      </c>
      <c r="C8" t="s">
        <v>6</v>
      </c>
      <c r="D8">
        <v>1.5297335999988499</v>
      </c>
      <c r="F8" t="s">
        <v>18</v>
      </c>
      <c r="G8" t="s">
        <v>6</v>
      </c>
      <c r="H8">
        <v>1.5297336000005901</v>
      </c>
    </row>
    <row r="9" spans="2:10" x14ac:dyDescent="0.25">
      <c r="B9" t="s">
        <v>7</v>
      </c>
      <c r="C9" t="s">
        <v>6</v>
      </c>
      <c r="D9">
        <v>98.991533951999997</v>
      </c>
      <c r="F9" t="s">
        <v>7</v>
      </c>
      <c r="G9" t="s">
        <v>6</v>
      </c>
      <c r="H9">
        <v>98.991533951999997</v>
      </c>
    </row>
    <row r="10" spans="2:10" x14ac:dyDescent="0.25">
      <c r="B10" t="s">
        <v>8</v>
      </c>
      <c r="C10" t="s">
        <v>6</v>
      </c>
      <c r="D10">
        <v>834.70514771434898</v>
      </c>
      <c r="F10" t="s">
        <v>8</v>
      </c>
      <c r="G10" t="s">
        <v>6</v>
      </c>
      <c r="H10">
        <v>856.84633778465604</v>
      </c>
      <c r="J10">
        <f t="shared" ref="J10:J15" si="0">D10-H10</f>
        <v>-22.141190070307061</v>
      </c>
    </row>
    <row r="11" spans="2:10" x14ac:dyDescent="0.25">
      <c r="B11" t="s">
        <v>9</v>
      </c>
      <c r="C11" t="s">
        <v>6</v>
      </c>
      <c r="D11">
        <v>14.029579575062399</v>
      </c>
      <c r="F11" t="s">
        <v>9</v>
      </c>
      <c r="G11" t="s">
        <v>6</v>
      </c>
      <c r="H11">
        <v>16.693611658216401</v>
      </c>
      <c r="J11">
        <f t="shared" si="0"/>
        <v>-2.6640320831540016</v>
      </c>
    </row>
    <row r="12" spans="2:10" x14ac:dyDescent="0.25">
      <c r="B12" t="s">
        <v>10</v>
      </c>
      <c r="C12" t="s">
        <v>6</v>
      </c>
      <c r="D12">
        <v>102.228587490964</v>
      </c>
      <c r="F12" t="s">
        <v>10</v>
      </c>
      <c r="G12" t="s">
        <v>6</v>
      </c>
      <c r="H12">
        <v>102.228588076408</v>
      </c>
    </row>
    <row r="13" spans="2:10" x14ac:dyDescent="0.25">
      <c r="B13" t="s">
        <v>11</v>
      </c>
      <c r="C13" t="s">
        <v>6</v>
      </c>
      <c r="D13">
        <v>1924.40635804206</v>
      </c>
      <c r="F13" t="s">
        <v>11</v>
      </c>
      <c r="G13" t="s">
        <v>6</v>
      </c>
      <c r="H13">
        <v>1856.4630923099601</v>
      </c>
      <c r="J13">
        <f t="shared" si="0"/>
        <v>67.943265732099917</v>
      </c>
    </row>
    <row r="14" spans="2:10" x14ac:dyDescent="0.25">
      <c r="B14" t="s">
        <v>12</v>
      </c>
      <c r="C14" t="s">
        <v>6</v>
      </c>
      <c r="D14">
        <v>1282.6382873887201</v>
      </c>
      <c r="F14" t="s">
        <v>12</v>
      </c>
      <c r="G14" t="s">
        <v>6</v>
      </c>
      <c r="H14">
        <v>1317.38241521491</v>
      </c>
      <c r="J14">
        <f t="shared" si="0"/>
        <v>-34.744127826189924</v>
      </c>
    </row>
    <row r="15" spans="2:10" x14ac:dyDescent="0.25">
      <c r="B15" t="s">
        <v>13</v>
      </c>
      <c r="C15" t="s">
        <v>6</v>
      </c>
      <c r="D15">
        <v>861.47334962264404</v>
      </c>
      <c r="F15" t="s">
        <v>13</v>
      </c>
      <c r="G15" t="s">
        <v>6</v>
      </c>
      <c r="H15">
        <v>868.43608116810606</v>
      </c>
      <c r="J15">
        <f t="shared" si="0"/>
        <v>-6.9627315454620202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3:V123"/>
  <sheetViews>
    <sheetView topLeftCell="I15" zoomScale="115" zoomScaleNormal="115" workbookViewId="0">
      <selection activeCell="D114" sqref="D114"/>
    </sheetView>
  </sheetViews>
  <sheetFormatPr defaultRowHeight="15" x14ac:dyDescent="0.25"/>
  <sheetData>
    <row r="3" spans="1:15" x14ac:dyDescent="0.25">
      <c r="C3">
        <v>0.11700000000000001</v>
      </c>
      <c r="D3">
        <v>1.127</v>
      </c>
      <c r="E3">
        <v>3.82</v>
      </c>
      <c r="F3">
        <v>3.024</v>
      </c>
      <c r="G3">
        <v>0.69599999999999995</v>
      </c>
    </row>
    <row r="5" spans="1:15" x14ac:dyDescent="0.25">
      <c r="C5" t="s">
        <v>0</v>
      </c>
      <c r="D5" t="s">
        <v>1</v>
      </c>
      <c r="E5" t="s">
        <v>2</v>
      </c>
      <c r="F5" t="s">
        <v>3</v>
      </c>
      <c r="G5" t="s">
        <v>4</v>
      </c>
      <c r="K5" t="s">
        <v>0</v>
      </c>
      <c r="L5" t="s">
        <v>1</v>
      </c>
      <c r="M5" t="s">
        <v>2</v>
      </c>
      <c r="N5" t="s">
        <v>3</v>
      </c>
      <c r="O5" t="s">
        <v>4</v>
      </c>
    </row>
    <row r="6" spans="1:15" x14ac:dyDescent="0.25">
      <c r="A6" t="s">
        <v>7</v>
      </c>
      <c r="B6" t="s">
        <v>6</v>
      </c>
      <c r="I6" t="s">
        <v>5</v>
      </c>
      <c r="J6" t="s">
        <v>6</v>
      </c>
      <c r="K6">
        <v>0.15391265683569999</v>
      </c>
      <c r="L6">
        <v>1.4825603782379999</v>
      </c>
      <c r="M6">
        <v>3.39594543912711</v>
      </c>
      <c r="N6">
        <v>0.74373436618674404</v>
      </c>
    </row>
    <row r="7" spans="1:15" x14ac:dyDescent="0.25">
      <c r="A7" t="s">
        <v>8</v>
      </c>
      <c r="B7" t="s">
        <v>6</v>
      </c>
      <c r="C7">
        <v>0.28676033099999998</v>
      </c>
      <c r="D7">
        <v>2.7622127609999998</v>
      </c>
      <c r="E7">
        <v>2.4562073784398999</v>
      </c>
      <c r="F7">
        <v>0.63443174456007401</v>
      </c>
      <c r="I7" t="s">
        <v>8</v>
      </c>
      <c r="J7" t="s">
        <v>6</v>
      </c>
      <c r="K7">
        <v>0.28676033099999998</v>
      </c>
      <c r="L7">
        <v>2.7622127609999998</v>
      </c>
      <c r="M7">
        <v>2.4562073784398999</v>
      </c>
      <c r="N7">
        <v>0.63443174456007401</v>
      </c>
    </row>
    <row r="8" spans="1:15" x14ac:dyDescent="0.25">
      <c r="A8" t="s">
        <v>9</v>
      </c>
      <c r="B8" t="s">
        <v>6</v>
      </c>
      <c r="E8">
        <v>0.18550238875922101</v>
      </c>
      <c r="I8" t="s">
        <v>10</v>
      </c>
      <c r="J8" t="s">
        <v>6</v>
      </c>
      <c r="K8">
        <v>1.6722778207361301E-3</v>
      </c>
      <c r="L8">
        <v>1.5821195160106001E-2</v>
      </c>
      <c r="M8">
        <v>6.3307426275763204E-2</v>
      </c>
      <c r="N8">
        <v>5.3465086905392097E-2</v>
      </c>
      <c r="O8">
        <v>1.17573041126604E-2</v>
      </c>
    </row>
    <row r="9" spans="1:15" x14ac:dyDescent="0.25">
      <c r="A9" t="s">
        <v>11</v>
      </c>
      <c r="B9" t="s">
        <v>6</v>
      </c>
      <c r="C9">
        <v>1.6913432810039499</v>
      </c>
      <c r="D9">
        <v>0.89556028958742495</v>
      </c>
      <c r="I9" t="s">
        <v>11</v>
      </c>
      <c r="J9" t="s">
        <v>6</v>
      </c>
      <c r="K9">
        <v>1.6913432810039499</v>
      </c>
      <c r="L9">
        <v>0.89556028958742495</v>
      </c>
    </row>
    <row r="10" spans="1:15" x14ac:dyDescent="0.25">
      <c r="A10" t="s">
        <v>12</v>
      </c>
      <c r="B10" t="s">
        <v>6</v>
      </c>
      <c r="C10">
        <v>0.30842501776480202</v>
      </c>
      <c r="D10">
        <v>19.013603717840901</v>
      </c>
      <c r="E10">
        <v>69.876968000000005</v>
      </c>
      <c r="F10">
        <v>53.8858440129274</v>
      </c>
      <c r="G10">
        <v>12.2671880428467</v>
      </c>
      <c r="I10" t="s">
        <v>12</v>
      </c>
      <c r="J10" t="s">
        <v>6</v>
      </c>
      <c r="K10">
        <v>0.30842501776480202</v>
      </c>
      <c r="L10">
        <v>19.013603717840901</v>
      </c>
      <c r="M10">
        <v>69.876968000000005</v>
      </c>
      <c r="N10">
        <v>53.8858440129274</v>
      </c>
      <c r="O10">
        <v>12.2671880428467</v>
      </c>
    </row>
    <row r="11" spans="1:15" x14ac:dyDescent="0.25">
      <c r="A11" t="s">
        <v>13</v>
      </c>
      <c r="B11" t="s">
        <v>6</v>
      </c>
      <c r="C11">
        <v>0.62493416449538797</v>
      </c>
      <c r="D11">
        <v>7.6215960683837798</v>
      </c>
      <c r="E11">
        <v>27.433712</v>
      </c>
      <c r="F11">
        <v>21.717158399999999</v>
      </c>
      <c r="G11">
        <v>3.71755708111119</v>
      </c>
      <c r="I11" t="s">
        <v>13</v>
      </c>
      <c r="J11" t="s">
        <v>6</v>
      </c>
      <c r="K11">
        <v>0.62493416449538797</v>
      </c>
      <c r="L11">
        <v>7.6215960683837798</v>
      </c>
      <c r="M11">
        <v>27.433712</v>
      </c>
      <c r="N11">
        <v>21.717158399999999</v>
      </c>
      <c r="O11">
        <v>3.71755708111119</v>
      </c>
    </row>
    <row r="12" spans="1:15" x14ac:dyDescent="0.25">
      <c r="A12" t="s">
        <v>5</v>
      </c>
      <c r="B12" t="s">
        <v>6</v>
      </c>
      <c r="C12">
        <v>0.15391265683569999</v>
      </c>
      <c r="D12">
        <v>1.4825603782379999</v>
      </c>
      <c r="E12">
        <v>3.39594543912711</v>
      </c>
      <c r="F12">
        <v>0.74373436618674404</v>
      </c>
      <c r="I12" t="s">
        <v>14</v>
      </c>
      <c r="J12" t="s">
        <v>6</v>
      </c>
      <c r="K12">
        <v>0.95625162677217601</v>
      </c>
      <c r="L12">
        <v>4.8421504631871501</v>
      </c>
      <c r="M12">
        <v>7.6784163732444499</v>
      </c>
      <c r="N12">
        <v>3.5387556237997702</v>
      </c>
      <c r="O12">
        <v>0.68848186075102902</v>
      </c>
    </row>
    <row r="13" spans="1:15" x14ac:dyDescent="0.25">
      <c r="A13" t="s">
        <v>18</v>
      </c>
      <c r="B13" t="s">
        <v>6</v>
      </c>
    </row>
    <row r="14" spans="1:15" x14ac:dyDescent="0.25">
      <c r="A14" t="s">
        <v>16</v>
      </c>
      <c r="B14" t="s">
        <v>6</v>
      </c>
    </row>
    <row r="15" spans="1:15" x14ac:dyDescent="0.25">
      <c r="A15" t="s">
        <v>17</v>
      </c>
      <c r="B15" t="s">
        <v>6</v>
      </c>
    </row>
    <row r="16" spans="1:15" x14ac:dyDescent="0.25">
      <c r="A16" t="s">
        <v>10</v>
      </c>
      <c r="B16" t="s">
        <v>6</v>
      </c>
      <c r="C16">
        <v>1.6722778207361301E-3</v>
      </c>
      <c r="D16">
        <v>1.5821195160106001E-2</v>
      </c>
      <c r="E16">
        <v>6.3307426275763204E-2</v>
      </c>
      <c r="F16">
        <v>5.3465086905392097E-2</v>
      </c>
      <c r="G16">
        <v>1.17573041126604E-2</v>
      </c>
    </row>
    <row r="17" spans="1:22" x14ac:dyDescent="0.25">
      <c r="A17" t="s">
        <v>14</v>
      </c>
      <c r="B17" t="s">
        <v>6</v>
      </c>
      <c r="C17">
        <v>0.95625162677217601</v>
      </c>
      <c r="D17">
        <v>4.8421504631871501</v>
      </c>
      <c r="E17">
        <v>7.6784163732444499</v>
      </c>
      <c r="F17">
        <v>3.5387556237997702</v>
      </c>
      <c r="G17">
        <v>0.68848186075102902</v>
      </c>
    </row>
    <row r="19" spans="1:22" x14ac:dyDescent="0.25">
      <c r="C19" t="s">
        <v>0</v>
      </c>
      <c r="D19" t="s">
        <v>1</v>
      </c>
      <c r="E19" t="s">
        <v>2</v>
      </c>
      <c r="F19" t="s">
        <v>3</v>
      </c>
      <c r="G19" t="s">
        <v>4</v>
      </c>
      <c r="S19" t="s">
        <v>16</v>
      </c>
      <c r="T19" t="s">
        <v>31</v>
      </c>
      <c r="U19" t="s">
        <v>6</v>
      </c>
      <c r="V19">
        <v>254.22707603663099</v>
      </c>
    </row>
    <row r="20" spans="1:22" x14ac:dyDescent="0.25">
      <c r="A20" t="s">
        <v>6</v>
      </c>
      <c r="B20" t="s">
        <v>33</v>
      </c>
      <c r="C20">
        <v>429.811781011932</v>
      </c>
      <c r="D20">
        <v>381.09095199064001</v>
      </c>
      <c r="E20">
        <v>381.09095199057901</v>
      </c>
      <c r="F20">
        <v>381.090951990603</v>
      </c>
      <c r="G20">
        <v>381.09095199253699</v>
      </c>
      <c r="S20" t="s">
        <v>17</v>
      </c>
      <c r="T20" t="s">
        <v>31</v>
      </c>
      <c r="U20" t="s">
        <v>6</v>
      </c>
      <c r="V20">
        <v>3.05774617544016</v>
      </c>
    </row>
    <row r="21" spans="1:22" x14ac:dyDescent="0.25">
      <c r="C21" t="s">
        <v>0</v>
      </c>
      <c r="D21" t="s">
        <v>1</v>
      </c>
      <c r="E21" t="s">
        <v>2</v>
      </c>
      <c r="F21" t="s">
        <v>3</v>
      </c>
      <c r="G21" t="s">
        <v>4</v>
      </c>
      <c r="S21" t="s">
        <v>17</v>
      </c>
      <c r="T21" t="s">
        <v>32</v>
      </c>
      <c r="U21" t="s">
        <v>6</v>
      </c>
      <c r="V21">
        <v>7.66261542119888</v>
      </c>
    </row>
    <row r="22" spans="1:22" x14ac:dyDescent="0.25">
      <c r="C22" t="s">
        <v>0</v>
      </c>
      <c r="D22" t="s">
        <v>1</v>
      </c>
      <c r="E22" t="s">
        <v>2</v>
      </c>
      <c r="F22" t="s">
        <v>3</v>
      </c>
      <c r="G22" t="s">
        <v>4</v>
      </c>
      <c r="S22" t="s">
        <v>5</v>
      </c>
      <c r="T22" t="s">
        <v>31</v>
      </c>
      <c r="U22" t="s">
        <v>6</v>
      </c>
      <c r="V22">
        <v>506.87812034720503</v>
      </c>
    </row>
    <row r="23" spans="1:22" x14ac:dyDescent="0.25">
      <c r="A23" t="str">
        <f t="shared" ref="A23:A28" si="0">A6</f>
        <v>Nuclear</v>
      </c>
      <c r="C23">
        <f t="shared" ref="C23:C29" si="1">C6/C$35*1000</f>
        <v>0</v>
      </c>
      <c r="D23">
        <f t="shared" ref="D23:G23" si="2">D6/D$35*1000</f>
        <v>0</v>
      </c>
      <c r="E23">
        <f t="shared" si="2"/>
        <v>0</v>
      </c>
      <c r="F23">
        <f t="shared" si="2"/>
        <v>0</v>
      </c>
      <c r="G23">
        <f t="shared" si="2"/>
        <v>0</v>
      </c>
      <c r="S23" t="s">
        <v>11</v>
      </c>
      <c r="T23" t="s">
        <v>31</v>
      </c>
      <c r="U23" t="s">
        <v>6</v>
      </c>
      <c r="V23">
        <v>418.43837223920599</v>
      </c>
    </row>
    <row r="24" spans="1:22" x14ac:dyDescent="0.25">
      <c r="A24" t="str">
        <f t="shared" si="0"/>
        <v>Hydrolg</v>
      </c>
      <c r="C24">
        <f t="shared" si="1"/>
        <v>2.4509429999999996</v>
      </c>
      <c r="D24">
        <f t="shared" ref="D24:G28" si="3">D7/D$35*1000</f>
        <v>2.4509429999999996</v>
      </c>
      <c r="E24">
        <f t="shared" si="3"/>
        <v>0.64298622472248679</v>
      </c>
      <c r="F24">
        <f t="shared" si="3"/>
        <v>0.2097988573280668</v>
      </c>
      <c r="G24">
        <f t="shared" si="3"/>
        <v>0</v>
      </c>
      <c r="S24" t="s">
        <v>11</v>
      </c>
      <c r="T24" t="s">
        <v>32</v>
      </c>
      <c r="U24" t="s">
        <v>6</v>
      </c>
      <c r="V24">
        <v>423.258273044156</v>
      </c>
    </row>
    <row r="25" spans="1:22" x14ac:dyDescent="0.25">
      <c r="A25" t="str">
        <f t="shared" si="0"/>
        <v>HydroROR</v>
      </c>
      <c r="C25">
        <f t="shared" si="1"/>
        <v>0</v>
      </c>
      <c r="D25">
        <f t="shared" si="3"/>
        <v>0</v>
      </c>
      <c r="E25">
        <f t="shared" si="3"/>
        <v>4.8560834753722776E-2</v>
      </c>
      <c r="F25">
        <f t="shared" si="3"/>
        <v>0</v>
      </c>
      <c r="G25">
        <f t="shared" si="3"/>
        <v>0</v>
      </c>
      <c r="S25" t="s">
        <v>12</v>
      </c>
      <c r="T25" t="s">
        <v>31</v>
      </c>
      <c r="U25" t="s">
        <v>6</v>
      </c>
      <c r="V25">
        <v>368.37573170037598</v>
      </c>
    </row>
    <row r="26" spans="1:22" x14ac:dyDescent="0.25">
      <c r="A26" t="str">
        <f t="shared" si="0"/>
        <v>Subcr</v>
      </c>
      <c r="C26">
        <f t="shared" si="1"/>
        <v>14.455925478666238</v>
      </c>
      <c r="D26">
        <f t="shared" si="3"/>
        <v>0.79464089581847819</v>
      </c>
      <c r="E26">
        <f t="shared" si="3"/>
        <v>0</v>
      </c>
      <c r="F26">
        <f t="shared" si="3"/>
        <v>0</v>
      </c>
      <c r="G26">
        <f t="shared" si="3"/>
        <v>0</v>
      </c>
      <c r="S26" t="s">
        <v>12</v>
      </c>
      <c r="T26" t="s">
        <v>32</v>
      </c>
      <c r="U26" t="s">
        <v>6</v>
      </c>
      <c r="V26">
        <v>403.54053735801199</v>
      </c>
    </row>
    <row r="27" spans="1:22" x14ac:dyDescent="0.25">
      <c r="A27" t="str">
        <f t="shared" si="0"/>
        <v>Superc</v>
      </c>
      <c r="C27">
        <f t="shared" si="1"/>
        <v>2.6361112629470256</v>
      </c>
      <c r="D27">
        <f t="shared" si="3"/>
        <v>16.870988214588202</v>
      </c>
      <c r="E27">
        <f t="shared" si="3"/>
        <v>18.292400000000001</v>
      </c>
      <c r="F27">
        <f t="shared" si="3"/>
        <v>17.819392861417793</v>
      </c>
      <c r="G27">
        <f t="shared" si="3"/>
        <v>17.625270176503879</v>
      </c>
      <c r="S27" t="s">
        <v>13</v>
      </c>
      <c r="T27" t="s">
        <v>32</v>
      </c>
      <c r="U27" t="s">
        <v>6</v>
      </c>
      <c r="V27">
        <v>387.15530848895997</v>
      </c>
    </row>
    <row r="28" spans="1:22" x14ac:dyDescent="0.25">
      <c r="A28" t="str">
        <f t="shared" si="0"/>
        <v>Ultrsc</v>
      </c>
      <c r="C28">
        <f t="shared" si="1"/>
        <v>5.3413176452597257</v>
      </c>
      <c r="D28">
        <f t="shared" si="3"/>
        <v>6.7627294306865835</v>
      </c>
      <c r="E28">
        <f t="shared" si="3"/>
        <v>7.1815999999999995</v>
      </c>
      <c r="F28">
        <f t="shared" si="3"/>
        <v>7.1815999999999995</v>
      </c>
      <c r="G28">
        <f t="shared" si="3"/>
        <v>5.3413176452746978</v>
      </c>
    </row>
    <row r="29" spans="1:22" x14ac:dyDescent="0.25">
      <c r="A29" t="str">
        <f t="shared" ref="A29:A34" si="4">A12</f>
        <v>CC</v>
      </c>
      <c r="C29">
        <f t="shared" si="1"/>
        <v>1.3154927934675211</v>
      </c>
      <c r="D29">
        <f t="shared" ref="D29:G29" si="5">D12/D$35*1000</f>
        <v>1.3154927934676131</v>
      </c>
      <c r="E29">
        <f t="shared" si="5"/>
        <v>0.88899095265107597</v>
      </c>
      <c r="F29">
        <f t="shared" si="5"/>
        <v>0.24594390416228307</v>
      </c>
      <c r="G29">
        <f t="shared" si="5"/>
        <v>0</v>
      </c>
    </row>
    <row r="30" spans="1:22" x14ac:dyDescent="0.25">
      <c r="A30" t="str">
        <f t="shared" si="4"/>
        <v>CCcon</v>
      </c>
      <c r="C30">
        <f t="shared" ref="C30:G34" si="6">C13/C$35*1000</f>
        <v>0</v>
      </c>
      <c r="D30">
        <f t="shared" si="6"/>
        <v>0</v>
      </c>
      <c r="E30">
        <f t="shared" si="6"/>
        <v>0</v>
      </c>
      <c r="F30">
        <f t="shared" si="6"/>
        <v>0</v>
      </c>
      <c r="G30">
        <f t="shared" si="6"/>
        <v>0</v>
      </c>
    </row>
    <row r="31" spans="1:22" x14ac:dyDescent="0.25">
      <c r="A31" t="str">
        <f t="shared" si="4"/>
        <v>ST</v>
      </c>
      <c r="C31">
        <f t="shared" si="6"/>
        <v>0</v>
      </c>
      <c r="D31">
        <f t="shared" si="6"/>
        <v>0</v>
      </c>
      <c r="E31">
        <f t="shared" si="6"/>
        <v>0</v>
      </c>
      <c r="F31">
        <f t="shared" si="6"/>
        <v>0</v>
      </c>
      <c r="G31">
        <f t="shared" si="6"/>
        <v>0</v>
      </c>
    </row>
    <row r="32" spans="1:22" x14ac:dyDescent="0.25">
      <c r="A32" t="str">
        <f t="shared" si="4"/>
        <v>GT</v>
      </c>
      <c r="C32">
        <f t="shared" si="6"/>
        <v>0</v>
      </c>
      <c r="D32">
        <f t="shared" si="6"/>
        <v>0</v>
      </c>
      <c r="E32">
        <f t="shared" si="6"/>
        <v>0</v>
      </c>
      <c r="F32">
        <f t="shared" si="6"/>
        <v>0</v>
      </c>
      <c r="G32">
        <f t="shared" si="6"/>
        <v>0</v>
      </c>
    </row>
    <row r="33" spans="1:19" x14ac:dyDescent="0.25">
      <c r="A33" t="str">
        <f t="shared" si="4"/>
        <v>Windon</v>
      </c>
      <c r="C33">
        <f t="shared" si="6"/>
        <v>1.429297282680453E-2</v>
      </c>
      <c r="D33">
        <f t="shared" si="6"/>
        <v>1.4038327559987579E-2</v>
      </c>
      <c r="E33">
        <f t="shared" si="6"/>
        <v>1.6572624679519164E-2</v>
      </c>
      <c r="F33">
        <f t="shared" si="6"/>
        <v>1.7680253606280456E-2</v>
      </c>
      <c r="G33">
        <f t="shared" si="6"/>
        <v>1.689267832278793E-2</v>
      </c>
    </row>
    <row r="34" spans="1:19" x14ac:dyDescent="0.25">
      <c r="A34" t="str">
        <f t="shared" si="4"/>
        <v>Trade</v>
      </c>
      <c r="C34">
        <f t="shared" si="6"/>
        <v>8.173090827112615</v>
      </c>
      <c r="D34">
        <f t="shared" si="6"/>
        <v>4.296495530778305</v>
      </c>
      <c r="E34">
        <f t="shared" si="6"/>
        <v>2.0100566422105892</v>
      </c>
      <c r="F34">
        <f t="shared" si="6"/>
        <v>1.170223420568707</v>
      </c>
      <c r="G34">
        <f t="shared" si="6"/>
        <v>0.98919807579170838</v>
      </c>
    </row>
    <row r="35" spans="1:19" x14ac:dyDescent="0.25">
      <c r="C35">
        <f>C3*1000</f>
        <v>117</v>
      </c>
      <c r="D35">
        <f>D3*1000</f>
        <v>1127</v>
      </c>
      <c r="E35">
        <f>E3*1000</f>
        <v>3820</v>
      </c>
      <c r="F35">
        <f>F3*1000</f>
        <v>3024</v>
      </c>
      <c r="G35">
        <f>G3*1000</f>
        <v>696</v>
      </c>
    </row>
    <row r="37" spans="1:19" x14ac:dyDescent="0.25">
      <c r="C37">
        <v>0</v>
      </c>
      <c r="D37">
        <v>0</v>
      </c>
      <c r="E37">
        <f>C35/2</f>
        <v>58.5</v>
      </c>
      <c r="F37">
        <f>0+C35</f>
        <v>117</v>
      </c>
      <c r="G37">
        <f>F37</f>
        <v>117</v>
      </c>
      <c r="H37">
        <f>G37+D35/2</f>
        <v>680.5</v>
      </c>
      <c r="I37">
        <f>G37+D35</f>
        <v>1244</v>
      </c>
      <c r="J37">
        <f>I37</f>
        <v>1244</v>
      </c>
      <c r="K37">
        <f>J37+E35/2</f>
        <v>3154</v>
      </c>
      <c r="L37">
        <f>J37+E35</f>
        <v>5064</v>
      </c>
      <c r="M37">
        <f>L37</f>
        <v>5064</v>
      </c>
      <c r="N37">
        <f>M37+F35/2</f>
        <v>6576</v>
      </c>
      <c r="O37">
        <f>M37+F35</f>
        <v>8088</v>
      </c>
      <c r="P37">
        <f>O37</f>
        <v>8088</v>
      </c>
      <c r="Q37">
        <f>P37+G35/2</f>
        <v>8436</v>
      </c>
      <c r="R37">
        <f>P37+G35</f>
        <v>8784</v>
      </c>
      <c r="S37">
        <f>R37</f>
        <v>8784</v>
      </c>
    </row>
    <row r="38" spans="1:19" x14ac:dyDescent="0.25">
      <c r="B38" t="str">
        <f t="shared" ref="B38:B49" si="7">CONCATENATE(A23)</f>
        <v>Nuclear</v>
      </c>
      <c r="C38">
        <v>0</v>
      </c>
      <c r="D38">
        <f>C23</f>
        <v>0</v>
      </c>
      <c r="E38">
        <f>D38</f>
        <v>0</v>
      </c>
      <c r="F38">
        <f>D38</f>
        <v>0</v>
      </c>
      <c r="G38">
        <v>0</v>
      </c>
    </row>
    <row r="39" spans="1:19" x14ac:dyDescent="0.25">
      <c r="B39" t="str">
        <f t="shared" si="7"/>
        <v>Hydrolg</v>
      </c>
      <c r="C39">
        <v>0</v>
      </c>
      <c r="D39">
        <f t="shared" ref="D39:D49" si="8">C24</f>
        <v>2.4509429999999996</v>
      </c>
      <c r="E39">
        <f t="shared" ref="E39:E49" si="9">D39</f>
        <v>2.4509429999999996</v>
      </c>
      <c r="F39">
        <f t="shared" ref="F39:F49" si="10">D39</f>
        <v>2.4509429999999996</v>
      </c>
      <c r="G39">
        <v>0</v>
      </c>
    </row>
    <row r="40" spans="1:19" x14ac:dyDescent="0.25">
      <c r="B40" t="str">
        <f t="shared" si="7"/>
        <v>HydroROR</v>
      </c>
      <c r="C40">
        <v>0</v>
      </c>
      <c r="D40">
        <f t="shared" si="8"/>
        <v>0</v>
      </c>
      <c r="E40">
        <f t="shared" si="9"/>
        <v>0</v>
      </c>
      <c r="F40">
        <f t="shared" si="10"/>
        <v>0</v>
      </c>
      <c r="G40">
        <v>0</v>
      </c>
    </row>
    <row r="41" spans="1:19" x14ac:dyDescent="0.25">
      <c r="B41" t="str">
        <f t="shared" si="7"/>
        <v>Subcr</v>
      </c>
      <c r="C41">
        <v>0</v>
      </c>
      <c r="D41">
        <f t="shared" si="8"/>
        <v>14.455925478666238</v>
      </c>
      <c r="E41">
        <f t="shared" si="9"/>
        <v>14.455925478666238</v>
      </c>
      <c r="F41">
        <f t="shared" si="10"/>
        <v>14.455925478666238</v>
      </c>
      <c r="G41">
        <v>0</v>
      </c>
    </row>
    <row r="42" spans="1:19" x14ac:dyDescent="0.25">
      <c r="B42" t="str">
        <f t="shared" si="7"/>
        <v>Superc</v>
      </c>
      <c r="C42">
        <v>0</v>
      </c>
      <c r="D42">
        <f t="shared" si="8"/>
        <v>2.6361112629470256</v>
      </c>
      <c r="E42">
        <f t="shared" si="9"/>
        <v>2.6361112629470256</v>
      </c>
      <c r="F42">
        <f t="shared" si="10"/>
        <v>2.6361112629470256</v>
      </c>
      <c r="G42">
        <v>0</v>
      </c>
    </row>
    <row r="43" spans="1:19" x14ac:dyDescent="0.25">
      <c r="B43" t="str">
        <f t="shared" si="7"/>
        <v>Ultrsc</v>
      </c>
      <c r="C43">
        <v>0</v>
      </c>
      <c r="D43">
        <f t="shared" si="8"/>
        <v>5.3413176452597257</v>
      </c>
      <c r="E43">
        <f t="shared" si="9"/>
        <v>5.3413176452597257</v>
      </c>
      <c r="F43">
        <f t="shared" si="10"/>
        <v>5.3413176452597257</v>
      </c>
      <c r="G43">
        <v>0</v>
      </c>
    </row>
    <row r="44" spans="1:19" x14ac:dyDescent="0.25">
      <c r="B44" t="str">
        <f t="shared" si="7"/>
        <v>CC</v>
      </c>
      <c r="C44">
        <v>0</v>
      </c>
      <c r="D44">
        <f t="shared" si="8"/>
        <v>1.3154927934675211</v>
      </c>
      <c r="E44">
        <f t="shared" si="9"/>
        <v>1.3154927934675211</v>
      </c>
      <c r="F44">
        <f t="shared" si="10"/>
        <v>1.3154927934675211</v>
      </c>
      <c r="G44">
        <v>0</v>
      </c>
    </row>
    <row r="45" spans="1:19" x14ac:dyDescent="0.25">
      <c r="B45" t="str">
        <f t="shared" si="7"/>
        <v>CCcon</v>
      </c>
      <c r="C45">
        <v>0</v>
      </c>
      <c r="D45">
        <f t="shared" si="8"/>
        <v>0</v>
      </c>
      <c r="E45">
        <f t="shared" si="9"/>
        <v>0</v>
      </c>
      <c r="F45">
        <f t="shared" si="10"/>
        <v>0</v>
      </c>
      <c r="G45">
        <v>0</v>
      </c>
    </row>
    <row r="46" spans="1:19" x14ac:dyDescent="0.25">
      <c r="B46" t="str">
        <f t="shared" si="7"/>
        <v>ST</v>
      </c>
      <c r="C46">
        <v>0</v>
      </c>
      <c r="D46">
        <f t="shared" si="8"/>
        <v>0</v>
      </c>
      <c r="E46">
        <f t="shared" si="9"/>
        <v>0</v>
      </c>
      <c r="F46">
        <f t="shared" si="10"/>
        <v>0</v>
      </c>
      <c r="G46">
        <v>0</v>
      </c>
    </row>
    <row r="47" spans="1:19" x14ac:dyDescent="0.25">
      <c r="B47" t="str">
        <f t="shared" si="7"/>
        <v>GT</v>
      </c>
      <c r="C47">
        <v>0</v>
      </c>
      <c r="D47">
        <f t="shared" si="8"/>
        <v>0</v>
      </c>
      <c r="E47">
        <f t="shared" si="9"/>
        <v>0</v>
      </c>
      <c r="F47">
        <f t="shared" si="10"/>
        <v>0</v>
      </c>
      <c r="G47">
        <v>0</v>
      </c>
    </row>
    <row r="48" spans="1:19" x14ac:dyDescent="0.25">
      <c r="B48" t="str">
        <f t="shared" si="7"/>
        <v>Windon</v>
      </c>
      <c r="C48">
        <v>0</v>
      </c>
      <c r="D48">
        <f t="shared" si="8"/>
        <v>1.429297282680453E-2</v>
      </c>
      <c r="E48">
        <f t="shared" si="9"/>
        <v>1.429297282680453E-2</v>
      </c>
      <c r="F48">
        <f t="shared" si="10"/>
        <v>1.429297282680453E-2</v>
      </c>
      <c r="G48">
        <v>0</v>
      </c>
    </row>
    <row r="49" spans="2:13" x14ac:dyDescent="0.25">
      <c r="B49" t="str">
        <f t="shared" si="7"/>
        <v>Trade</v>
      </c>
      <c r="C49">
        <v>0</v>
      </c>
      <c r="D49">
        <f t="shared" si="8"/>
        <v>8.173090827112615</v>
      </c>
      <c r="E49">
        <f t="shared" si="9"/>
        <v>8.173090827112615</v>
      </c>
      <c r="F49">
        <f t="shared" si="10"/>
        <v>8.173090827112615</v>
      </c>
      <c r="G49">
        <v>0</v>
      </c>
    </row>
    <row r="50" spans="2:13" x14ac:dyDescent="0.25">
      <c r="B50" t="str">
        <f t="shared" ref="B50:B61" si="11">CONCATENATE(A23,"-",D$19)</f>
        <v>Nuclear-LS2</v>
      </c>
      <c r="F50">
        <v>0</v>
      </c>
      <c r="G50">
        <f t="shared" ref="G50:G61" si="12">D23</f>
        <v>0</v>
      </c>
      <c r="H50">
        <f>G50</f>
        <v>0</v>
      </c>
      <c r="I50">
        <f>G50</f>
        <v>0</v>
      </c>
      <c r="J50">
        <v>0</v>
      </c>
    </row>
    <row r="51" spans="2:13" x14ac:dyDescent="0.25">
      <c r="B51" t="str">
        <f t="shared" si="11"/>
        <v>Hydrolg-LS2</v>
      </c>
      <c r="F51">
        <v>0</v>
      </c>
      <c r="G51">
        <f t="shared" si="12"/>
        <v>2.4509429999999996</v>
      </c>
      <c r="H51">
        <f t="shared" ref="H51:H61" si="13">G51</f>
        <v>2.4509429999999996</v>
      </c>
      <c r="I51">
        <f t="shared" ref="I51:I61" si="14">G51</f>
        <v>2.4509429999999996</v>
      </c>
      <c r="J51">
        <v>0</v>
      </c>
    </row>
    <row r="52" spans="2:13" x14ac:dyDescent="0.25">
      <c r="B52" t="str">
        <f t="shared" si="11"/>
        <v>HydroROR-LS2</v>
      </c>
      <c r="F52">
        <v>0</v>
      </c>
      <c r="G52">
        <f t="shared" si="12"/>
        <v>0</v>
      </c>
      <c r="H52">
        <f t="shared" si="13"/>
        <v>0</v>
      </c>
      <c r="I52">
        <f t="shared" si="14"/>
        <v>0</v>
      </c>
      <c r="J52">
        <v>0</v>
      </c>
    </row>
    <row r="53" spans="2:13" x14ac:dyDescent="0.25">
      <c r="B53" t="str">
        <f t="shared" si="11"/>
        <v>Subcr-LS2</v>
      </c>
      <c r="F53">
        <v>0</v>
      </c>
      <c r="G53">
        <f t="shared" si="12"/>
        <v>0.79464089581847819</v>
      </c>
      <c r="H53">
        <f t="shared" si="13"/>
        <v>0.79464089581847819</v>
      </c>
      <c r="I53">
        <f t="shared" si="14"/>
        <v>0.79464089581847819</v>
      </c>
      <c r="J53">
        <v>0</v>
      </c>
    </row>
    <row r="54" spans="2:13" x14ac:dyDescent="0.25">
      <c r="B54" t="str">
        <f t="shared" si="11"/>
        <v>Superc-LS2</v>
      </c>
      <c r="F54">
        <v>0</v>
      </c>
      <c r="G54">
        <f t="shared" si="12"/>
        <v>16.870988214588202</v>
      </c>
      <c r="H54">
        <f t="shared" si="13"/>
        <v>16.870988214588202</v>
      </c>
      <c r="I54">
        <f t="shared" si="14"/>
        <v>16.870988214588202</v>
      </c>
      <c r="J54">
        <v>0</v>
      </c>
    </row>
    <row r="55" spans="2:13" x14ac:dyDescent="0.25">
      <c r="B55" t="str">
        <f t="shared" si="11"/>
        <v>Ultrsc-LS2</v>
      </c>
      <c r="F55">
        <v>0</v>
      </c>
      <c r="G55">
        <f t="shared" si="12"/>
        <v>6.7627294306865835</v>
      </c>
      <c r="H55">
        <f t="shared" si="13"/>
        <v>6.7627294306865835</v>
      </c>
      <c r="I55">
        <f t="shared" si="14"/>
        <v>6.7627294306865835</v>
      </c>
      <c r="J55">
        <v>0</v>
      </c>
    </row>
    <row r="56" spans="2:13" x14ac:dyDescent="0.25">
      <c r="B56" t="str">
        <f t="shared" si="11"/>
        <v>CC-LS2</v>
      </c>
      <c r="F56">
        <v>0</v>
      </c>
      <c r="G56">
        <f t="shared" si="12"/>
        <v>1.3154927934676131</v>
      </c>
      <c r="H56">
        <f t="shared" si="13"/>
        <v>1.3154927934676131</v>
      </c>
      <c r="I56">
        <f t="shared" si="14"/>
        <v>1.3154927934676131</v>
      </c>
      <c r="J56">
        <v>0</v>
      </c>
    </row>
    <row r="57" spans="2:13" x14ac:dyDescent="0.25">
      <c r="B57" t="str">
        <f t="shared" si="11"/>
        <v>CCcon-LS2</v>
      </c>
      <c r="F57">
        <v>0</v>
      </c>
      <c r="G57">
        <f t="shared" si="12"/>
        <v>0</v>
      </c>
      <c r="H57">
        <f t="shared" si="13"/>
        <v>0</v>
      </c>
      <c r="I57">
        <f t="shared" si="14"/>
        <v>0</v>
      </c>
      <c r="J57">
        <v>0</v>
      </c>
    </row>
    <row r="58" spans="2:13" x14ac:dyDescent="0.25">
      <c r="B58" t="str">
        <f t="shared" si="11"/>
        <v>ST-LS2</v>
      </c>
      <c r="F58">
        <v>0</v>
      </c>
      <c r="G58">
        <f t="shared" si="12"/>
        <v>0</v>
      </c>
      <c r="H58">
        <f t="shared" si="13"/>
        <v>0</v>
      </c>
      <c r="I58">
        <f t="shared" si="14"/>
        <v>0</v>
      </c>
      <c r="J58">
        <v>0</v>
      </c>
    </row>
    <row r="59" spans="2:13" x14ac:dyDescent="0.25">
      <c r="B59" t="str">
        <f t="shared" si="11"/>
        <v>GT-LS2</v>
      </c>
      <c r="F59">
        <v>0</v>
      </c>
      <c r="G59">
        <f t="shared" si="12"/>
        <v>0</v>
      </c>
      <c r="H59">
        <f t="shared" si="13"/>
        <v>0</v>
      </c>
      <c r="I59">
        <f t="shared" si="14"/>
        <v>0</v>
      </c>
      <c r="J59">
        <v>0</v>
      </c>
    </row>
    <row r="60" spans="2:13" x14ac:dyDescent="0.25">
      <c r="B60" t="str">
        <f t="shared" si="11"/>
        <v>Windon-LS2</v>
      </c>
      <c r="F60">
        <v>0</v>
      </c>
      <c r="G60">
        <f t="shared" si="12"/>
        <v>1.4038327559987579E-2</v>
      </c>
      <c r="H60">
        <f t="shared" si="13"/>
        <v>1.4038327559987579E-2</v>
      </c>
      <c r="I60">
        <f t="shared" si="14"/>
        <v>1.4038327559987579E-2</v>
      </c>
      <c r="J60">
        <v>0</v>
      </c>
    </row>
    <row r="61" spans="2:13" x14ac:dyDescent="0.25">
      <c r="B61" t="str">
        <f t="shared" si="11"/>
        <v>Trade-LS2</v>
      </c>
      <c r="F61">
        <v>0</v>
      </c>
      <c r="G61">
        <f t="shared" si="12"/>
        <v>4.296495530778305</v>
      </c>
      <c r="H61">
        <f t="shared" si="13"/>
        <v>4.296495530778305</v>
      </c>
      <c r="I61">
        <f t="shared" si="14"/>
        <v>4.296495530778305</v>
      </c>
      <c r="J61">
        <v>0</v>
      </c>
    </row>
    <row r="62" spans="2:13" x14ac:dyDescent="0.25">
      <c r="B62" t="str">
        <f t="shared" ref="B62:B73" si="15">CONCATENATE(A23,"-",E$19)</f>
        <v>Nuclear-LS3</v>
      </c>
      <c r="I62">
        <v>0</v>
      </c>
      <c r="J62">
        <f t="shared" ref="J62:J73" si="16">E23</f>
        <v>0</v>
      </c>
      <c r="K62">
        <f>J62</f>
        <v>0</v>
      </c>
      <c r="L62">
        <f>J62</f>
        <v>0</v>
      </c>
      <c r="M62">
        <v>0</v>
      </c>
    </row>
    <row r="63" spans="2:13" x14ac:dyDescent="0.25">
      <c r="B63" t="str">
        <f t="shared" si="15"/>
        <v>Hydrolg-LS3</v>
      </c>
      <c r="I63">
        <v>0</v>
      </c>
      <c r="J63">
        <f t="shared" si="16"/>
        <v>0.64298622472248679</v>
      </c>
      <c r="K63">
        <f t="shared" ref="K63:K73" si="17">J63</f>
        <v>0.64298622472248679</v>
      </c>
      <c r="L63">
        <f t="shared" ref="L63:L73" si="18">J63</f>
        <v>0.64298622472248679</v>
      </c>
      <c r="M63">
        <v>0</v>
      </c>
    </row>
    <row r="64" spans="2:13" x14ac:dyDescent="0.25">
      <c r="B64" t="str">
        <f t="shared" si="15"/>
        <v>HydroROR-LS3</v>
      </c>
      <c r="I64">
        <v>0</v>
      </c>
      <c r="J64">
        <f t="shared" si="16"/>
        <v>4.8560834753722776E-2</v>
      </c>
      <c r="K64">
        <f t="shared" si="17"/>
        <v>4.8560834753722776E-2</v>
      </c>
      <c r="L64">
        <f t="shared" si="18"/>
        <v>4.8560834753722776E-2</v>
      </c>
      <c r="M64">
        <v>0</v>
      </c>
    </row>
    <row r="65" spans="2:16" x14ac:dyDescent="0.25">
      <c r="B65" t="str">
        <f t="shared" si="15"/>
        <v>Subcr-LS3</v>
      </c>
      <c r="I65">
        <v>0</v>
      </c>
      <c r="J65">
        <f t="shared" si="16"/>
        <v>0</v>
      </c>
      <c r="K65">
        <f t="shared" si="17"/>
        <v>0</v>
      </c>
      <c r="L65">
        <f t="shared" si="18"/>
        <v>0</v>
      </c>
      <c r="M65">
        <v>0</v>
      </c>
    </row>
    <row r="66" spans="2:16" x14ac:dyDescent="0.25">
      <c r="B66" t="str">
        <f t="shared" si="15"/>
        <v>Superc-LS3</v>
      </c>
      <c r="I66">
        <v>0</v>
      </c>
      <c r="J66">
        <f t="shared" si="16"/>
        <v>18.292400000000001</v>
      </c>
      <c r="K66">
        <f t="shared" si="17"/>
        <v>18.292400000000001</v>
      </c>
      <c r="L66">
        <f t="shared" si="18"/>
        <v>18.292400000000001</v>
      </c>
      <c r="M66">
        <v>0</v>
      </c>
    </row>
    <row r="67" spans="2:16" x14ac:dyDescent="0.25">
      <c r="B67" t="str">
        <f t="shared" si="15"/>
        <v>Ultrsc-LS3</v>
      </c>
      <c r="I67">
        <v>0</v>
      </c>
      <c r="J67">
        <f t="shared" si="16"/>
        <v>7.1815999999999995</v>
      </c>
      <c r="K67">
        <f t="shared" si="17"/>
        <v>7.1815999999999995</v>
      </c>
      <c r="L67">
        <f t="shared" si="18"/>
        <v>7.1815999999999995</v>
      </c>
      <c r="M67">
        <v>0</v>
      </c>
    </row>
    <row r="68" spans="2:16" x14ac:dyDescent="0.25">
      <c r="B68" t="str">
        <f t="shared" si="15"/>
        <v>CC-LS3</v>
      </c>
      <c r="I68">
        <v>0</v>
      </c>
      <c r="J68">
        <f t="shared" si="16"/>
        <v>0.88899095265107597</v>
      </c>
      <c r="K68">
        <f t="shared" si="17"/>
        <v>0.88899095265107597</v>
      </c>
      <c r="L68">
        <f t="shared" si="18"/>
        <v>0.88899095265107597</v>
      </c>
      <c r="M68">
        <v>0</v>
      </c>
    </row>
    <row r="69" spans="2:16" x14ac:dyDescent="0.25">
      <c r="B69" t="str">
        <f t="shared" si="15"/>
        <v>CCcon-LS3</v>
      </c>
      <c r="I69">
        <v>0</v>
      </c>
      <c r="J69">
        <f t="shared" si="16"/>
        <v>0</v>
      </c>
      <c r="K69">
        <f t="shared" si="17"/>
        <v>0</v>
      </c>
      <c r="L69">
        <f t="shared" si="18"/>
        <v>0</v>
      </c>
      <c r="M69">
        <v>0</v>
      </c>
    </row>
    <row r="70" spans="2:16" x14ac:dyDescent="0.25">
      <c r="B70" t="str">
        <f t="shared" si="15"/>
        <v>ST-LS3</v>
      </c>
      <c r="I70">
        <v>0</v>
      </c>
      <c r="J70">
        <f t="shared" si="16"/>
        <v>0</v>
      </c>
      <c r="K70">
        <f t="shared" si="17"/>
        <v>0</v>
      </c>
      <c r="L70">
        <f t="shared" si="18"/>
        <v>0</v>
      </c>
      <c r="M70">
        <v>0</v>
      </c>
    </row>
    <row r="71" spans="2:16" x14ac:dyDescent="0.25">
      <c r="B71" t="str">
        <f t="shared" si="15"/>
        <v>GT-LS3</v>
      </c>
      <c r="I71">
        <v>0</v>
      </c>
      <c r="J71">
        <f t="shared" si="16"/>
        <v>0</v>
      </c>
      <c r="K71">
        <f t="shared" si="17"/>
        <v>0</v>
      </c>
      <c r="L71">
        <f t="shared" si="18"/>
        <v>0</v>
      </c>
      <c r="M71">
        <v>0</v>
      </c>
    </row>
    <row r="72" spans="2:16" x14ac:dyDescent="0.25">
      <c r="B72" t="str">
        <f t="shared" si="15"/>
        <v>Windon-LS3</v>
      </c>
      <c r="I72">
        <v>0</v>
      </c>
      <c r="J72">
        <f t="shared" si="16"/>
        <v>1.6572624679519164E-2</v>
      </c>
      <c r="K72">
        <f t="shared" si="17"/>
        <v>1.6572624679519164E-2</v>
      </c>
      <c r="L72">
        <f t="shared" si="18"/>
        <v>1.6572624679519164E-2</v>
      </c>
      <c r="M72">
        <v>0</v>
      </c>
    </row>
    <row r="73" spans="2:16" x14ac:dyDescent="0.25">
      <c r="B73" t="str">
        <f t="shared" si="15"/>
        <v>Trade-LS3</v>
      </c>
      <c r="I73">
        <v>0</v>
      </c>
      <c r="J73">
        <f t="shared" si="16"/>
        <v>2.0100566422105892</v>
      </c>
      <c r="K73">
        <f t="shared" si="17"/>
        <v>2.0100566422105892</v>
      </c>
      <c r="L73">
        <f t="shared" si="18"/>
        <v>2.0100566422105892</v>
      </c>
      <c r="M73">
        <v>0</v>
      </c>
    </row>
    <row r="74" spans="2:16" x14ac:dyDescent="0.25">
      <c r="B74" t="str">
        <f t="shared" ref="B74:B85" si="19">CONCATENATE(A23,"-",F$19)</f>
        <v>Nuclear-LS4</v>
      </c>
      <c r="L74">
        <v>0</v>
      </c>
      <c r="M74">
        <f t="shared" ref="M74:M85" si="20">F23</f>
        <v>0</v>
      </c>
      <c r="N74">
        <f>M74</f>
        <v>0</v>
      </c>
      <c r="O74">
        <f>M74</f>
        <v>0</v>
      </c>
      <c r="P74">
        <v>0</v>
      </c>
    </row>
    <row r="75" spans="2:16" x14ac:dyDescent="0.25">
      <c r="B75" t="str">
        <f t="shared" si="19"/>
        <v>Hydrolg-LS4</v>
      </c>
      <c r="L75">
        <v>0</v>
      </c>
      <c r="M75">
        <f t="shared" si="20"/>
        <v>0.2097988573280668</v>
      </c>
      <c r="N75">
        <f t="shared" ref="N75:N85" si="21">M75</f>
        <v>0.2097988573280668</v>
      </c>
      <c r="O75">
        <f t="shared" ref="O75:O85" si="22">M75</f>
        <v>0.2097988573280668</v>
      </c>
      <c r="P75">
        <v>0</v>
      </c>
    </row>
    <row r="76" spans="2:16" x14ac:dyDescent="0.25">
      <c r="B76" t="str">
        <f t="shared" si="19"/>
        <v>HydroROR-LS4</v>
      </c>
      <c r="L76">
        <v>0</v>
      </c>
      <c r="M76">
        <f t="shared" si="20"/>
        <v>0</v>
      </c>
      <c r="N76">
        <f t="shared" si="21"/>
        <v>0</v>
      </c>
      <c r="O76">
        <f t="shared" si="22"/>
        <v>0</v>
      </c>
      <c r="P76">
        <v>0</v>
      </c>
    </row>
    <row r="77" spans="2:16" x14ac:dyDescent="0.25">
      <c r="B77" t="str">
        <f t="shared" si="19"/>
        <v>Subcr-LS4</v>
      </c>
      <c r="L77">
        <v>0</v>
      </c>
      <c r="M77">
        <f t="shared" si="20"/>
        <v>0</v>
      </c>
      <c r="N77">
        <f t="shared" si="21"/>
        <v>0</v>
      </c>
      <c r="O77">
        <f t="shared" si="22"/>
        <v>0</v>
      </c>
      <c r="P77">
        <v>0</v>
      </c>
    </row>
    <row r="78" spans="2:16" x14ac:dyDescent="0.25">
      <c r="B78" t="str">
        <f t="shared" si="19"/>
        <v>Superc-LS4</v>
      </c>
      <c r="L78">
        <v>0</v>
      </c>
      <c r="M78">
        <f t="shared" si="20"/>
        <v>17.819392861417793</v>
      </c>
      <c r="N78">
        <f t="shared" si="21"/>
        <v>17.819392861417793</v>
      </c>
      <c r="O78">
        <f t="shared" si="22"/>
        <v>17.819392861417793</v>
      </c>
      <c r="P78">
        <v>0</v>
      </c>
    </row>
    <row r="79" spans="2:16" x14ac:dyDescent="0.25">
      <c r="B79" t="str">
        <f t="shared" si="19"/>
        <v>Ultrsc-LS4</v>
      </c>
      <c r="L79">
        <v>0</v>
      </c>
      <c r="M79">
        <f t="shared" si="20"/>
        <v>7.1815999999999995</v>
      </c>
      <c r="N79">
        <f t="shared" si="21"/>
        <v>7.1815999999999995</v>
      </c>
      <c r="O79">
        <f t="shared" si="22"/>
        <v>7.1815999999999995</v>
      </c>
      <c r="P79">
        <v>0</v>
      </c>
    </row>
    <row r="80" spans="2:16" x14ac:dyDescent="0.25">
      <c r="B80" t="str">
        <f t="shared" si="19"/>
        <v>CC-LS4</v>
      </c>
      <c r="L80">
        <v>0</v>
      </c>
      <c r="M80">
        <f t="shared" si="20"/>
        <v>0.24594390416228307</v>
      </c>
      <c r="N80">
        <f t="shared" si="21"/>
        <v>0.24594390416228307</v>
      </c>
      <c r="O80">
        <f t="shared" si="22"/>
        <v>0.24594390416228307</v>
      </c>
      <c r="P80">
        <v>0</v>
      </c>
    </row>
    <row r="81" spans="2:19" x14ac:dyDescent="0.25">
      <c r="B81" t="str">
        <f t="shared" si="19"/>
        <v>CCcon-LS4</v>
      </c>
      <c r="L81">
        <v>0</v>
      </c>
      <c r="M81">
        <f t="shared" si="20"/>
        <v>0</v>
      </c>
      <c r="N81">
        <f t="shared" si="21"/>
        <v>0</v>
      </c>
      <c r="O81">
        <f t="shared" si="22"/>
        <v>0</v>
      </c>
      <c r="P81">
        <v>0</v>
      </c>
    </row>
    <row r="82" spans="2:19" x14ac:dyDescent="0.25">
      <c r="B82" t="str">
        <f t="shared" si="19"/>
        <v>ST-LS4</v>
      </c>
      <c r="L82">
        <v>0</v>
      </c>
      <c r="M82">
        <f t="shared" si="20"/>
        <v>0</v>
      </c>
      <c r="N82">
        <f t="shared" si="21"/>
        <v>0</v>
      </c>
      <c r="O82">
        <f t="shared" si="22"/>
        <v>0</v>
      </c>
      <c r="P82">
        <v>0</v>
      </c>
    </row>
    <row r="83" spans="2:19" x14ac:dyDescent="0.25">
      <c r="B83" t="str">
        <f t="shared" si="19"/>
        <v>GT-LS4</v>
      </c>
      <c r="L83">
        <v>0</v>
      </c>
      <c r="M83">
        <f t="shared" si="20"/>
        <v>0</v>
      </c>
      <c r="N83">
        <f t="shared" si="21"/>
        <v>0</v>
      </c>
      <c r="O83">
        <f t="shared" si="22"/>
        <v>0</v>
      </c>
      <c r="P83">
        <v>0</v>
      </c>
    </row>
    <row r="84" spans="2:19" x14ac:dyDescent="0.25">
      <c r="B84" t="str">
        <f t="shared" si="19"/>
        <v>Windon-LS4</v>
      </c>
      <c r="L84">
        <v>0</v>
      </c>
      <c r="M84">
        <f t="shared" si="20"/>
        <v>1.7680253606280456E-2</v>
      </c>
      <c r="N84">
        <f t="shared" si="21"/>
        <v>1.7680253606280456E-2</v>
      </c>
      <c r="O84">
        <f t="shared" si="22"/>
        <v>1.7680253606280456E-2</v>
      </c>
      <c r="P84">
        <v>0</v>
      </c>
    </row>
    <row r="85" spans="2:19" x14ac:dyDescent="0.25">
      <c r="B85" t="str">
        <f t="shared" si="19"/>
        <v>Trade-LS4</v>
      </c>
      <c r="L85">
        <v>0</v>
      </c>
      <c r="M85">
        <f t="shared" si="20"/>
        <v>1.170223420568707</v>
      </c>
      <c r="N85">
        <f t="shared" si="21"/>
        <v>1.170223420568707</v>
      </c>
      <c r="O85">
        <f t="shared" si="22"/>
        <v>1.170223420568707</v>
      </c>
      <c r="P85">
        <v>0</v>
      </c>
    </row>
    <row r="86" spans="2:19" x14ac:dyDescent="0.25">
      <c r="B86" t="str">
        <f t="shared" ref="B86:B97" si="23">CONCATENATE(A23,"-",G$19)</f>
        <v>Nuclear-LS5</v>
      </c>
      <c r="O86">
        <v>0</v>
      </c>
      <c r="P86">
        <f t="shared" ref="P86:P97" si="24">G23</f>
        <v>0</v>
      </c>
      <c r="Q86">
        <f t="shared" ref="Q86:Q97" si="25">P86</f>
        <v>0</v>
      </c>
      <c r="R86">
        <f t="shared" ref="R86:R97" si="26">P86</f>
        <v>0</v>
      </c>
      <c r="S86">
        <v>0</v>
      </c>
    </row>
    <row r="87" spans="2:19" x14ac:dyDescent="0.25">
      <c r="B87" t="str">
        <f t="shared" si="23"/>
        <v>Hydrolg-LS5</v>
      </c>
      <c r="O87">
        <v>0</v>
      </c>
      <c r="P87">
        <f t="shared" si="24"/>
        <v>0</v>
      </c>
      <c r="Q87">
        <f t="shared" si="25"/>
        <v>0</v>
      </c>
      <c r="R87">
        <f t="shared" si="26"/>
        <v>0</v>
      </c>
      <c r="S87">
        <v>0</v>
      </c>
    </row>
    <row r="88" spans="2:19" x14ac:dyDescent="0.25">
      <c r="B88" t="str">
        <f t="shared" si="23"/>
        <v>HydroROR-LS5</v>
      </c>
      <c r="O88">
        <v>0</v>
      </c>
      <c r="P88">
        <f t="shared" si="24"/>
        <v>0</v>
      </c>
      <c r="Q88">
        <f t="shared" si="25"/>
        <v>0</v>
      </c>
      <c r="R88">
        <f t="shared" si="26"/>
        <v>0</v>
      </c>
      <c r="S88">
        <v>0</v>
      </c>
    </row>
    <row r="89" spans="2:19" x14ac:dyDescent="0.25">
      <c r="B89" t="str">
        <f t="shared" si="23"/>
        <v>Subcr-LS5</v>
      </c>
      <c r="O89">
        <v>0</v>
      </c>
      <c r="P89">
        <f t="shared" si="24"/>
        <v>0</v>
      </c>
      <c r="Q89">
        <f t="shared" si="25"/>
        <v>0</v>
      </c>
      <c r="R89">
        <f t="shared" si="26"/>
        <v>0</v>
      </c>
      <c r="S89">
        <v>0</v>
      </c>
    </row>
    <row r="90" spans="2:19" x14ac:dyDescent="0.25">
      <c r="B90" t="str">
        <f t="shared" si="23"/>
        <v>Superc-LS5</v>
      </c>
      <c r="O90">
        <v>0</v>
      </c>
      <c r="P90">
        <f t="shared" si="24"/>
        <v>17.625270176503879</v>
      </c>
      <c r="Q90">
        <f t="shared" si="25"/>
        <v>17.625270176503879</v>
      </c>
      <c r="R90">
        <f t="shared" si="26"/>
        <v>17.625270176503879</v>
      </c>
      <c r="S90">
        <v>0</v>
      </c>
    </row>
    <row r="91" spans="2:19" x14ac:dyDescent="0.25">
      <c r="B91" t="str">
        <f t="shared" si="23"/>
        <v>Ultrsc-LS5</v>
      </c>
      <c r="O91">
        <v>0</v>
      </c>
      <c r="P91">
        <f t="shared" si="24"/>
        <v>5.3413176452746978</v>
      </c>
      <c r="Q91">
        <f t="shared" si="25"/>
        <v>5.3413176452746978</v>
      </c>
      <c r="R91">
        <f t="shared" si="26"/>
        <v>5.3413176452746978</v>
      </c>
      <c r="S91">
        <v>0</v>
      </c>
    </row>
    <row r="92" spans="2:19" x14ac:dyDescent="0.25">
      <c r="B92" t="str">
        <f t="shared" si="23"/>
        <v>CC-LS5</v>
      </c>
      <c r="O92">
        <v>0</v>
      </c>
      <c r="P92">
        <f t="shared" si="24"/>
        <v>0</v>
      </c>
      <c r="Q92">
        <f t="shared" si="25"/>
        <v>0</v>
      </c>
      <c r="R92">
        <f t="shared" si="26"/>
        <v>0</v>
      </c>
      <c r="S92">
        <v>0</v>
      </c>
    </row>
    <row r="93" spans="2:19" x14ac:dyDescent="0.25">
      <c r="B93" t="str">
        <f t="shared" si="23"/>
        <v>CCcon-LS5</v>
      </c>
      <c r="O93">
        <v>0</v>
      </c>
      <c r="P93">
        <f t="shared" si="24"/>
        <v>0</v>
      </c>
      <c r="Q93">
        <f t="shared" si="25"/>
        <v>0</v>
      </c>
      <c r="R93">
        <f t="shared" si="26"/>
        <v>0</v>
      </c>
      <c r="S93">
        <v>0</v>
      </c>
    </row>
    <row r="94" spans="2:19" x14ac:dyDescent="0.25">
      <c r="B94" t="str">
        <f t="shared" si="23"/>
        <v>ST-LS5</v>
      </c>
      <c r="O94">
        <v>0</v>
      </c>
      <c r="P94">
        <f t="shared" si="24"/>
        <v>0</v>
      </c>
      <c r="Q94">
        <f t="shared" si="25"/>
        <v>0</v>
      </c>
      <c r="R94">
        <f t="shared" si="26"/>
        <v>0</v>
      </c>
      <c r="S94">
        <v>0</v>
      </c>
    </row>
    <row r="95" spans="2:19" x14ac:dyDescent="0.25">
      <c r="B95" t="str">
        <f t="shared" si="23"/>
        <v>GT-LS5</v>
      </c>
      <c r="O95">
        <v>0</v>
      </c>
      <c r="P95">
        <f t="shared" si="24"/>
        <v>0</v>
      </c>
      <c r="Q95">
        <f t="shared" si="25"/>
        <v>0</v>
      </c>
      <c r="R95">
        <f t="shared" si="26"/>
        <v>0</v>
      </c>
      <c r="S95">
        <v>0</v>
      </c>
    </row>
    <row r="96" spans="2:19" x14ac:dyDescent="0.25">
      <c r="B96" t="str">
        <f t="shared" si="23"/>
        <v>Windon-LS5</v>
      </c>
      <c r="O96">
        <v>0</v>
      </c>
      <c r="P96">
        <f t="shared" si="24"/>
        <v>1.689267832278793E-2</v>
      </c>
      <c r="Q96">
        <f t="shared" si="25"/>
        <v>1.689267832278793E-2</v>
      </c>
      <c r="R96">
        <f t="shared" si="26"/>
        <v>1.689267832278793E-2</v>
      </c>
      <c r="S96">
        <v>0</v>
      </c>
    </row>
    <row r="97" spans="2:19" x14ac:dyDescent="0.25">
      <c r="B97" t="str">
        <f t="shared" si="23"/>
        <v>Trade-LS5</v>
      </c>
      <c r="O97">
        <v>0</v>
      </c>
      <c r="P97">
        <f t="shared" si="24"/>
        <v>0.98919807579170838</v>
      </c>
      <c r="Q97">
        <f t="shared" si="25"/>
        <v>0.98919807579170838</v>
      </c>
      <c r="R97">
        <f t="shared" si="26"/>
        <v>0.98919807579170838</v>
      </c>
      <c r="S97">
        <v>0</v>
      </c>
    </row>
    <row r="98" spans="2:19" x14ac:dyDescent="0.25">
      <c r="B98" t="s">
        <v>15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</row>
    <row r="99" spans="2:19" x14ac:dyDescent="0.25">
      <c r="B99" t="s">
        <v>15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</row>
    <row r="100" spans="2:19" x14ac:dyDescent="0.25">
      <c r="B100" t="s">
        <v>15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</row>
    <row r="101" spans="2:19" x14ac:dyDescent="0.25">
      <c r="B101" t="s">
        <v>15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</row>
    <row r="102" spans="2:19" x14ac:dyDescent="0.25">
      <c r="B102" t="s">
        <v>15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2:19" x14ac:dyDescent="0.25">
      <c r="B103" t="s">
        <v>15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</row>
    <row r="104" spans="2:19" x14ac:dyDescent="0.25">
      <c r="B104" t="s">
        <v>15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</row>
    <row r="105" spans="2:19" x14ac:dyDescent="0.25">
      <c r="B105" t="s">
        <v>15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</row>
    <row r="106" spans="2:19" x14ac:dyDescent="0.25">
      <c r="B106" t="s">
        <v>15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</row>
    <row r="107" spans="2:19" x14ac:dyDescent="0.25">
      <c r="B107" t="s">
        <v>15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</row>
    <row r="108" spans="2:19" x14ac:dyDescent="0.25">
      <c r="B108" t="s">
        <v>15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</row>
    <row r="109" spans="2:19" x14ac:dyDescent="0.25">
      <c r="B109" t="s">
        <v>15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2:19" x14ac:dyDescent="0.25">
      <c r="B110" t="s">
        <v>30</v>
      </c>
      <c r="C110">
        <v>728.769158288065</v>
      </c>
      <c r="D110">
        <v>728.769158288065</v>
      </c>
      <c r="E110">
        <v>728.769158288065</v>
      </c>
      <c r="F110">
        <v>728.769158288065</v>
      </c>
      <c r="G110">
        <v>457.54482150394</v>
      </c>
      <c r="H110">
        <v>457.54482150394</v>
      </c>
      <c r="I110">
        <v>457.54482150394</v>
      </c>
      <c r="J110">
        <v>456.873743955446</v>
      </c>
      <c r="K110">
        <v>456.873743955446</v>
      </c>
      <c r="L110">
        <v>456.873743955446</v>
      </c>
      <c r="M110">
        <v>456.87374395544202</v>
      </c>
      <c r="N110">
        <v>456.87374395544202</v>
      </c>
      <c r="O110">
        <v>456.87374395544202</v>
      </c>
      <c r="P110">
        <v>430.43157890980899</v>
      </c>
      <c r="Q110">
        <v>430.43157890980899</v>
      </c>
      <c r="R110">
        <v>430.43157890980899</v>
      </c>
      <c r="S110">
        <v>430.43157890980899</v>
      </c>
    </row>
    <row r="111" spans="2:19" ht="21.75" customHeight="1" x14ac:dyDescent="0.25">
      <c r="B111" t="s">
        <v>11</v>
      </c>
      <c r="C111">
        <v>424.79447437915798</v>
      </c>
      <c r="D111">
        <v>424.79447437915798</v>
      </c>
      <c r="E111">
        <v>424.79447437915798</v>
      </c>
      <c r="F111">
        <v>424.79447437915798</v>
      </c>
      <c r="G111">
        <v>424.79447437915798</v>
      </c>
      <c r="H111">
        <v>424.79447437915798</v>
      </c>
      <c r="I111">
        <v>424.79447437915798</v>
      </c>
      <c r="J111">
        <v>424.79447437915798</v>
      </c>
      <c r="K111">
        <v>424.79447437915798</v>
      </c>
      <c r="L111">
        <v>424.79447437915798</v>
      </c>
      <c r="M111">
        <v>424.79447437915798</v>
      </c>
      <c r="N111">
        <v>424.79447437915798</v>
      </c>
      <c r="O111">
        <v>424.79447437915798</v>
      </c>
      <c r="P111">
        <v>424.79447437915798</v>
      </c>
      <c r="Q111">
        <v>424.79447437915798</v>
      </c>
      <c r="R111">
        <v>424.79447437915798</v>
      </c>
      <c r="S111">
        <v>424.79447437915798</v>
      </c>
    </row>
    <row r="112" spans="2:19" x14ac:dyDescent="0.25">
      <c r="B112" t="s">
        <v>13</v>
      </c>
      <c r="C112">
        <v>413</v>
      </c>
      <c r="D112">
        <v>413</v>
      </c>
      <c r="E112">
        <v>413</v>
      </c>
      <c r="F112">
        <v>413</v>
      </c>
      <c r="G112">
        <v>413</v>
      </c>
      <c r="H112">
        <v>413</v>
      </c>
      <c r="I112">
        <v>413</v>
      </c>
      <c r="J112">
        <v>413</v>
      </c>
      <c r="K112">
        <v>413</v>
      </c>
      <c r="L112">
        <v>413</v>
      </c>
      <c r="M112">
        <v>413</v>
      </c>
      <c r="N112">
        <v>413</v>
      </c>
      <c r="O112">
        <v>413</v>
      </c>
      <c r="P112">
        <v>413</v>
      </c>
      <c r="Q112">
        <v>413</v>
      </c>
      <c r="R112">
        <v>413</v>
      </c>
      <c r="S112">
        <v>413</v>
      </c>
    </row>
    <row r="113" spans="2:19" x14ac:dyDescent="0.25">
      <c r="B113" t="s">
        <v>5</v>
      </c>
      <c r="C113">
        <v>498</v>
      </c>
      <c r="D113">
        <v>498</v>
      </c>
      <c r="E113">
        <v>498</v>
      </c>
      <c r="F113">
        <v>498</v>
      </c>
      <c r="G113">
        <v>498</v>
      </c>
      <c r="H113">
        <v>498</v>
      </c>
      <c r="I113">
        <v>498</v>
      </c>
      <c r="J113">
        <v>498</v>
      </c>
      <c r="K113">
        <v>498</v>
      </c>
      <c r="L113">
        <v>498</v>
      </c>
      <c r="M113">
        <v>498</v>
      </c>
      <c r="N113">
        <v>498</v>
      </c>
      <c r="O113">
        <v>498</v>
      </c>
      <c r="P113">
        <v>498</v>
      </c>
      <c r="Q113">
        <v>498</v>
      </c>
      <c r="R113">
        <v>498</v>
      </c>
      <c r="S113">
        <v>498</v>
      </c>
    </row>
    <row r="116" spans="2:19" x14ac:dyDescent="0.25">
      <c r="B116" t="s">
        <v>31</v>
      </c>
      <c r="C116" t="s">
        <v>6</v>
      </c>
      <c r="D116">
        <v>573.00000097392001</v>
      </c>
    </row>
    <row r="117" spans="2:19" x14ac:dyDescent="0.25">
      <c r="B117" t="s">
        <v>32</v>
      </c>
      <c r="C117" t="s">
        <v>6</v>
      </c>
      <c r="D117">
        <v>573.00000004128003</v>
      </c>
    </row>
    <row r="118" spans="2:19" x14ac:dyDescent="0.25">
      <c r="B118" t="s">
        <v>31</v>
      </c>
      <c r="C118" t="s">
        <v>6</v>
      </c>
      <c r="D118">
        <v>505.08794015466901</v>
      </c>
    </row>
    <row r="119" spans="2:19" x14ac:dyDescent="0.25">
      <c r="B119" t="s">
        <v>31</v>
      </c>
      <c r="C119" t="s">
        <v>6</v>
      </c>
      <c r="D119">
        <v>437.85657142676803</v>
      </c>
    </row>
    <row r="120" spans="2:19" x14ac:dyDescent="0.25">
      <c r="B120" t="s">
        <v>32</v>
      </c>
      <c r="C120" t="s">
        <v>6</v>
      </c>
      <c r="D120">
        <v>424.79447437915798</v>
      </c>
    </row>
    <row r="121" spans="2:19" x14ac:dyDescent="0.25">
      <c r="B121" t="s">
        <v>31</v>
      </c>
      <c r="C121" t="s">
        <v>6</v>
      </c>
      <c r="D121">
        <v>368.126157810282</v>
      </c>
    </row>
    <row r="122" spans="2:19" x14ac:dyDescent="0.25">
      <c r="B122" t="s">
        <v>32</v>
      </c>
      <c r="C122" t="s">
        <v>6</v>
      </c>
      <c r="D122">
        <v>404.01600830984302</v>
      </c>
    </row>
    <row r="123" spans="2:19" x14ac:dyDescent="0.25">
      <c r="B123" t="s">
        <v>32</v>
      </c>
      <c r="C123" t="s">
        <v>6</v>
      </c>
      <c r="D123">
        <v>387.20268984058498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3:V123"/>
  <sheetViews>
    <sheetView tabSelected="1" topLeftCell="F15" zoomScale="115" zoomScaleNormal="115" workbookViewId="0">
      <selection activeCell="W24" sqref="W24"/>
    </sheetView>
  </sheetViews>
  <sheetFormatPr defaultRowHeight="15" x14ac:dyDescent="0.25"/>
  <sheetData>
    <row r="3" spans="1:15" x14ac:dyDescent="0.25">
      <c r="C3">
        <v>0.11700000000000001</v>
      </c>
      <c r="D3">
        <v>1.127</v>
      </c>
      <c r="E3">
        <v>3.82</v>
      </c>
      <c r="F3">
        <v>3.024</v>
      </c>
      <c r="G3">
        <v>0.69599999999999995</v>
      </c>
    </row>
    <row r="5" spans="1:15" x14ac:dyDescent="0.25">
      <c r="C5" t="s">
        <v>0</v>
      </c>
      <c r="D5" t="s">
        <v>1</v>
      </c>
      <c r="E5" t="s">
        <v>2</v>
      </c>
      <c r="F5" t="s">
        <v>3</v>
      </c>
      <c r="G5" t="s">
        <v>4</v>
      </c>
      <c r="K5" t="s">
        <v>0</v>
      </c>
      <c r="L5" t="s">
        <v>1</v>
      </c>
      <c r="M5" t="s">
        <v>2</v>
      </c>
      <c r="N5" t="s">
        <v>3</v>
      </c>
      <c r="O5" t="s">
        <v>4</v>
      </c>
    </row>
    <row r="6" spans="1:15" x14ac:dyDescent="0.25">
      <c r="A6" t="s">
        <v>7</v>
      </c>
      <c r="B6" t="s">
        <v>6</v>
      </c>
      <c r="K6" t="s">
        <v>0</v>
      </c>
      <c r="L6" s="1" t="s">
        <v>1</v>
      </c>
      <c r="M6" s="1" t="s">
        <v>2</v>
      </c>
      <c r="N6" s="1" t="s">
        <v>3</v>
      </c>
      <c r="O6" s="1" t="s">
        <v>4</v>
      </c>
    </row>
    <row r="7" spans="1:15" x14ac:dyDescent="0.25">
      <c r="A7" t="s">
        <v>8</v>
      </c>
      <c r="B7" t="s">
        <v>6</v>
      </c>
      <c r="C7">
        <f>K8</f>
        <v>0.58980635999999997</v>
      </c>
      <c r="D7">
        <f t="shared" ref="D7:G7" si="0">L8</f>
        <v>5.6812971599999997</v>
      </c>
      <c r="E7">
        <f t="shared" si="0"/>
        <v>1.8723968176297801</v>
      </c>
      <c r="F7">
        <f t="shared" si="0"/>
        <v>9.2964739986817202E-3</v>
      </c>
      <c r="G7">
        <f t="shared" si="0"/>
        <v>8.7117083713937893E-3</v>
      </c>
      <c r="I7" t="s">
        <v>5</v>
      </c>
      <c r="J7" t="s">
        <v>6</v>
      </c>
      <c r="K7">
        <v>5.49899971617131E-2</v>
      </c>
      <c r="L7">
        <v>0.52968999999931898</v>
      </c>
      <c r="M7">
        <v>1.45031347644674</v>
      </c>
      <c r="N7">
        <v>0.45097978647880299</v>
      </c>
      <c r="O7">
        <v>1.1584291373194401E-2</v>
      </c>
    </row>
    <row r="8" spans="1:15" x14ac:dyDescent="0.25">
      <c r="A8" t="s">
        <v>9</v>
      </c>
      <c r="B8" t="s">
        <v>6</v>
      </c>
      <c r="C8">
        <f>K9</f>
        <v>5.5019250000000004E-3</v>
      </c>
      <c r="D8">
        <f t="shared" ref="D8" si="1">L9</f>
        <v>5.2997175000000001E-2</v>
      </c>
      <c r="E8">
        <f t="shared" ref="E8" si="2">M9</f>
        <v>3.9815667589738098E-3</v>
      </c>
      <c r="F8">
        <f t="shared" ref="F8" si="3">N9</f>
        <v>1.36528082408746E-2</v>
      </c>
      <c r="G8">
        <f t="shared" ref="G8" si="4">O9</f>
        <v>0</v>
      </c>
      <c r="I8" t="s">
        <v>8</v>
      </c>
      <c r="J8" t="s">
        <v>6</v>
      </c>
      <c r="K8">
        <v>0.58980635999999997</v>
      </c>
      <c r="L8">
        <v>5.6812971599999997</v>
      </c>
      <c r="M8">
        <v>1.8723968176297801</v>
      </c>
      <c r="N8">
        <v>9.2964739986817202E-3</v>
      </c>
      <c r="O8">
        <v>8.7117083713937893E-3</v>
      </c>
    </row>
    <row r="9" spans="1:15" x14ac:dyDescent="0.25">
      <c r="A9" t="s">
        <v>11</v>
      </c>
      <c r="B9" t="s">
        <v>6</v>
      </c>
      <c r="C9">
        <f>K11</f>
        <v>2.2003682331133598</v>
      </c>
      <c r="D9">
        <f t="shared" ref="D9:G9" si="5">L11</f>
        <v>20.5322179117336</v>
      </c>
      <c r="E9">
        <f t="shared" si="5"/>
        <v>68.5517500350944</v>
      </c>
      <c r="F9">
        <f t="shared" si="5"/>
        <v>45.237750776113202</v>
      </c>
      <c r="G9">
        <f t="shared" si="5"/>
        <v>8.0979242379679892</v>
      </c>
      <c r="I9" t="s">
        <v>9</v>
      </c>
      <c r="J9" t="s">
        <v>6</v>
      </c>
      <c r="K9">
        <v>5.5019250000000004E-3</v>
      </c>
      <c r="L9">
        <v>5.2997175000000001E-2</v>
      </c>
      <c r="M9">
        <v>3.9815667589738098E-3</v>
      </c>
      <c r="N9">
        <v>1.36528082408746E-2</v>
      </c>
    </row>
    <row r="10" spans="1:15" x14ac:dyDescent="0.25">
      <c r="A10" t="s">
        <v>12</v>
      </c>
      <c r="B10" t="s">
        <v>6</v>
      </c>
      <c r="C10">
        <f t="shared" ref="C10:C11" si="6">K12</f>
        <v>1.5705143943234201</v>
      </c>
      <c r="D10">
        <f t="shared" ref="D10:D11" si="7">L12</f>
        <v>15.127946399998599</v>
      </c>
      <c r="E10">
        <f t="shared" ref="E10:E11" si="8">M12</f>
        <v>50.251069625228901</v>
      </c>
      <c r="F10">
        <f t="shared" ref="F10:F11" si="9">N12</f>
        <v>39.749941854986197</v>
      </c>
      <c r="G10">
        <f t="shared" ref="G10:G11" si="10">O12</f>
        <v>9.1469498643794793</v>
      </c>
      <c r="I10" t="s">
        <v>10</v>
      </c>
      <c r="J10" t="s">
        <v>6</v>
      </c>
      <c r="K10">
        <v>0.31135967736527598</v>
      </c>
      <c r="L10">
        <v>2.9750322017519699</v>
      </c>
      <c r="M10">
        <v>8.9558261490484892</v>
      </c>
      <c r="N10">
        <v>8.1170059708716895</v>
      </c>
      <c r="O10">
        <v>2.0024433379279101</v>
      </c>
    </row>
    <row r="11" spans="1:15" x14ac:dyDescent="0.25">
      <c r="A11" t="s">
        <v>13</v>
      </c>
      <c r="B11" t="s">
        <v>6</v>
      </c>
      <c r="C11">
        <f t="shared" si="6"/>
        <v>0.56309759716168095</v>
      </c>
      <c r="D11">
        <f t="shared" si="7"/>
        <v>5.4240255999992897</v>
      </c>
      <c r="E11">
        <f t="shared" si="8"/>
        <v>18.3848960000192</v>
      </c>
      <c r="F11">
        <f t="shared" si="9"/>
        <v>14.553907199999999</v>
      </c>
      <c r="G11">
        <f t="shared" si="10"/>
        <v>3.3497087999999802</v>
      </c>
      <c r="I11" t="s">
        <v>11</v>
      </c>
      <c r="J11" t="s">
        <v>6</v>
      </c>
      <c r="K11">
        <v>2.2003682331133598</v>
      </c>
      <c r="L11">
        <v>20.5322179117336</v>
      </c>
      <c r="M11">
        <v>68.5517500350944</v>
      </c>
      <c r="N11">
        <v>45.237750776113202</v>
      </c>
      <c r="O11">
        <v>8.0979242379679892</v>
      </c>
    </row>
    <row r="12" spans="1:15" x14ac:dyDescent="0.25">
      <c r="A12" t="s">
        <v>5</v>
      </c>
      <c r="B12" t="s">
        <v>6</v>
      </c>
      <c r="C12">
        <f>K7</f>
        <v>5.49899971617131E-2</v>
      </c>
      <c r="D12">
        <f t="shared" ref="D12:G12" si="11">L7</f>
        <v>0.52968999999931898</v>
      </c>
      <c r="E12">
        <f t="shared" si="11"/>
        <v>1.45031347644674</v>
      </c>
      <c r="F12">
        <f t="shared" si="11"/>
        <v>0.45097978647880299</v>
      </c>
      <c r="G12">
        <f t="shared" si="11"/>
        <v>1.1584291373194401E-2</v>
      </c>
      <c r="I12" t="s">
        <v>12</v>
      </c>
      <c r="J12" t="s">
        <v>6</v>
      </c>
      <c r="K12">
        <v>1.5705143943234201</v>
      </c>
      <c r="L12">
        <v>15.127946399998599</v>
      </c>
      <c r="M12">
        <v>50.251069625228901</v>
      </c>
      <c r="N12">
        <v>39.749941854986197</v>
      </c>
      <c r="O12">
        <v>9.1469498643794793</v>
      </c>
    </row>
    <row r="13" spans="1:15" x14ac:dyDescent="0.25">
      <c r="A13" t="s">
        <v>18</v>
      </c>
      <c r="B13" t="s">
        <v>6</v>
      </c>
      <c r="I13" t="s">
        <v>13</v>
      </c>
      <c r="J13" t="s">
        <v>6</v>
      </c>
      <c r="K13">
        <v>0.56309759716168095</v>
      </c>
      <c r="L13">
        <v>5.4240255999992897</v>
      </c>
      <c r="M13">
        <v>18.3848960000192</v>
      </c>
      <c r="N13">
        <v>14.553907199999999</v>
      </c>
      <c r="O13">
        <v>3.3497087999999802</v>
      </c>
    </row>
    <row r="14" spans="1:15" x14ac:dyDescent="0.25">
      <c r="A14" t="s">
        <v>16</v>
      </c>
      <c r="B14" t="s">
        <v>6</v>
      </c>
      <c r="I14" t="s">
        <v>14</v>
      </c>
      <c r="J14" t="s">
        <v>6</v>
      </c>
      <c r="K14">
        <v>-0.24457749908473</v>
      </c>
      <c r="L14">
        <v>-5.4669763843105397</v>
      </c>
      <c r="M14">
        <v>-10.2578273665534</v>
      </c>
      <c r="N14">
        <v>-4.8844204553159596</v>
      </c>
      <c r="O14">
        <v>-1.01067577582365</v>
      </c>
    </row>
    <row r="15" spans="1:15" x14ac:dyDescent="0.25">
      <c r="A15" t="s">
        <v>17</v>
      </c>
      <c r="B15" t="s">
        <v>6</v>
      </c>
    </row>
    <row r="16" spans="1:15" x14ac:dyDescent="0.25">
      <c r="A16" t="s">
        <v>10</v>
      </c>
      <c r="B16" t="s">
        <v>6</v>
      </c>
      <c r="C16">
        <f>K10</f>
        <v>0.31135967736527598</v>
      </c>
      <c r="D16">
        <f t="shared" ref="D16:G16" si="12">L10</f>
        <v>2.9750322017519699</v>
      </c>
      <c r="E16">
        <f t="shared" si="12"/>
        <v>8.9558261490484892</v>
      </c>
      <c r="F16">
        <f t="shared" si="12"/>
        <v>8.1170059708716895</v>
      </c>
      <c r="G16">
        <f t="shared" si="12"/>
        <v>2.0024433379279101</v>
      </c>
    </row>
    <row r="17" spans="1:22" x14ac:dyDescent="0.25">
      <c r="A17" t="s">
        <v>14</v>
      </c>
      <c r="B17" t="s">
        <v>6</v>
      </c>
      <c r="C17">
        <f>K14</f>
        <v>-0.24457749908473</v>
      </c>
      <c r="D17">
        <f t="shared" ref="D17:G17" si="13">L14</f>
        <v>-5.4669763843105397</v>
      </c>
      <c r="E17">
        <f t="shared" si="13"/>
        <v>-10.2578273665534</v>
      </c>
      <c r="F17">
        <f t="shared" si="13"/>
        <v>-4.8844204553159596</v>
      </c>
      <c r="G17">
        <f t="shared" si="13"/>
        <v>-1.01067577582365</v>
      </c>
    </row>
    <row r="19" spans="1:22" x14ac:dyDescent="0.25">
      <c r="C19" t="s">
        <v>0</v>
      </c>
      <c r="D19" t="s">
        <v>1</v>
      </c>
      <c r="E19" t="s">
        <v>2</v>
      </c>
      <c r="F19" t="s">
        <v>3</v>
      </c>
      <c r="G19" t="s">
        <v>4</v>
      </c>
      <c r="S19" t="s">
        <v>16</v>
      </c>
      <c r="T19" t="s">
        <v>31</v>
      </c>
      <c r="U19" t="s">
        <v>6</v>
      </c>
      <c r="V19">
        <v>254.22707603663099</v>
      </c>
    </row>
    <row r="20" spans="1:22" x14ac:dyDescent="0.25">
      <c r="A20" t="s">
        <v>6</v>
      </c>
      <c r="B20" t="s">
        <v>33</v>
      </c>
      <c r="C20">
        <v>429.811781011932</v>
      </c>
      <c r="D20">
        <v>381.09095199064001</v>
      </c>
      <c r="E20">
        <v>381.09095199057901</v>
      </c>
      <c r="F20">
        <v>381.090951990603</v>
      </c>
      <c r="G20">
        <v>381.09095199253699</v>
      </c>
      <c r="S20" t="s">
        <v>17</v>
      </c>
      <c r="T20" t="s">
        <v>31</v>
      </c>
      <c r="U20" t="s">
        <v>6</v>
      </c>
      <c r="V20">
        <v>3.05774617544016</v>
      </c>
    </row>
    <row r="21" spans="1:22" x14ac:dyDescent="0.25">
      <c r="C21" t="s">
        <v>0</v>
      </c>
      <c r="D21" t="s">
        <v>1</v>
      </c>
      <c r="E21" t="s">
        <v>2</v>
      </c>
      <c r="F21" t="s">
        <v>3</v>
      </c>
      <c r="G21" t="s">
        <v>4</v>
      </c>
      <c r="S21" t="s">
        <v>17</v>
      </c>
      <c r="T21" t="s">
        <v>32</v>
      </c>
      <c r="U21" t="s">
        <v>6</v>
      </c>
      <c r="V21">
        <v>7.66261542119888</v>
      </c>
    </row>
    <row r="22" spans="1:22" x14ac:dyDescent="0.25">
      <c r="C22" t="s">
        <v>0</v>
      </c>
      <c r="D22" t="s">
        <v>1</v>
      </c>
      <c r="E22" t="s">
        <v>2</v>
      </c>
      <c r="F22" t="s">
        <v>3</v>
      </c>
      <c r="G22" t="s">
        <v>4</v>
      </c>
      <c r="S22" t="s">
        <v>5</v>
      </c>
      <c r="T22" t="s">
        <v>31</v>
      </c>
      <c r="U22" t="s">
        <v>6</v>
      </c>
      <c r="V22">
        <v>506.87812034720503</v>
      </c>
    </row>
    <row r="23" spans="1:22" x14ac:dyDescent="0.25">
      <c r="A23" t="str">
        <f t="shared" ref="A23:A28" si="14">A6</f>
        <v>Nuclear</v>
      </c>
      <c r="C23">
        <f t="shared" ref="C23:C29" si="15">C6/C$35*1000</f>
        <v>0</v>
      </c>
      <c r="D23">
        <f t="shared" ref="D23:G23" si="16">D6/D$35*1000</f>
        <v>0</v>
      </c>
      <c r="E23">
        <f t="shared" si="16"/>
        <v>0</v>
      </c>
      <c r="F23">
        <f t="shared" si="16"/>
        <v>0</v>
      </c>
      <c r="G23">
        <f t="shared" si="16"/>
        <v>0</v>
      </c>
      <c r="S23" t="s">
        <v>11</v>
      </c>
      <c r="T23" t="s">
        <v>31</v>
      </c>
      <c r="U23" t="s">
        <v>6</v>
      </c>
      <c r="V23">
        <v>418.43837223920599</v>
      </c>
    </row>
    <row r="24" spans="1:22" x14ac:dyDescent="0.25">
      <c r="A24" t="str">
        <f t="shared" si="14"/>
        <v>Hydrolg</v>
      </c>
      <c r="C24">
        <f t="shared" si="15"/>
        <v>5.04108</v>
      </c>
      <c r="D24">
        <f t="shared" ref="D24:G28" si="17">D7/D$35*1000</f>
        <v>5.04108</v>
      </c>
      <c r="E24">
        <f t="shared" si="17"/>
        <v>0.49015623498161776</v>
      </c>
      <c r="F24">
        <f t="shared" si="17"/>
        <v>3.0742308196698809E-3</v>
      </c>
      <c r="G24">
        <f t="shared" si="17"/>
        <v>1.2516822372692225E-2</v>
      </c>
      <c r="S24" t="s">
        <v>11</v>
      </c>
      <c r="T24" t="s">
        <v>32</v>
      </c>
      <c r="U24" t="s">
        <v>6</v>
      </c>
      <c r="V24">
        <v>423.258273044156</v>
      </c>
    </row>
    <row r="25" spans="1:22" x14ac:dyDescent="0.25">
      <c r="A25" t="str">
        <f t="shared" si="14"/>
        <v>HydroROR</v>
      </c>
      <c r="C25">
        <f t="shared" si="15"/>
        <v>4.7025000000000004E-2</v>
      </c>
      <c r="D25">
        <f t="shared" si="17"/>
        <v>4.7024999999999997E-2</v>
      </c>
      <c r="E25">
        <f t="shared" si="17"/>
        <v>1.042294963082149E-3</v>
      </c>
      <c r="F25">
        <f t="shared" si="17"/>
        <v>4.5148175399717591E-3</v>
      </c>
      <c r="G25">
        <f t="shared" si="17"/>
        <v>0</v>
      </c>
      <c r="S25" t="s">
        <v>12</v>
      </c>
      <c r="T25" t="s">
        <v>31</v>
      </c>
      <c r="U25" t="s">
        <v>6</v>
      </c>
      <c r="V25">
        <v>368.37573170037598</v>
      </c>
    </row>
    <row r="26" spans="1:22" x14ac:dyDescent="0.25">
      <c r="A26" t="str">
        <f t="shared" si="14"/>
        <v>Subcr</v>
      </c>
      <c r="C26">
        <f t="shared" si="15"/>
        <v>18.806566094985982</v>
      </c>
      <c r="D26">
        <f t="shared" si="17"/>
        <v>18.218471971369656</v>
      </c>
      <c r="E26">
        <f t="shared" si="17"/>
        <v>17.945484302380734</v>
      </c>
      <c r="F26">
        <f t="shared" si="17"/>
        <v>14.959573669349604</v>
      </c>
      <c r="G26">
        <f t="shared" si="17"/>
        <v>11.6349486177701</v>
      </c>
      <c r="S26" t="s">
        <v>12</v>
      </c>
      <c r="T26" t="s">
        <v>32</v>
      </c>
      <c r="U26" t="s">
        <v>6</v>
      </c>
      <c r="V26">
        <v>403.54053735801199</v>
      </c>
    </row>
    <row r="27" spans="1:22" x14ac:dyDescent="0.25">
      <c r="A27" t="str">
        <f t="shared" si="14"/>
        <v>Superc</v>
      </c>
      <c r="C27">
        <f t="shared" si="15"/>
        <v>13.423199951482223</v>
      </c>
      <c r="D27">
        <f t="shared" si="17"/>
        <v>13.423199999998758</v>
      </c>
      <c r="E27">
        <f t="shared" si="17"/>
        <v>13.15473026838453</v>
      </c>
      <c r="F27">
        <f t="shared" si="17"/>
        <v>13.144822041992789</v>
      </c>
      <c r="G27">
        <f t="shared" si="17"/>
        <v>13.142169345372816</v>
      </c>
      <c r="S27" t="s">
        <v>13</v>
      </c>
      <c r="T27" t="s">
        <v>32</v>
      </c>
      <c r="U27" t="s">
        <v>6</v>
      </c>
      <c r="V27">
        <v>387.15530848895997</v>
      </c>
    </row>
    <row r="28" spans="1:22" x14ac:dyDescent="0.25">
      <c r="A28" t="str">
        <f t="shared" si="14"/>
        <v>Ultrsc</v>
      </c>
      <c r="C28">
        <f t="shared" si="15"/>
        <v>4.8127999757408624</v>
      </c>
      <c r="D28">
        <f t="shared" si="17"/>
        <v>4.8127999999993696</v>
      </c>
      <c r="E28">
        <f t="shared" si="17"/>
        <v>4.8128000000050264</v>
      </c>
      <c r="F28">
        <f t="shared" si="17"/>
        <v>4.8128000000000002</v>
      </c>
      <c r="G28">
        <f t="shared" si="17"/>
        <v>4.8127999999999709</v>
      </c>
    </row>
    <row r="29" spans="1:22" x14ac:dyDescent="0.25">
      <c r="A29" t="str">
        <f t="shared" ref="A29:A34" si="18">A12</f>
        <v>CC</v>
      </c>
      <c r="C29">
        <f t="shared" si="15"/>
        <v>0.46999997574113761</v>
      </c>
      <c r="D29">
        <f t="shared" ref="D29:G29" si="19">D12/D$35*1000</f>
        <v>0.46999999999939568</v>
      </c>
      <c r="E29">
        <f t="shared" si="19"/>
        <v>0.37966321372951312</v>
      </c>
      <c r="F29">
        <f t="shared" si="19"/>
        <v>0.14913352727473642</v>
      </c>
      <c r="G29">
        <f t="shared" si="19"/>
        <v>1.6644096800566669E-2</v>
      </c>
    </row>
    <row r="30" spans="1:22" x14ac:dyDescent="0.25">
      <c r="A30" t="str">
        <f t="shared" si="18"/>
        <v>CCcon</v>
      </c>
      <c r="C30">
        <f t="shared" ref="C30:G34" si="20">C13/C$35*1000</f>
        <v>0</v>
      </c>
      <c r="D30">
        <f t="shared" si="20"/>
        <v>0</v>
      </c>
      <c r="E30">
        <f t="shared" si="20"/>
        <v>0</v>
      </c>
      <c r="F30">
        <f t="shared" si="20"/>
        <v>0</v>
      </c>
      <c r="G30">
        <f t="shared" si="20"/>
        <v>0</v>
      </c>
    </row>
    <row r="31" spans="1:22" x14ac:dyDescent="0.25">
      <c r="A31" t="str">
        <f t="shared" si="18"/>
        <v>ST</v>
      </c>
      <c r="C31">
        <f t="shared" si="20"/>
        <v>0</v>
      </c>
      <c r="D31">
        <f t="shared" si="20"/>
        <v>0</v>
      </c>
      <c r="E31">
        <f t="shared" si="20"/>
        <v>0</v>
      </c>
      <c r="F31">
        <f t="shared" si="20"/>
        <v>0</v>
      </c>
      <c r="G31">
        <f t="shared" si="20"/>
        <v>0</v>
      </c>
    </row>
    <row r="32" spans="1:22" x14ac:dyDescent="0.25">
      <c r="A32" t="str">
        <f t="shared" si="18"/>
        <v>GT</v>
      </c>
      <c r="C32">
        <f t="shared" si="20"/>
        <v>0</v>
      </c>
      <c r="D32">
        <f t="shared" si="20"/>
        <v>0</v>
      </c>
      <c r="E32">
        <f t="shared" si="20"/>
        <v>0</v>
      </c>
      <c r="F32">
        <f t="shared" si="20"/>
        <v>0</v>
      </c>
      <c r="G32">
        <f t="shared" si="20"/>
        <v>0</v>
      </c>
    </row>
    <row r="33" spans="1:19" x14ac:dyDescent="0.25">
      <c r="A33" t="str">
        <f t="shared" si="18"/>
        <v>Windon</v>
      </c>
      <c r="C33">
        <f t="shared" si="20"/>
        <v>2.6611938236348376</v>
      </c>
      <c r="D33">
        <f t="shared" si="20"/>
        <v>2.6397801257781452</v>
      </c>
      <c r="E33">
        <f t="shared" si="20"/>
        <v>2.3444571070807565</v>
      </c>
      <c r="F33">
        <f t="shared" si="20"/>
        <v>2.6841950961877279</v>
      </c>
      <c r="G33">
        <f t="shared" si="20"/>
        <v>2.8770737613906752</v>
      </c>
    </row>
    <row r="34" spans="1:19" x14ac:dyDescent="0.25">
      <c r="A34" t="str">
        <f t="shared" si="18"/>
        <v>Trade</v>
      </c>
      <c r="C34">
        <f t="shared" si="20"/>
        <v>-2.0904059750831623</v>
      </c>
      <c r="D34">
        <f t="shared" si="20"/>
        <v>-4.8509107225470629</v>
      </c>
      <c r="E34">
        <f t="shared" si="20"/>
        <v>-2.6852951221343981</v>
      </c>
      <c r="F34">
        <f t="shared" si="20"/>
        <v>-1.615218404535701</v>
      </c>
      <c r="G34">
        <f t="shared" si="20"/>
        <v>-1.4521203675627155</v>
      </c>
    </row>
    <row r="35" spans="1:19" x14ac:dyDescent="0.25">
      <c r="C35">
        <f>C3*1000</f>
        <v>117</v>
      </c>
      <c r="D35">
        <f>D3*1000</f>
        <v>1127</v>
      </c>
      <c r="E35">
        <f>E3*1000</f>
        <v>3820</v>
      </c>
      <c r="F35">
        <f>F3*1000</f>
        <v>3024</v>
      </c>
      <c r="G35">
        <f>G3*1000</f>
        <v>696</v>
      </c>
    </row>
    <row r="37" spans="1:19" x14ac:dyDescent="0.25">
      <c r="C37">
        <v>0</v>
      </c>
      <c r="D37">
        <v>0</v>
      </c>
      <c r="E37">
        <f>C35/2</f>
        <v>58.5</v>
      </c>
      <c r="F37">
        <f>0+C35</f>
        <v>117</v>
      </c>
      <c r="G37">
        <f>F37</f>
        <v>117</v>
      </c>
      <c r="H37">
        <f>G37+D35/2</f>
        <v>680.5</v>
      </c>
      <c r="I37">
        <f>G37+D35</f>
        <v>1244</v>
      </c>
      <c r="J37">
        <f>I37</f>
        <v>1244</v>
      </c>
      <c r="K37">
        <f>J37+E35/2</f>
        <v>3154</v>
      </c>
      <c r="L37">
        <f>J37+E35</f>
        <v>5064</v>
      </c>
      <c r="M37">
        <f>L37</f>
        <v>5064</v>
      </c>
      <c r="N37">
        <f>M37+F35/2</f>
        <v>6576</v>
      </c>
      <c r="O37">
        <f>M37+F35</f>
        <v>8088</v>
      </c>
      <c r="P37">
        <f>O37</f>
        <v>8088</v>
      </c>
      <c r="Q37">
        <f>P37+G35/2</f>
        <v>8436</v>
      </c>
      <c r="R37">
        <f>P37+G35</f>
        <v>8784</v>
      </c>
      <c r="S37">
        <f>R37</f>
        <v>8784</v>
      </c>
    </row>
    <row r="38" spans="1:19" x14ac:dyDescent="0.25">
      <c r="B38" t="str">
        <f t="shared" ref="B38:B49" si="21">CONCATENATE(A23)</f>
        <v>Nuclear</v>
      </c>
      <c r="C38">
        <v>0</v>
      </c>
      <c r="D38">
        <f>C23</f>
        <v>0</v>
      </c>
      <c r="E38">
        <f>D38</f>
        <v>0</v>
      </c>
      <c r="F38">
        <f>D38</f>
        <v>0</v>
      </c>
      <c r="G38">
        <v>0</v>
      </c>
    </row>
    <row r="39" spans="1:19" x14ac:dyDescent="0.25">
      <c r="B39" t="str">
        <f t="shared" si="21"/>
        <v>Hydrolg</v>
      </c>
      <c r="C39">
        <v>0</v>
      </c>
      <c r="D39">
        <f t="shared" ref="D39:D49" si="22">C24</f>
        <v>5.04108</v>
      </c>
      <c r="E39">
        <f t="shared" ref="E39:E49" si="23">D39</f>
        <v>5.04108</v>
      </c>
      <c r="F39">
        <f t="shared" ref="F39:F49" si="24">D39</f>
        <v>5.04108</v>
      </c>
      <c r="G39">
        <v>0</v>
      </c>
    </row>
    <row r="40" spans="1:19" x14ac:dyDescent="0.25">
      <c r="B40" t="str">
        <f t="shared" si="21"/>
        <v>HydroROR</v>
      </c>
      <c r="C40">
        <v>0</v>
      </c>
      <c r="D40">
        <f t="shared" si="22"/>
        <v>4.7025000000000004E-2</v>
      </c>
      <c r="E40">
        <f t="shared" si="23"/>
        <v>4.7025000000000004E-2</v>
      </c>
      <c r="F40">
        <f t="shared" si="24"/>
        <v>4.7025000000000004E-2</v>
      </c>
      <c r="G40">
        <v>0</v>
      </c>
    </row>
    <row r="41" spans="1:19" x14ac:dyDescent="0.25">
      <c r="B41" t="str">
        <f t="shared" si="21"/>
        <v>Subcr</v>
      </c>
      <c r="C41">
        <v>0</v>
      </c>
      <c r="D41">
        <f t="shared" si="22"/>
        <v>18.806566094985982</v>
      </c>
      <c r="E41">
        <f t="shared" si="23"/>
        <v>18.806566094985982</v>
      </c>
      <c r="F41">
        <f t="shared" si="24"/>
        <v>18.806566094985982</v>
      </c>
      <c r="G41">
        <v>0</v>
      </c>
    </row>
    <row r="42" spans="1:19" x14ac:dyDescent="0.25">
      <c r="B42" t="str">
        <f t="shared" si="21"/>
        <v>Superc</v>
      </c>
      <c r="C42">
        <v>0</v>
      </c>
      <c r="D42">
        <f t="shared" si="22"/>
        <v>13.423199951482223</v>
      </c>
      <c r="E42">
        <f t="shared" si="23"/>
        <v>13.423199951482223</v>
      </c>
      <c r="F42">
        <f t="shared" si="24"/>
        <v>13.423199951482223</v>
      </c>
      <c r="G42">
        <v>0</v>
      </c>
    </row>
    <row r="43" spans="1:19" x14ac:dyDescent="0.25">
      <c r="B43" t="str">
        <f t="shared" si="21"/>
        <v>Ultrsc</v>
      </c>
      <c r="C43">
        <v>0</v>
      </c>
      <c r="D43">
        <f t="shared" si="22"/>
        <v>4.8127999757408624</v>
      </c>
      <c r="E43">
        <f t="shared" si="23"/>
        <v>4.8127999757408624</v>
      </c>
      <c r="F43">
        <f t="shared" si="24"/>
        <v>4.8127999757408624</v>
      </c>
      <c r="G43">
        <v>0</v>
      </c>
    </row>
    <row r="44" spans="1:19" x14ac:dyDescent="0.25">
      <c r="B44" t="str">
        <f t="shared" si="21"/>
        <v>CC</v>
      </c>
      <c r="C44">
        <v>0</v>
      </c>
      <c r="D44">
        <f t="shared" si="22"/>
        <v>0.46999997574113761</v>
      </c>
      <c r="E44">
        <f t="shared" si="23"/>
        <v>0.46999997574113761</v>
      </c>
      <c r="F44">
        <f t="shared" si="24"/>
        <v>0.46999997574113761</v>
      </c>
      <c r="G44">
        <v>0</v>
      </c>
    </row>
    <row r="45" spans="1:19" x14ac:dyDescent="0.25">
      <c r="B45" t="str">
        <f t="shared" si="21"/>
        <v>CCcon</v>
      </c>
      <c r="C45">
        <v>0</v>
      </c>
      <c r="D45">
        <f t="shared" si="22"/>
        <v>0</v>
      </c>
      <c r="E45">
        <f t="shared" si="23"/>
        <v>0</v>
      </c>
      <c r="F45">
        <f t="shared" si="24"/>
        <v>0</v>
      </c>
      <c r="G45">
        <v>0</v>
      </c>
    </row>
    <row r="46" spans="1:19" x14ac:dyDescent="0.25">
      <c r="B46" t="str">
        <f t="shared" si="21"/>
        <v>ST</v>
      </c>
      <c r="C46">
        <v>0</v>
      </c>
      <c r="D46">
        <f t="shared" si="22"/>
        <v>0</v>
      </c>
      <c r="E46">
        <f t="shared" si="23"/>
        <v>0</v>
      </c>
      <c r="F46">
        <f t="shared" si="24"/>
        <v>0</v>
      </c>
      <c r="G46">
        <v>0</v>
      </c>
    </row>
    <row r="47" spans="1:19" x14ac:dyDescent="0.25">
      <c r="B47" t="str">
        <f t="shared" si="21"/>
        <v>GT</v>
      </c>
      <c r="C47">
        <v>0</v>
      </c>
      <c r="D47">
        <f t="shared" si="22"/>
        <v>0</v>
      </c>
      <c r="E47">
        <f t="shared" si="23"/>
        <v>0</v>
      </c>
      <c r="F47">
        <f t="shared" si="24"/>
        <v>0</v>
      </c>
      <c r="G47">
        <v>0</v>
      </c>
    </row>
    <row r="48" spans="1:19" x14ac:dyDescent="0.25">
      <c r="B48" t="str">
        <f t="shared" si="21"/>
        <v>Windon</v>
      </c>
      <c r="C48">
        <v>0</v>
      </c>
      <c r="D48">
        <f t="shared" si="22"/>
        <v>2.6611938236348376</v>
      </c>
      <c r="E48">
        <f t="shared" si="23"/>
        <v>2.6611938236348376</v>
      </c>
      <c r="F48">
        <f t="shared" si="24"/>
        <v>2.6611938236348376</v>
      </c>
      <c r="G48">
        <v>0</v>
      </c>
    </row>
    <row r="49" spans="2:13" x14ac:dyDescent="0.25">
      <c r="B49" t="str">
        <f t="shared" si="21"/>
        <v>Trade</v>
      </c>
      <c r="C49">
        <v>0</v>
      </c>
      <c r="D49">
        <f t="shared" si="22"/>
        <v>-2.0904059750831623</v>
      </c>
      <c r="E49">
        <f t="shared" si="23"/>
        <v>-2.0904059750831623</v>
      </c>
      <c r="F49">
        <f t="shared" si="24"/>
        <v>-2.0904059750831623</v>
      </c>
      <c r="G49">
        <v>0</v>
      </c>
    </row>
    <row r="50" spans="2:13" x14ac:dyDescent="0.25">
      <c r="B50" t="str">
        <f t="shared" ref="B50:B61" si="25">CONCATENATE(A23,"-",D$19)</f>
        <v>Nuclear-LS2</v>
      </c>
      <c r="F50">
        <v>0</v>
      </c>
      <c r="G50">
        <f t="shared" ref="G50:G61" si="26">D23</f>
        <v>0</v>
      </c>
      <c r="H50">
        <f>G50</f>
        <v>0</v>
      </c>
      <c r="I50">
        <f>G50</f>
        <v>0</v>
      </c>
      <c r="J50">
        <v>0</v>
      </c>
    </row>
    <row r="51" spans="2:13" x14ac:dyDescent="0.25">
      <c r="B51" t="str">
        <f t="shared" si="25"/>
        <v>Hydrolg-LS2</v>
      </c>
      <c r="F51">
        <v>0</v>
      </c>
      <c r="G51">
        <f t="shared" si="26"/>
        <v>5.04108</v>
      </c>
      <c r="H51">
        <f t="shared" ref="H51:H61" si="27">G51</f>
        <v>5.04108</v>
      </c>
      <c r="I51">
        <f t="shared" ref="I51:I61" si="28">G51</f>
        <v>5.04108</v>
      </c>
      <c r="J51">
        <v>0</v>
      </c>
    </row>
    <row r="52" spans="2:13" x14ac:dyDescent="0.25">
      <c r="B52" t="str">
        <f t="shared" si="25"/>
        <v>HydroROR-LS2</v>
      </c>
      <c r="F52">
        <v>0</v>
      </c>
      <c r="G52">
        <f t="shared" si="26"/>
        <v>4.7024999999999997E-2</v>
      </c>
      <c r="H52">
        <f t="shared" si="27"/>
        <v>4.7024999999999997E-2</v>
      </c>
      <c r="I52">
        <f t="shared" si="28"/>
        <v>4.7024999999999997E-2</v>
      </c>
      <c r="J52">
        <v>0</v>
      </c>
    </row>
    <row r="53" spans="2:13" x14ac:dyDescent="0.25">
      <c r="B53" t="str">
        <f t="shared" si="25"/>
        <v>Subcr-LS2</v>
      </c>
      <c r="F53">
        <v>0</v>
      </c>
      <c r="G53">
        <f t="shared" si="26"/>
        <v>18.218471971369656</v>
      </c>
      <c r="H53">
        <f t="shared" si="27"/>
        <v>18.218471971369656</v>
      </c>
      <c r="I53">
        <f t="shared" si="28"/>
        <v>18.218471971369656</v>
      </c>
      <c r="J53">
        <v>0</v>
      </c>
    </row>
    <row r="54" spans="2:13" x14ac:dyDescent="0.25">
      <c r="B54" t="str">
        <f t="shared" si="25"/>
        <v>Superc-LS2</v>
      </c>
      <c r="F54">
        <v>0</v>
      </c>
      <c r="G54">
        <f t="shared" si="26"/>
        <v>13.423199999998758</v>
      </c>
      <c r="H54">
        <f t="shared" si="27"/>
        <v>13.423199999998758</v>
      </c>
      <c r="I54">
        <f t="shared" si="28"/>
        <v>13.423199999998758</v>
      </c>
      <c r="J54">
        <v>0</v>
      </c>
    </row>
    <row r="55" spans="2:13" x14ac:dyDescent="0.25">
      <c r="B55" t="str">
        <f t="shared" si="25"/>
        <v>Ultrsc-LS2</v>
      </c>
      <c r="F55">
        <v>0</v>
      </c>
      <c r="G55">
        <f t="shared" si="26"/>
        <v>4.8127999999993696</v>
      </c>
      <c r="H55">
        <f t="shared" si="27"/>
        <v>4.8127999999993696</v>
      </c>
      <c r="I55">
        <f t="shared" si="28"/>
        <v>4.8127999999993696</v>
      </c>
      <c r="J55">
        <v>0</v>
      </c>
    </row>
    <row r="56" spans="2:13" x14ac:dyDescent="0.25">
      <c r="B56" t="str">
        <f t="shared" si="25"/>
        <v>CC-LS2</v>
      </c>
      <c r="F56">
        <v>0</v>
      </c>
      <c r="G56">
        <f t="shared" si="26"/>
        <v>0.46999999999939568</v>
      </c>
      <c r="H56">
        <f t="shared" si="27"/>
        <v>0.46999999999939568</v>
      </c>
      <c r="I56">
        <f t="shared" si="28"/>
        <v>0.46999999999939568</v>
      </c>
      <c r="J56">
        <v>0</v>
      </c>
    </row>
    <row r="57" spans="2:13" x14ac:dyDescent="0.25">
      <c r="B57" t="str">
        <f t="shared" si="25"/>
        <v>CCcon-LS2</v>
      </c>
      <c r="F57">
        <v>0</v>
      </c>
      <c r="G57">
        <f t="shared" si="26"/>
        <v>0</v>
      </c>
      <c r="H57">
        <f t="shared" si="27"/>
        <v>0</v>
      </c>
      <c r="I57">
        <f t="shared" si="28"/>
        <v>0</v>
      </c>
      <c r="J57">
        <v>0</v>
      </c>
    </row>
    <row r="58" spans="2:13" x14ac:dyDescent="0.25">
      <c r="B58" t="str">
        <f t="shared" si="25"/>
        <v>ST-LS2</v>
      </c>
      <c r="F58">
        <v>0</v>
      </c>
      <c r="G58">
        <f t="shared" si="26"/>
        <v>0</v>
      </c>
      <c r="H58">
        <f t="shared" si="27"/>
        <v>0</v>
      </c>
      <c r="I58">
        <f t="shared" si="28"/>
        <v>0</v>
      </c>
      <c r="J58">
        <v>0</v>
      </c>
    </row>
    <row r="59" spans="2:13" x14ac:dyDescent="0.25">
      <c r="B59" t="str">
        <f t="shared" si="25"/>
        <v>GT-LS2</v>
      </c>
      <c r="F59">
        <v>0</v>
      </c>
      <c r="G59">
        <f t="shared" si="26"/>
        <v>0</v>
      </c>
      <c r="H59">
        <f t="shared" si="27"/>
        <v>0</v>
      </c>
      <c r="I59">
        <f t="shared" si="28"/>
        <v>0</v>
      </c>
      <c r="J59">
        <v>0</v>
      </c>
    </row>
    <row r="60" spans="2:13" x14ac:dyDescent="0.25">
      <c r="B60" t="str">
        <f t="shared" si="25"/>
        <v>Windon-LS2</v>
      </c>
      <c r="F60">
        <v>0</v>
      </c>
      <c r="G60">
        <f t="shared" si="26"/>
        <v>2.6397801257781452</v>
      </c>
      <c r="H60">
        <f t="shared" si="27"/>
        <v>2.6397801257781452</v>
      </c>
      <c r="I60">
        <f t="shared" si="28"/>
        <v>2.6397801257781452</v>
      </c>
      <c r="J60">
        <v>0</v>
      </c>
    </row>
    <row r="61" spans="2:13" x14ac:dyDescent="0.25">
      <c r="B61" t="str">
        <f t="shared" si="25"/>
        <v>Trade-LS2</v>
      </c>
      <c r="F61">
        <v>0</v>
      </c>
      <c r="G61">
        <f t="shared" si="26"/>
        <v>-4.8509107225470629</v>
      </c>
      <c r="H61">
        <f t="shared" si="27"/>
        <v>-4.8509107225470629</v>
      </c>
      <c r="I61">
        <f t="shared" si="28"/>
        <v>-4.8509107225470629</v>
      </c>
      <c r="J61">
        <v>0</v>
      </c>
    </row>
    <row r="62" spans="2:13" x14ac:dyDescent="0.25">
      <c r="B62" t="str">
        <f t="shared" ref="B62:B73" si="29">CONCATENATE(A23,"-",E$19)</f>
        <v>Nuclear-LS3</v>
      </c>
      <c r="I62">
        <v>0</v>
      </c>
      <c r="J62">
        <f t="shared" ref="J62:J73" si="30">E23</f>
        <v>0</v>
      </c>
      <c r="K62">
        <f>J62</f>
        <v>0</v>
      </c>
      <c r="L62">
        <f>J62</f>
        <v>0</v>
      </c>
      <c r="M62">
        <v>0</v>
      </c>
    </row>
    <row r="63" spans="2:13" x14ac:dyDescent="0.25">
      <c r="B63" t="str">
        <f t="shared" si="29"/>
        <v>Hydrolg-LS3</v>
      </c>
      <c r="I63">
        <v>0</v>
      </c>
      <c r="J63">
        <f t="shared" si="30"/>
        <v>0.49015623498161776</v>
      </c>
      <c r="K63">
        <f t="shared" ref="K63:K73" si="31">J63</f>
        <v>0.49015623498161776</v>
      </c>
      <c r="L63">
        <f t="shared" ref="L63:L73" si="32">J63</f>
        <v>0.49015623498161776</v>
      </c>
      <c r="M63">
        <v>0</v>
      </c>
    </row>
    <row r="64" spans="2:13" x14ac:dyDescent="0.25">
      <c r="B64" t="str">
        <f t="shared" si="29"/>
        <v>HydroROR-LS3</v>
      </c>
      <c r="I64">
        <v>0</v>
      </c>
      <c r="J64">
        <f t="shared" si="30"/>
        <v>1.042294963082149E-3</v>
      </c>
      <c r="K64">
        <f t="shared" si="31"/>
        <v>1.042294963082149E-3</v>
      </c>
      <c r="L64">
        <f t="shared" si="32"/>
        <v>1.042294963082149E-3</v>
      </c>
      <c r="M64">
        <v>0</v>
      </c>
    </row>
    <row r="65" spans="2:16" x14ac:dyDescent="0.25">
      <c r="B65" t="str">
        <f t="shared" si="29"/>
        <v>Subcr-LS3</v>
      </c>
      <c r="I65">
        <v>0</v>
      </c>
      <c r="J65">
        <f t="shared" si="30"/>
        <v>17.945484302380734</v>
      </c>
      <c r="K65">
        <f t="shared" si="31"/>
        <v>17.945484302380734</v>
      </c>
      <c r="L65">
        <f t="shared" si="32"/>
        <v>17.945484302380734</v>
      </c>
      <c r="M65">
        <v>0</v>
      </c>
    </row>
    <row r="66" spans="2:16" x14ac:dyDescent="0.25">
      <c r="B66" t="str">
        <f t="shared" si="29"/>
        <v>Superc-LS3</v>
      </c>
      <c r="I66">
        <v>0</v>
      </c>
      <c r="J66">
        <f t="shared" si="30"/>
        <v>13.15473026838453</v>
      </c>
      <c r="K66">
        <f t="shared" si="31"/>
        <v>13.15473026838453</v>
      </c>
      <c r="L66">
        <f t="shared" si="32"/>
        <v>13.15473026838453</v>
      </c>
      <c r="M66">
        <v>0</v>
      </c>
    </row>
    <row r="67" spans="2:16" x14ac:dyDescent="0.25">
      <c r="B67" t="str">
        <f t="shared" si="29"/>
        <v>Ultrsc-LS3</v>
      </c>
      <c r="I67">
        <v>0</v>
      </c>
      <c r="J67">
        <f t="shared" si="30"/>
        <v>4.8128000000050264</v>
      </c>
      <c r="K67">
        <f t="shared" si="31"/>
        <v>4.8128000000050264</v>
      </c>
      <c r="L67">
        <f t="shared" si="32"/>
        <v>4.8128000000050264</v>
      </c>
      <c r="M67">
        <v>0</v>
      </c>
    </row>
    <row r="68" spans="2:16" x14ac:dyDescent="0.25">
      <c r="B68" t="str">
        <f t="shared" si="29"/>
        <v>CC-LS3</v>
      </c>
      <c r="I68">
        <v>0</v>
      </c>
      <c r="J68">
        <f t="shared" si="30"/>
        <v>0.37966321372951312</v>
      </c>
      <c r="K68">
        <f t="shared" si="31"/>
        <v>0.37966321372951312</v>
      </c>
      <c r="L68">
        <f t="shared" si="32"/>
        <v>0.37966321372951312</v>
      </c>
      <c r="M68">
        <v>0</v>
      </c>
    </row>
    <row r="69" spans="2:16" x14ac:dyDescent="0.25">
      <c r="B69" t="str">
        <f t="shared" si="29"/>
        <v>CCcon-LS3</v>
      </c>
      <c r="I69">
        <v>0</v>
      </c>
      <c r="J69">
        <f t="shared" si="30"/>
        <v>0</v>
      </c>
      <c r="K69">
        <f t="shared" si="31"/>
        <v>0</v>
      </c>
      <c r="L69">
        <f t="shared" si="32"/>
        <v>0</v>
      </c>
      <c r="M69">
        <v>0</v>
      </c>
    </row>
    <row r="70" spans="2:16" x14ac:dyDescent="0.25">
      <c r="B70" t="str">
        <f t="shared" si="29"/>
        <v>ST-LS3</v>
      </c>
      <c r="I70">
        <v>0</v>
      </c>
      <c r="J70">
        <f t="shared" si="30"/>
        <v>0</v>
      </c>
      <c r="K70">
        <f t="shared" si="31"/>
        <v>0</v>
      </c>
      <c r="L70">
        <f t="shared" si="32"/>
        <v>0</v>
      </c>
      <c r="M70">
        <v>0</v>
      </c>
    </row>
    <row r="71" spans="2:16" x14ac:dyDescent="0.25">
      <c r="B71" t="str">
        <f t="shared" si="29"/>
        <v>GT-LS3</v>
      </c>
      <c r="I71">
        <v>0</v>
      </c>
      <c r="J71">
        <f t="shared" si="30"/>
        <v>0</v>
      </c>
      <c r="K71">
        <f t="shared" si="31"/>
        <v>0</v>
      </c>
      <c r="L71">
        <f t="shared" si="32"/>
        <v>0</v>
      </c>
      <c r="M71">
        <v>0</v>
      </c>
    </row>
    <row r="72" spans="2:16" x14ac:dyDescent="0.25">
      <c r="B72" t="str">
        <f t="shared" si="29"/>
        <v>Windon-LS3</v>
      </c>
      <c r="I72">
        <v>0</v>
      </c>
      <c r="J72">
        <f t="shared" si="30"/>
        <v>2.3444571070807565</v>
      </c>
      <c r="K72">
        <f t="shared" si="31"/>
        <v>2.3444571070807565</v>
      </c>
      <c r="L72">
        <f t="shared" si="32"/>
        <v>2.3444571070807565</v>
      </c>
      <c r="M72">
        <v>0</v>
      </c>
    </row>
    <row r="73" spans="2:16" x14ac:dyDescent="0.25">
      <c r="B73" t="str">
        <f t="shared" si="29"/>
        <v>Trade-LS3</v>
      </c>
      <c r="I73">
        <v>0</v>
      </c>
      <c r="J73">
        <f t="shared" si="30"/>
        <v>-2.6852951221343981</v>
      </c>
      <c r="K73">
        <f t="shared" si="31"/>
        <v>-2.6852951221343981</v>
      </c>
      <c r="L73">
        <f t="shared" si="32"/>
        <v>-2.6852951221343981</v>
      </c>
      <c r="M73">
        <v>0</v>
      </c>
    </row>
    <row r="74" spans="2:16" x14ac:dyDescent="0.25">
      <c r="B74" t="str">
        <f t="shared" ref="B74:B85" si="33">CONCATENATE(A23,"-",F$19)</f>
        <v>Nuclear-LS4</v>
      </c>
      <c r="L74">
        <v>0</v>
      </c>
      <c r="M74">
        <f t="shared" ref="M74:M85" si="34">F23</f>
        <v>0</v>
      </c>
      <c r="N74">
        <f>M74</f>
        <v>0</v>
      </c>
      <c r="O74">
        <f>M74</f>
        <v>0</v>
      </c>
      <c r="P74">
        <v>0</v>
      </c>
    </row>
    <row r="75" spans="2:16" x14ac:dyDescent="0.25">
      <c r="B75" t="str">
        <f t="shared" si="33"/>
        <v>Hydrolg-LS4</v>
      </c>
      <c r="L75">
        <v>0</v>
      </c>
      <c r="M75">
        <f t="shared" si="34"/>
        <v>3.0742308196698809E-3</v>
      </c>
      <c r="N75">
        <f t="shared" ref="N75:N85" si="35">M75</f>
        <v>3.0742308196698809E-3</v>
      </c>
      <c r="O75">
        <f t="shared" ref="O75:O85" si="36">M75</f>
        <v>3.0742308196698809E-3</v>
      </c>
      <c r="P75">
        <v>0</v>
      </c>
    </row>
    <row r="76" spans="2:16" x14ac:dyDescent="0.25">
      <c r="B76" t="str">
        <f t="shared" si="33"/>
        <v>HydroROR-LS4</v>
      </c>
      <c r="L76">
        <v>0</v>
      </c>
      <c r="M76">
        <f t="shared" si="34"/>
        <v>4.5148175399717591E-3</v>
      </c>
      <c r="N76">
        <f t="shared" si="35"/>
        <v>4.5148175399717591E-3</v>
      </c>
      <c r="O76">
        <f t="shared" si="36"/>
        <v>4.5148175399717591E-3</v>
      </c>
      <c r="P76">
        <v>0</v>
      </c>
    </row>
    <row r="77" spans="2:16" x14ac:dyDescent="0.25">
      <c r="B77" t="str">
        <f t="shared" si="33"/>
        <v>Subcr-LS4</v>
      </c>
      <c r="L77">
        <v>0</v>
      </c>
      <c r="M77">
        <f t="shared" si="34"/>
        <v>14.959573669349604</v>
      </c>
      <c r="N77">
        <f t="shared" si="35"/>
        <v>14.959573669349604</v>
      </c>
      <c r="O77">
        <f t="shared" si="36"/>
        <v>14.959573669349604</v>
      </c>
      <c r="P77">
        <v>0</v>
      </c>
    </row>
    <row r="78" spans="2:16" x14ac:dyDescent="0.25">
      <c r="B78" t="str">
        <f t="shared" si="33"/>
        <v>Superc-LS4</v>
      </c>
      <c r="L78">
        <v>0</v>
      </c>
      <c r="M78">
        <f t="shared" si="34"/>
        <v>13.144822041992789</v>
      </c>
      <c r="N78">
        <f t="shared" si="35"/>
        <v>13.144822041992789</v>
      </c>
      <c r="O78">
        <f t="shared" si="36"/>
        <v>13.144822041992789</v>
      </c>
      <c r="P78">
        <v>0</v>
      </c>
    </row>
    <row r="79" spans="2:16" x14ac:dyDescent="0.25">
      <c r="B79" t="str">
        <f t="shared" si="33"/>
        <v>Ultrsc-LS4</v>
      </c>
      <c r="L79">
        <v>0</v>
      </c>
      <c r="M79">
        <f t="shared" si="34"/>
        <v>4.8128000000000002</v>
      </c>
      <c r="N79">
        <f t="shared" si="35"/>
        <v>4.8128000000000002</v>
      </c>
      <c r="O79">
        <f t="shared" si="36"/>
        <v>4.8128000000000002</v>
      </c>
      <c r="P79">
        <v>0</v>
      </c>
    </row>
    <row r="80" spans="2:16" x14ac:dyDescent="0.25">
      <c r="B80" t="str">
        <f t="shared" si="33"/>
        <v>CC-LS4</v>
      </c>
      <c r="L80">
        <v>0</v>
      </c>
      <c r="M80">
        <f t="shared" si="34"/>
        <v>0.14913352727473642</v>
      </c>
      <c r="N80">
        <f t="shared" si="35"/>
        <v>0.14913352727473642</v>
      </c>
      <c r="O80">
        <f t="shared" si="36"/>
        <v>0.14913352727473642</v>
      </c>
      <c r="P80">
        <v>0</v>
      </c>
    </row>
    <row r="81" spans="2:19" x14ac:dyDescent="0.25">
      <c r="B81" t="str">
        <f t="shared" si="33"/>
        <v>CCcon-LS4</v>
      </c>
      <c r="L81">
        <v>0</v>
      </c>
      <c r="M81">
        <f t="shared" si="34"/>
        <v>0</v>
      </c>
      <c r="N81">
        <f t="shared" si="35"/>
        <v>0</v>
      </c>
      <c r="O81">
        <f t="shared" si="36"/>
        <v>0</v>
      </c>
      <c r="P81">
        <v>0</v>
      </c>
    </row>
    <row r="82" spans="2:19" x14ac:dyDescent="0.25">
      <c r="B82" t="str">
        <f t="shared" si="33"/>
        <v>ST-LS4</v>
      </c>
      <c r="L82">
        <v>0</v>
      </c>
      <c r="M82">
        <f t="shared" si="34"/>
        <v>0</v>
      </c>
      <c r="N82">
        <f t="shared" si="35"/>
        <v>0</v>
      </c>
      <c r="O82">
        <f t="shared" si="36"/>
        <v>0</v>
      </c>
      <c r="P82">
        <v>0</v>
      </c>
    </row>
    <row r="83" spans="2:19" x14ac:dyDescent="0.25">
      <c r="B83" t="str">
        <f t="shared" si="33"/>
        <v>GT-LS4</v>
      </c>
      <c r="L83">
        <v>0</v>
      </c>
      <c r="M83">
        <f t="shared" si="34"/>
        <v>0</v>
      </c>
      <c r="N83">
        <f t="shared" si="35"/>
        <v>0</v>
      </c>
      <c r="O83">
        <f t="shared" si="36"/>
        <v>0</v>
      </c>
      <c r="P83">
        <v>0</v>
      </c>
    </row>
    <row r="84" spans="2:19" x14ac:dyDescent="0.25">
      <c r="B84" t="str">
        <f t="shared" si="33"/>
        <v>Windon-LS4</v>
      </c>
      <c r="L84">
        <v>0</v>
      </c>
      <c r="M84">
        <f t="shared" si="34"/>
        <v>2.6841950961877279</v>
      </c>
      <c r="N84">
        <f t="shared" si="35"/>
        <v>2.6841950961877279</v>
      </c>
      <c r="O84">
        <f t="shared" si="36"/>
        <v>2.6841950961877279</v>
      </c>
      <c r="P84">
        <v>0</v>
      </c>
    </row>
    <row r="85" spans="2:19" x14ac:dyDescent="0.25">
      <c r="B85" t="str">
        <f t="shared" si="33"/>
        <v>Trade-LS4</v>
      </c>
      <c r="L85">
        <v>0</v>
      </c>
      <c r="M85">
        <f t="shared" si="34"/>
        <v>-1.615218404535701</v>
      </c>
      <c r="N85">
        <f t="shared" si="35"/>
        <v>-1.615218404535701</v>
      </c>
      <c r="O85">
        <f t="shared" si="36"/>
        <v>-1.615218404535701</v>
      </c>
      <c r="P85">
        <v>0</v>
      </c>
    </row>
    <row r="86" spans="2:19" x14ac:dyDescent="0.25">
      <c r="B86" t="str">
        <f t="shared" ref="B86:B97" si="37">CONCATENATE(A23,"-",G$19)</f>
        <v>Nuclear-LS5</v>
      </c>
      <c r="O86">
        <v>0</v>
      </c>
      <c r="P86">
        <f t="shared" ref="P86:P97" si="38">G23</f>
        <v>0</v>
      </c>
      <c r="Q86">
        <f t="shared" ref="Q86:Q97" si="39">P86</f>
        <v>0</v>
      </c>
      <c r="R86">
        <f t="shared" ref="R86:R97" si="40">P86</f>
        <v>0</v>
      </c>
      <c r="S86">
        <v>0</v>
      </c>
    </row>
    <row r="87" spans="2:19" x14ac:dyDescent="0.25">
      <c r="B87" t="str">
        <f t="shared" si="37"/>
        <v>Hydrolg-LS5</v>
      </c>
      <c r="O87">
        <v>0</v>
      </c>
      <c r="P87">
        <f t="shared" si="38"/>
        <v>1.2516822372692225E-2</v>
      </c>
      <c r="Q87">
        <f t="shared" si="39"/>
        <v>1.2516822372692225E-2</v>
      </c>
      <c r="R87">
        <f t="shared" si="40"/>
        <v>1.2516822372692225E-2</v>
      </c>
      <c r="S87">
        <v>0</v>
      </c>
    </row>
    <row r="88" spans="2:19" x14ac:dyDescent="0.25">
      <c r="B88" t="str">
        <f t="shared" si="37"/>
        <v>HydroROR-LS5</v>
      </c>
      <c r="O88">
        <v>0</v>
      </c>
      <c r="P88">
        <f t="shared" si="38"/>
        <v>0</v>
      </c>
      <c r="Q88">
        <f t="shared" si="39"/>
        <v>0</v>
      </c>
      <c r="R88">
        <f t="shared" si="40"/>
        <v>0</v>
      </c>
      <c r="S88">
        <v>0</v>
      </c>
    </row>
    <row r="89" spans="2:19" x14ac:dyDescent="0.25">
      <c r="B89" t="str">
        <f t="shared" si="37"/>
        <v>Subcr-LS5</v>
      </c>
      <c r="O89">
        <v>0</v>
      </c>
      <c r="P89">
        <f t="shared" si="38"/>
        <v>11.6349486177701</v>
      </c>
      <c r="Q89">
        <f t="shared" si="39"/>
        <v>11.6349486177701</v>
      </c>
      <c r="R89">
        <f t="shared" si="40"/>
        <v>11.6349486177701</v>
      </c>
      <c r="S89">
        <v>0</v>
      </c>
    </row>
    <row r="90" spans="2:19" x14ac:dyDescent="0.25">
      <c r="B90" t="str">
        <f t="shared" si="37"/>
        <v>Superc-LS5</v>
      </c>
      <c r="O90">
        <v>0</v>
      </c>
      <c r="P90">
        <f t="shared" si="38"/>
        <v>13.142169345372816</v>
      </c>
      <c r="Q90">
        <f t="shared" si="39"/>
        <v>13.142169345372816</v>
      </c>
      <c r="R90">
        <f t="shared" si="40"/>
        <v>13.142169345372816</v>
      </c>
      <c r="S90">
        <v>0</v>
      </c>
    </row>
    <row r="91" spans="2:19" x14ac:dyDescent="0.25">
      <c r="B91" t="str">
        <f t="shared" si="37"/>
        <v>Ultrsc-LS5</v>
      </c>
      <c r="O91">
        <v>0</v>
      </c>
      <c r="P91">
        <f t="shared" si="38"/>
        <v>4.8127999999999709</v>
      </c>
      <c r="Q91">
        <f t="shared" si="39"/>
        <v>4.8127999999999709</v>
      </c>
      <c r="R91">
        <f t="shared" si="40"/>
        <v>4.8127999999999709</v>
      </c>
      <c r="S91">
        <v>0</v>
      </c>
    </row>
    <row r="92" spans="2:19" x14ac:dyDescent="0.25">
      <c r="B92" t="str">
        <f t="shared" si="37"/>
        <v>CC-LS5</v>
      </c>
      <c r="O92">
        <v>0</v>
      </c>
      <c r="P92">
        <f t="shared" si="38"/>
        <v>1.6644096800566669E-2</v>
      </c>
      <c r="Q92">
        <f t="shared" si="39"/>
        <v>1.6644096800566669E-2</v>
      </c>
      <c r="R92">
        <f t="shared" si="40"/>
        <v>1.6644096800566669E-2</v>
      </c>
      <c r="S92">
        <v>0</v>
      </c>
    </row>
    <row r="93" spans="2:19" x14ac:dyDescent="0.25">
      <c r="B93" t="str">
        <f t="shared" si="37"/>
        <v>CCcon-LS5</v>
      </c>
      <c r="O93">
        <v>0</v>
      </c>
      <c r="P93">
        <f t="shared" si="38"/>
        <v>0</v>
      </c>
      <c r="Q93">
        <f t="shared" si="39"/>
        <v>0</v>
      </c>
      <c r="R93">
        <f t="shared" si="40"/>
        <v>0</v>
      </c>
      <c r="S93">
        <v>0</v>
      </c>
    </row>
    <row r="94" spans="2:19" x14ac:dyDescent="0.25">
      <c r="B94" t="str">
        <f t="shared" si="37"/>
        <v>ST-LS5</v>
      </c>
      <c r="O94">
        <v>0</v>
      </c>
      <c r="P94">
        <f t="shared" si="38"/>
        <v>0</v>
      </c>
      <c r="Q94">
        <f t="shared" si="39"/>
        <v>0</v>
      </c>
      <c r="R94">
        <f t="shared" si="40"/>
        <v>0</v>
      </c>
      <c r="S94">
        <v>0</v>
      </c>
    </row>
    <row r="95" spans="2:19" x14ac:dyDescent="0.25">
      <c r="B95" t="str">
        <f t="shared" si="37"/>
        <v>GT-LS5</v>
      </c>
      <c r="O95">
        <v>0</v>
      </c>
      <c r="P95">
        <f t="shared" si="38"/>
        <v>0</v>
      </c>
      <c r="Q95">
        <f t="shared" si="39"/>
        <v>0</v>
      </c>
      <c r="R95">
        <f t="shared" si="40"/>
        <v>0</v>
      </c>
      <c r="S95">
        <v>0</v>
      </c>
    </row>
    <row r="96" spans="2:19" x14ac:dyDescent="0.25">
      <c r="B96" t="str">
        <f t="shared" si="37"/>
        <v>Windon-LS5</v>
      </c>
      <c r="O96">
        <v>0</v>
      </c>
      <c r="P96">
        <f t="shared" si="38"/>
        <v>2.8770737613906752</v>
      </c>
      <c r="Q96">
        <f t="shared" si="39"/>
        <v>2.8770737613906752</v>
      </c>
      <c r="R96">
        <f t="shared" si="40"/>
        <v>2.8770737613906752</v>
      </c>
      <c r="S96">
        <v>0</v>
      </c>
    </row>
    <row r="97" spans="2:19" x14ac:dyDescent="0.25">
      <c r="B97" t="str">
        <f t="shared" si="37"/>
        <v>Trade-LS5</v>
      </c>
      <c r="O97">
        <v>0</v>
      </c>
      <c r="P97">
        <f t="shared" si="38"/>
        <v>-1.4521203675627155</v>
      </c>
      <c r="Q97">
        <f t="shared" si="39"/>
        <v>-1.4521203675627155</v>
      </c>
      <c r="R97">
        <f t="shared" si="40"/>
        <v>-1.4521203675627155</v>
      </c>
      <c r="S97">
        <v>0</v>
      </c>
    </row>
    <row r="98" spans="2:19" x14ac:dyDescent="0.25">
      <c r="B98" t="s">
        <v>15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</row>
    <row r="99" spans="2:19" x14ac:dyDescent="0.25">
      <c r="B99" t="s">
        <v>15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</row>
    <row r="100" spans="2:19" x14ac:dyDescent="0.25">
      <c r="B100" t="s">
        <v>15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</row>
    <row r="101" spans="2:19" x14ac:dyDescent="0.25">
      <c r="B101" t="s">
        <v>15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</row>
    <row r="102" spans="2:19" x14ac:dyDescent="0.25">
      <c r="B102" t="s">
        <v>15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2:19" x14ac:dyDescent="0.25">
      <c r="B103" t="s">
        <v>15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</row>
    <row r="104" spans="2:19" x14ac:dyDescent="0.25">
      <c r="B104" t="s">
        <v>15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</row>
    <row r="105" spans="2:19" x14ac:dyDescent="0.25">
      <c r="B105" t="s">
        <v>15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</row>
    <row r="106" spans="2:19" x14ac:dyDescent="0.25">
      <c r="B106" t="s">
        <v>15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</row>
    <row r="107" spans="2:19" x14ac:dyDescent="0.25">
      <c r="B107" t="s">
        <v>15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</row>
    <row r="108" spans="2:19" x14ac:dyDescent="0.25">
      <c r="B108" t="s">
        <v>15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</row>
    <row r="109" spans="2:19" x14ac:dyDescent="0.25">
      <c r="B109" t="s">
        <v>15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2:19" x14ac:dyDescent="0.25">
      <c r="B110" t="s">
        <v>30</v>
      </c>
      <c r="C110">
        <f>$C20</f>
        <v>429.811781011932</v>
      </c>
      <c r="D110">
        <f>$C20</f>
        <v>429.811781011932</v>
      </c>
      <c r="E110">
        <f>$C20</f>
        <v>429.811781011932</v>
      </c>
      <c r="F110">
        <f>$C20</f>
        <v>429.811781011932</v>
      </c>
      <c r="G110">
        <f>$D20</f>
        <v>381.09095199064001</v>
      </c>
      <c r="H110">
        <f t="shared" ref="H110:I110" si="41">$D20</f>
        <v>381.09095199064001</v>
      </c>
      <c r="I110">
        <f t="shared" si="41"/>
        <v>381.09095199064001</v>
      </c>
      <c r="J110">
        <f>$E20</f>
        <v>381.09095199057901</v>
      </c>
      <c r="K110">
        <f>$E20</f>
        <v>381.09095199057901</v>
      </c>
      <c r="L110">
        <f>$E20</f>
        <v>381.09095199057901</v>
      </c>
      <c r="M110">
        <f>$F20</f>
        <v>381.090951990603</v>
      </c>
      <c r="N110">
        <f>$F20</f>
        <v>381.090951990603</v>
      </c>
      <c r="O110">
        <f>$F20</f>
        <v>381.090951990603</v>
      </c>
      <c r="P110">
        <f>$G20</f>
        <v>381.09095199253699</v>
      </c>
      <c r="Q110">
        <f t="shared" ref="Q110:S110" si="42">$G20</f>
        <v>381.09095199253699</v>
      </c>
      <c r="R110">
        <f t="shared" si="42"/>
        <v>381.09095199253699</v>
      </c>
      <c r="S110">
        <f t="shared" si="42"/>
        <v>381.09095199253699</v>
      </c>
    </row>
    <row r="111" spans="2:19" ht="21.75" customHeight="1" x14ac:dyDescent="0.25">
      <c r="B111" t="s">
        <v>11</v>
      </c>
      <c r="C111">
        <v>424.79447437915798</v>
      </c>
      <c r="D111">
        <v>424.79447437915798</v>
      </c>
      <c r="E111">
        <v>424.79447437915798</v>
      </c>
      <c r="F111">
        <v>424.79447437915798</v>
      </c>
      <c r="G111">
        <v>424.79447437915798</v>
      </c>
      <c r="H111">
        <v>424.79447437915798</v>
      </c>
      <c r="I111">
        <v>424.79447437915798</v>
      </c>
      <c r="J111">
        <v>424.79447437915798</v>
      </c>
      <c r="K111">
        <v>424.79447437915798</v>
      </c>
      <c r="L111">
        <v>424.79447437915798</v>
      </c>
      <c r="M111">
        <v>424.79447437915798</v>
      </c>
      <c r="N111">
        <v>424.79447437915798</v>
      </c>
      <c r="O111">
        <v>424.79447437915798</v>
      </c>
      <c r="P111">
        <v>424.79447437915798</v>
      </c>
      <c r="Q111">
        <v>424.79447437915798</v>
      </c>
      <c r="R111">
        <v>424.79447437915798</v>
      </c>
      <c r="S111">
        <v>424.79447437915798</v>
      </c>
    </row>
    <row r="112" spans="2:19" x14ac:dyDescent="0.25">
      <c r="B112" t="s">
        <v>13</v>
      </c>
      <c r="C112">
        <v>387.20268984058498</v>
      </c>
      <c r="D112">
        <v>387.20268984058498</v>
      </c>
      <c r="E112">
        <v>387.20268984058498</v>
      </c>
      <c r="F112">
        <v>387.20268984058498</v>
      </c>
      <c r="G112">
        <v>387.20268984058498</v>
      </c>
      <c r="H112">
        <v>387.20268984058498</v>
      </c>
      <c r="I112">
        <v>387.20268984058498</v>
      </c>
      <c r="J112">
        <v>387.20268984058498</v>
      </c>
      <c r="K112">
        <v>387.20268984058498</v>
      </c>
      <c r="L112">
        <v>387.20268984058498</v>
      </c>
      <c r="M112">
        <v>387.20268984058498</v>
      </c>
      <c r="N112">
        <v>387.20268984058498</v>
      </c>
      <c r="O112">
        <v>387.20268984058498</v>
      </c>
      <c r="P112">
        <v>387.20268984058498</v>
      </c>
      <c r="Q112">
        <v>387.20268984058498</v>
      </c>
      <c r="R112">
        <v>387.20268984058498</v>
      </c>
      <c r="S112">
        <v>387.20268984058498</v>
      </c>
    </row>
    <row r="113" spans="2:19" x14ac:dyDescent="0.25">
      <c r="B113" t="s">
        <v>5</v>
      </c>
      <c r="C113">
        <v>505.08794015466901</v>
      </c>
      <c r="D113">
        <v>505.08794015466901</v>
      </c>
      <c r="E113">
        <v>505.08794015466901</v>
      </c>
      <c r="F113">
        <v>505.08794015466901</v>
      </c>
      <c r="G113">
        <v>505.08794015466901</v>
      </c>
      <c r="H113">
        <v>505.08794015466901</v>
      </c>
      <c r="I113">
        <v>505.08794015466901</v>
      </c>
      <c r="J113">
        <v>505.08794015466901</v>
      </c>
      <c r="K113">
        <v>505.08794015466901</v>
      </c>
      <c r="L113">
        <v>505.08794015466901</v>
      </c>
      <c r="M113">
        <v>505.08794015466901</v>
      </c>
      <c r="N113">
        <v>505.08794015466901</v>
      </c>
      <c r="O113">
        <v>505.08794015466901</v>
      </c>
      <c r="P113">
        <v>505.08794015466901</v>
      </c>
      <c r="Q113">
        <v>505.08794015466901</v>
      </c>
      <c r="R113">
        <v>505.08794015466901</v>
      </c>
      <c r="S113">
        <v>505.08794015466901</v>
      </c>
    </row>
    <row r="116" spans="2:19" x14ac:dyDescent="0.25">
      <c r="B116" t="s">
        <v>31</v>
      </c>
      <c r="C116" t="s">
        <v>6</v>
      </c>
      <c r="D116">
        <v>573.00000097392001</v>
      </c>
    </row>
    <row r="117" spans="2:19" x14ac:dyDescent="0.25">
      <c r="B117" t="s">
        <v>32</v>
      </c>
      <c r="C117" t="s">
        <v>6</v>
      </c>
      <c r="D117">
        <v>573.00000004128003</v>
      </c>
    </row>
    <row r="118" spans="2:19" x14ac:dyDescent="0.25">
      <c r="B118" t="s">
        <v>31</v>
      </c>
      <c r="C118" t="s">
        <v>6</v>
      </c>
      <c r="D118">
        <v>505.08794015466901</v>
      </c>
    </row>
    <row r="119" spans="2:19" x14ac:dyDescent="0.25">
      <c r="B119" t="s">
        <v>31</v>
      </c>
      <c r="C119" t="s">
        <v>6</v>
      </c>
      <c r="D119">
        <v>437.85657142676803</v>
      </c>
    </row>
    <row r="120" spans="2:19" x14ac:dyDescent="0.25">
      <c r="B120" t="s">
        <v>32</v>
      </c>
      <c r="C120" t="s">
        <v>6</v>
      </c>
      <c r="D120">
        <v>424.79447437915798</v>
      </c>
    </row>
    <row r="121" spans="2:19" x14ac:dyDescent="0.25">
      <c r="B121" t="s">
        <v>31</v>
      </c>
      <c r="C121" t="s">
        <v>6</v>
      </c>
      <c r="D121">
        <v>368.126157810282</v>
      </c>
    </row>
    <row r="122" spans="2:19" x14ac:dyDescent="0.25">
      <c r="B122" t="s">
        <v>32</v>
      </c>
      <c r="C122" t="s">
        <v>6</v>
      </c>
      <c r="D122">
        <v>404.01600830984302</v>
      </c>
    </row>
    <row r="123" spans="2:19" x14ac:dyDescent="0.25">
      <c r="B123" t="s">
        <v>32</v>
      </c>
      <c r="C123" t="s">
        <v>6</v>
      </c>
      <c r="D123">
        <v>387.20268984058498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3:V123"/>
  <sheetViews>
    <sheetView topLeftCell="A29" zoomScale="115" zoomScaleNormal="115" workbookViewId="0">
      <selection activeCell="C35" sqref="C35:G35"/>
    </sheetView>
  </sheetViews>
  <sheetFormatPr defaultRowHeight="15" x14ac:dyDescent="0.25"/>
  <sheetData>
    <row r="3" spans="1:15" x14ac:dyDescent="0.25">
      <c r="C3">
        <v>0.11700000000000001</v>
      </c>
      <c r="D3">
        <v>1.127</v>
      </c>
      <c r="E3">
        <v>3.82</v>
      </c>
      <c r="F3">
        <v>3.024</v>
      </c>
      <c r="G3">
        <v>0.69599999999999995</v>
      </c>
    </row>
    <row r="5" spans="1:15" x14ac:dyDescent="0.25">
      <c r="C5" t="s">
        <v>0</v>
      </c>
      <c r="D5" t="s">
        <v>1</v>
      </c>
      <c r="E5" t="s">
        <v>2</v>
      </c>
      <c r="F5" t="s">
        <v>3</v>
      </c>
      <c r="G5" t="s">
        <v>4</v>
      </c>
      <c r="K5" t="s">
        <v>0</v>
      </c>
      <c r="L5" t="s">
        <v>1</v>
      </c>
      <c r="M5" t="s">
        <v>2</v>
      </c>
      <c r="N5" t="s">
        <v>3</v>
      </c>
      <c r="O5" t="s">
        <v>4</v>
      </c>
    </row>
    <row r="6" spans="1:15" x14ac:dyDescent="0.25">
      <c r="A6" t="s">
        <v>7</v>
      </c>
      <c r="B6" t="s">
        <v>6</v>
      </c>
      <c r="I6" t="s">
        <v>17</v>
      </c>
      <c r="J6" t="s">
        <v>6</v>
      </c>
      <c r="K6">
        <v>2.3425740000015498E-2</v>
      </c>
      <c r="L6" s="1"/>
      <c r="M6" s="1"/>
      <c r="N6" s="1"/>
      <c r="O6" s="1"/>
    </row>
    <row r="7" spans="1:15" x14ac:dyDescent="0.25">
      <c r="A7" t="s">
        <v>8</v>
      </c>
      <c r="B7" t="s">
        <v>6</v>
      </c>
      <c r="C7">
        <f>K8</f>
        <v>0.58980635999999997</v>
      </c>
      <c r="D7">
        <f t="shared" ref="D7:G8" si="0">L8</f>
        <v>4.0631104800000104</v>
      </c>
      <c r="E7">
        <f t="shared" si="0"/>
        <v>0</v>
      </c>
      <c r="F7">
        <f t="shared" si="0"/>
        <v>0</v>
      </c>
      <c r="G7">
        <f t="shared" si="0"/>
        <v>3.5085916799999999</v>
      </c>
      <c r="I7" t="s">
        <v>5</v>
      </c>
      <c r="J7" t="s">
        <v>6</v>
      </c>
      <c r="K7">
        <v>5.4990000000017802E-2</v>
      </c>
      <c r="L7">
        <v>0.52969000000000099</v>
      </c>
      <c r="N7">
        <v>1.3699988714005999</v>
      </c>
      <c r="O7">
        <v>0.32712000000000202</v>
      </c>
    </row>
    <row r="8" spans="1:15" x14ac:dyDescent="0.25">
      <c r="A8" t="s">
        <v>9</v>
      </c>
      <c r="B8" t="s">
        <v>6</v>
      </c>
      <c r="C8">
        <f>K9</f>
        <v>5.5019250000000004E-3</v>
      </c>
      <c r="D8">
        <f t="shared" si="0"/>
        <v>3.7902150000008301E-2</v>
      </c>
      <c r="E8">
        <f t="shared" si="0"/>
        <v>0</v>
      </c>
      <c r="F8">
        <f t="shared" si="0"/>
        <v>0</v>
      </c>
      <c r="G8">
        <f t="shared" si="0"/>
        <v>3.2729399999999999E-2</v>
      </c>
      <c r="I8" t="s">
        <v>8</v>
      </c>
      <c r="J8" t="s">
        <v>6</v>
      </c>
      <c r="K8">
        <v>0.58980635999999997</v>
      </c>
      <c r="L8">
        <v>4.0631104800000104</v>
      </c>
      <c r="O8">
        <v>3.5085916799999999</v>
      </c>
    </row>
    <row r="9" spans="1:15" x14ac:dyDescent="0.25">
      <c r="A9" t="s">
        <v>11</v>
      </c>
      <c r="B9" t="s">
        <v>6</v>
      </c>
      <c r="C9">
        <f>K11</f>
        <v>4.2401721273373401</v>
      </c>
      <c r="D9">
        <f t="shared" ref="D9:G11" si="1">L11</f>
        <v>24.327215006744598</v>
      </c>
      <c r="E9">
        <f t="shared" si="1"/>
        <v>71.263564651213102</v>
      </c>
      <c r="F9">
        <f t="shared" si="1"/>
        <v>45.596637497465998</v>
      </c>
      <c r="G9">
        <f t="shared" si="1"/>
        <v>8.8770456677588498</v>
      </c>
      <c r="I9" t="s">
        <v>9</v>
      </c>
      <c r="J9" t="s">
        <v>6</v>
      </c>
      <c r="K9">
        <v>5.5019250000000004E-3</v>
      </c>
      <c r="L9">
        <v>3.7902150000008301E-2</v>
      </c>
      <c r="O9">
        <v>3.2729399999999999E-2</v>
      </c>
    </row>
    <row r="10" spans="1:15" x14ac:dyDescent="0.25">
      <c r="A10" t="s">
        <v>12</v>
      </c>
      <c r="B10" t="s">
        <v>6</v>
      </c>
      <c r="C10">
        <f t="shared" ref="C10:C11" si="2">K12</f>
        <v>7.0387199999661698E-2</v>
      </c>
      <c r="D10">
        <f t="shared" si="1"/>
        <v>11.4691177120893</v>
      </c>
      <c r="E10">
        <f t="shared" si="1"/>
        <v>47.727902769230703</v>
      </c>
      <c r="F10">
        <f t="shared" si="1"/>
        <v>38.801239049636699</v>
      </c>
      <c r="G10">
        <f t="shared" si="1"/>
        <v>5.5374379398854296</v>
      </c>
      <c r="I10" t="s">
        <v>10</v>
      </c>
      <c r="J10" t="s">
        <v>6</v>
      </c>
      <c r="K10">
        <v>0.31135482857399699</v>
      </c>
      <c r="L10">
        <v>2.9663879343166601</v>
      </c>
      <c r="M10">
        <v>8.9460846715499098</v>
      </c>
      <c r="N10">
        <v>8.1286238800878596</v>
      </c>
      <c r="O10">
        <v>2.0088331588950599</v>
      </c>
    </row>
    <row r="11" spans="1:15" x14ac:dyDescent="0.25">
      <c r="A11" t="s">
        <v>13</v>
      </c>
      <c r="B11" t="s">
        <v>6</v>
      </c>
      <c r="C11">
        <f t="shared" si="2"/>
        <v>0</v>
      </c>
      <c r="D11">
        <f t="shared" si="1"/>
        <v>5.4240256000000002</v>
      </c>
      <c r="E11">
        <f t="shared" si="1"/>
        <v>17.907438384606099</v>
      </c>
      <c r="F11">
        <f t="shared" si="1"/>
        <v>14.236035572093</v>
      </c>
      <c r="G11">
        <f t="shared" si="1"/>
        <v>2.3255643934777699</v>
      </c>
      <c r="I11" t="s">
        <v>11</v>
      </c>
      <c r="J11" t="s">
        <v>6</v>
      </c>
      <c r="K11">
        <v>4.2401721273373401</v>
      </c>
      <c r="L11">
        <v>24.327215006744598</v>
      </c>
      <c r="M11">
        <v>71.263564651213102</v>
      </c>
      <c r="N11">
        <v>45.596637497465998</v>
      </c>
      <c r="O11">
        <v>8.8770456677588498</v>
      </c>
    </row>
    <row r="12" spans="1:15" x14ac:dyDescent="0.25">
      <c r="A12" t="s">
        <v>5</v>
      </c>
      <c r="B12" t="s">
        <v>6</v>
      </c>
      <c r="C12">
        <f>K7</f>
        <v>5.4990000000017802E-2</v>
      </c>
      <c r="D12">
        <f t="shared" ref="D12:G12" si="3">L7</f>
        <v>0.52969000000000099</v>
      </c>
      <c r="E12">
        <f t="shared" si="3"/>
        <v>0</v>
      </c>
      <c r="F12">
        <f t="shared" si="3"/>
        <v>1.3699988714005999</v>
      </c>
      <c r="G12">
        <f t="shared" si="3"/>
        <v>0.32712000000000202</v>
      </c>
      <c r="I12" t="s">
        <v>12</v>
      </c>
      <c r="J12" t="s">
        <v>6</v>
      </c>
      <c r="K12">
        <v>7.0387199999661698E-2</v>
      </c>
      <c r="L12">
        <v>11.4691177120893</v>
      </c>
      <c r="M12">
        <v>47.727902769230703</v>
      </c>
      <c r="N12">
        <v>38.801239049636699</v>
      </c>
      <c r="O12">
        <v>5.5374379398854296</v>
      </c>
    </row>
    <row r="13" spans="1:15" x14ac:dyDescent="0.25">
      <c r="A13" t="s">
        <v>18</v>
      </c>
      <c r="B13" t="s">
        <v>6</v>
      </c>
      <c r="I13" t="s">
        <v>13</v>
      </c>
      <c r="J13" t="s">
        <v>6</v>
      </c>
      <c r="L13">
        <v>5.4240256000000002</v>
      </c>
      <c r="M13">
        <v>17.907438384606099</v>
      </c>
      <c r="N13">
        <v>14.236035572093</v>
      </c>
      <c r="O13">
        <v>2.3255643934777699</v>
      </c>
    </row>
    <row r="14" spans="1:15" x14ac:dyDescent="0.25">
      <c r="A14" t="s">
        <v>16</v>
      </c>
      <c r="B14" t="s">
        <v>6</v>
      </c>
      <c r="I14" t="s">
        <v>14</v>
      </c>
      <c r="J14" t="s">
        <v>6</v>
      </c>
      <c r="K14">
        <v>-0.24457749908473</v>
      </c>
      <c r="L14">
        <v>-3.9612188189826201</v>
      </c>
      <c r="M14">
        <v>-6.63258417297234</v>
      </c>
      <c r="N14">
        <v>-4.8844204553159596</v>
      </c>
      <c r="O14">
        <v>-1.01067577582365</v>
      </c>
    </row>
    <row r="15" spans="1:15" x14ac:dyDescent="0.25">
      <c r="A15" t="s">
        <v>17</v>
      </c>
      <c r="B15" t="s">
        <v>6</v>
      </c>
      <c r="C15">
        <f>K6</f>
        <v>2.3425740000015498E-2</v>
      </c>
      <c r="D15">
        <f t="shared" ref="D15:G15" si="4">L6</f>
        <v>0</v>
      </c>
      <c r="E15">
        <f t="shared" si="4"/>
        <v>0</v>
      </c>
      <c r="F15">
        <f t="shared" si="4"/>
        <v>0</v>
      </c>
      <c r="G15">
        <f t="shared" si="4"/>
        <v>0</v>
      </c>
    </row>
    <row r="16" spans="1:15" x14ac:dyDescent="0.25">
      <c r="A16" t="s">
        <v>10</v>
      </c>
      <c r="B16" t="s">
        <v>6</v>
      </c>
      <c r="C16">
        <f>K10</f>
        <v>0.31135482857399699</v>
      </c>
      <c r="D16">
        <f t="shared" ref="D16:G16" si="5">L10</f>
        <v>2.9663879343166601</v>
      </c>
      <c r="E16">
        <f t="shared" si="5"/>
        <v>8.9460846715499098</v>
      </c>
      <c r="F16">
        <f t="shared" si="5"/>
        <v>8.1286238800878596</v>
      </c>
      <c r="G16">
        <f t="shared" si="5"/>
        <v>2.0088331588950599</v>
      </c>
    </row>
    <row r="17" spans="1:22" x14ac:dyDescent="0.25">
      <c r="A17" t="s">
        <v>14</v>
      </c>
      <c r="B17" t="s">
        <v>6</v>
      </c>
      <c r="C17">
        <f>K14</f>
        <v>-0.24457749908473</v>
      </c>
      <c r="D17">
        <f t="shared" ref="D17:G17" si="6">L14</f>
        <v>-3.9612188189826201</v>
      </c>
      <c r="E17">
        <f t="shared" si="6"/>
        <v>-6.63258417297234</v>
      </c>
      <c r="F17">
        <f t="shared" si="6"/>
        <v>-4.8844204553159596</v>
      </c>
      <c r="G17">
        <f t="shared" si="6"/>
        <v>-1.01067577582365</v>
      </c>
    </row>
    <row r="19" spans="1:22" x14ac:dyDescent="0.25">
      <c r="C19" t="s">
        <v>0</v>
      </c>
      <c r="D19" t="s">
        <v>1</v>
      </c>
      <c r="E19" t="s">
        <v>2</v>
      </c>
      <c r="F19" t="s">
        <v>3</v>
      </c>
      <c r="G19" t="s">
        <v>4</v>
      </c>
      <c r="S19" t="s">
        <v>16</v>
      </c>
      <c r="T19" t="s">
        <v>31</v>
      </c>
      <c r="U19" t="s">
        <v>6</v>
      </c>
      <c r="V19">
        <v>254.22707603663099</v>
      </c>
    </row>
    <row r="20" spans="1:22" x14ac:dyDescent="0.25">
      <c r="A20" t="s">
        <v>6</v>
      </c>
      <c r="B20" t="s">
        <v>33</v>
      </c>
      <c r="C20">
        <v>429.811781011932</v>
      </c>
      <c r="D20">
        <v>381.09095199064001</v>
      </c>
      <c r="E20">
        <v>381.09095199057901</v>
      </c>
      <c r="F20">
        <v>381.090951990603</v>
      </c>
      <c r="G20">
        <v>381.09095199253699</v>
      </c>
      <c r="S20" t="s">
        <v>17</v>
      </c>
      <c r="T20" t="s">
        <v>31</v>
      </c>
      <c r="U20" t="s">
        <v>6</v>
      </c>
      <c r="V20">
        <v>3.05774617544016</v>
      </c>
    </row>
    <row r="21" spans="1:22" x14ac:dyDescent="0.25">
      <c r="C21" t="s">
        <v>0</v>
      </c>
      <c r="D21" t="s">
        <v>1</v>
      </c>
      <c r="E21" t="s">
        <v>2</v>
      </c>
      <c r="F21" t="s">
        <v>3</v>
      </c>
      <c r="G21" t="s">
        <v>4</v>
      </c>
      <c r="S21" t="s">
        <v>17</v>
      </c>
      <c r="T21" t="s">
        <v>32</v>
      </c>
      <c r="U21" t="s">
        <v>6</v>
      </c>
      <c r="V21">
        <v>7.66261542119888</v>
      </c>
    </row>
    <row r="22" spans="1:22" x14ac:dyDescent="0.25">
      <c r="C22" t="s">
        <v>0</v>
      </c>
      <c r="D22" t="s">
        <v>1</v>
      </c>
      <c r="E22" t="s">
        <v>2</v>
      </c>
      <c r="F22" t="s">
        <v>3</v>
      </c>
      <c r="G22" t="s">
        <v>4</v>
      </c>
      <c r="S22" t="s">
        <v>5</v>
      </c>
      <c r="T22" t="s">
        <v>31</v>
      </c>
      <c r="U22" t="s">
        <v>6</v>
      </c>
      <c r="V22">
        <v>506.87812034720503</v>
      </c>
    </row>
    <row r="23" spans="1:22" x14ac:dyDescent="0.25">
      <c r="A23" t="str">
        <f t="shared" ref="A23:A28" si="7">A6</f>
        <v>Nuclear</v>
      </c>
      <c r="C23">
        <f t="shared" ref="C23:C29" si="8">C6/C$35*1000</f>
        <v>0</v>
      </c>
      <c r="D23">
        <f t="shared" ref="D23:G23" si="9">D6/D$35*1000</f>
        <v>0</v>
      </c>
      <c r="E23">
        <f t="shared" si="9"/>
        <v>0</v>
      </c>
      <c r="F23">
        <f t="shared" si="9"/>
        <v>0</v>
      </c>
      <c r="G23">
        <f t="shared" si="9"/>
        <v>0</v>
      </c>
      <c r="S23" t="s">
        <v>11</v>
      </c>
      <c r="T23" t="s">
        <v>31</v>
      </c>
      <c r="U23" t="s">
        <v>6</v>
      </c>
      <c r="V23">
        <v>418.43837223920599</v>
      </c>
    </row>
    <row r="24" spans="1:22" x14ac:dyDescent="0.25">
      <c r="A24" t="str">
        <f t="shared" si="7"/>
        <v>Hydrolg</v>
      </c>
      <c r="C24">
        <f t="shared" si="8"/>
        <v>5.04108</v>
      </c>
      <c r="D24">
        <f t="shared" ref="D24:G28" si="10">D7/D$35*1000</f>
        <v>3.6052444365572409</v>
      </c>
      <c r="E24">
        <f t="shared" si="10"/>
        <v>0</v>
      </c>
      <c r="F24">
        <f t="shared" si="10"/>
        <v>0</v>
      </c>
      <c r="G24">
        <f t="shared" si="10"/>
        <v>5.04108</v>
      </c>
      <c r="S24" t="s">
        <v>11</v>
      </c>
      <c r="T24" t="s">
        <v>32</v>
      </c>
      <c r="U24" t="s">
        <v>6</v>
      </c>
      <c r="V24">
        <v>423.258273044156</v>
      </c>
    </row>
    <row r="25" spans="1:22" x14ac:dyDescent="0.25">
      <c r="A25" t="str">
        <f t="shared" si="7"/>
        <v>HydroROR</v>
      </c>
      <c r="C25">
        <f t="shared" si="8"/>
        <v>4.7025000000000004E-2</v>
      </c>
      <c r="D25">
        <f t="shared" si="10"/>
        <v>3.3631011535056168E-2</v>
      </c>
      <c r="E25">
        <f t="shared" si="10"/>
        <v>0</v>
      </c>
      <c r="F25">
        <f t="shared" si="10"/>
        <v>0</v>
      </c>
      <c r="G25">
        <f t="shared" si="10"/>
        <v>4.7024999999999997E-2</v>
      </c>
      <c r="S25" t="s">
        <v>12</v>
      </c>
      <c r="T25" t="s">
        <v>31</v>
      </c>
      <c r="U25" t="s">
        <v>6</v>
      </c>
      <c r="V25">
        <v>368.37573170037598</v>
      </c>
    </row>
    <row r="26" spans="1:22" x14ac:dyDescent="0.25">
      <c r="A26" t="str">
        <f t="shared" si="7"/>
        <v>Subcr</v>
      </c>
      <c r="C26">
        <f t="shared" si="8"/>
        <v>36.240787413139657</v>
      </c>
      <c r="D26">
        <f t="shared" si="10"/>
        <v>21.585816332515172</v>
      </c>
      <c r="E26">
        <f t="shared" si="10"/>
        <v>18.655383416547934</v>
      </c>
      <c r="F26">
        <f t="shared" si="10"/>
        <v>15.078253140696429</v>
      </c>
      <c r="G26">
        <f t="shared" si="10"/>
        <v>12.754375959423635</v>
      </c>
      <c r="S26" t="s">
        <v>12</v>
      </c>
      <c r="T26" t="s">
        <v>32</v>
      </c>
      <c r="U26" t="s">
        <v>6</v>
      </c>
      <c r="V26">
        <v>403.54053735801199</v>
      </c>
    </row>
    <row r="27" spans="1:22" x14ac:dyDescent="0.25">
      <c r="A27" t="str">
        <f t="shared" si="7"/>
        <v>Superc</v>
      </c>
      <c r="C27">
        <f t="shared" si="8"/>
        <v>0.60159999999710856</v>
      </c>
      <c r="D27">
        <f t="shared" si="10"/>
        <v>10.176679425101421</v>
      </c>
      <c r="E27">
        <f t="shared" si="10"/>
        <v>12.494215384615368</v>
      </c>
      <c r="F27">
        <f t="shared" si="10"/>
        <v>12.831097569324307</v>
      </c>
      <c r="G27">
        <f t="shared" si="10"/>
        <v>7.9560889940882618</v>
      </c>
      <c r="S27" t="s">
        <v>13</v>
      </c>
      <c r="T27" t="s">
        <v>32</v>
      </c>
      <c r="U27" t="s">
        <v>6</v>
      </c>
      <c r="V27">
        <v>387.15530848895997</v>
      </c>
    </row>
    <row r="28" spans="1:22" x14ac:dyDescent="0.25">
      <c r="A28" t="str">
        <f t="shared" si="7"/>
        <v>Ultrsc</v>
      </c>
      <c r="C28">
        <f t="shared" si="8"/>
        <v>0</v>
      </c>
      <c r="D28">
        <f t="shared" si="10"/>
        <v>4.8128000000000002</v>
      </c>
      <c r="E28">
        <f t="shared" si="10"/>
        <v>4.687811095446623</v>
      </c>
      <c r="F28">
        <f t="shared" si="10"/>
        <v>4.7076837209302251</v>
      </c>
      <c r="G28">
        <f t="shared" si="10"/>
        <v>3.3413281515485198</v>
      </c>
    </row>
    <row r="29" spans="1:22" x14ac:dyDescent="0.25">
      <c r="A29" t="str">
        <f t="shared" ref="A29:A34" si="11">A12</f>
        <v>CC</v>
      </c>
      <c r="C29">
        <f t="shared" si="8"/>
        <v>0.47000000000015213</v>
      </c>
      <c r="D29">
        <f t="shared" ref="D29:G29" si="12">D12/D$35*1000</f>
        <v>0.47000000000000092</v>
      </c>
      <c r="E29">
        <f t="shared" si="12"/>
        <v>0</v>
      </c>
      <c r="F29">
        <f t="shared" si="12"/>
        <v>0.45304195482824072</v>
      </c>
      <c r="G29">
        <f t="shared" si="12"/>
        <v>0.47000000000000292</v>
      </c>
    </row>
    <row r="30" spans="1:22" x14ac:dyDescent="0.25">
      <c r="A30" t="str">
        <f t="shared" si="11"/>
        <v>CCcon</v>
      </c>
      <c r="C30">
        <f t="shared" ref="C30:G34" si="13">C13/C$35*1000</f>
        <v>0</v>
      </c>
      <c r="D30">
        <f t="shared" si="13"/>
        <v>0</v>
      </c>
      <c r="E30">
        <f t="shared" si="13"/>
        <v>0</v>
      </c>
      <c r="F30">
        <f t="shared" si="13"/>
        <v>0</v>
      </c>
      <c r="G30">
        <f t="shared" si="13"/>
        <v>0</v>
      </c>
    </row>
    <row r="31" spans="1:22" x14ac:dyDescent="0.25">
      <c r="A31" t="str">
        <f t="shared" si="11"/>
        <v>ST</v>
      </c>
      <c r="C31">
        <f t="shared" si="13"/>
        <v>0</v>
      </c>
      <c r="D31">
        <f t="shared" si="13"/>
        <v>0</v>
      </c>
      <c r="E31">
        <f t="shared" si="13"/>
        <v>0</v>
      </c>
      <c r="F31">
        <f t="shared" si="13"/>
        <v>0</v>
      </c>
      <c r="G31">
        <f t="shared" si="13"/>
        <v>0</v>
      </c>
    </row>
    <row r="32" spans="1:22" x14ac:dyDescent="0.25">
      <c r="A32" t="str">
        <f t="shared" si="11"/>
        <v>GT</v>
      </c>
      <c r="C32">
        <f t="shared" si="13"/>
        <v>0.20022000000013246</v>
      </c>
      <c r="D32">
        <f t="shared" si="13"/>
        <v>0</v>
      </c>
      <c r="E32">
        <f t="shared" si="13"/>
        <v>0</v>
      </c>
      <c r="F32">
        <f t="shared" si="13"/>
        <v>0</v>
      </c>
      <c r="G32">
        <f t="shared" si="13"/>
        <v>0</v>
      </c>
    </row>
    <row r="33" spans="1:19" x14ac:dyDescent="0.25">
      <c r="A33" t="str">
        <f t="shared" si="11"/>
        <v>Windon</v>
      </c>
      <c r="C33">
        <f t="shared" si="13"/>
        <v>2.6611523809743334</v>
      </c>
      <c r="D33">
        <f t="shared" si="13"/>
        <v>2.6321099683377644</v>
      </c>
      <c r="E33">
        <f t="shared" si="13"/>
        <v>2.3419069820811282</v>
      </c>
      <c r="F33">
        <f t="shared" si="13"/>
        <v>2.6880369973835516</v>
      </c>
      <c r="G33">
        <f t="shared" si="13"/>
        <v>2.8862545386423273</v>
      </c>
    </row>
    <row r="34" spans="1:19" x14ac:dyDescent="0.25">
      <c r="A34" t="str">
        <f t="shared" si="11"/>
        <v>Trade</v>
      </c>
      <c r="C34">
        <f t="shared" si="13"/>
        <v>-2.0904059750831623</v>
      </c>
      <c r="D34">
        <f t="shared" si="13"/>
        <v>-3.5148347994521916</v>
      </c>
      <c r="E34">
        <f t="shared" si="13"/>
        <v>-1.7362785793121309</v>
      </c>
      <c r="F34">
        <f t="shared" si="13"/>
        <v>-1.615218404535701</v>
      </c>
      <c r="G34">
        <f t="shared" si="13"/>
        <v>-1.4521203675627155</v>
      </c>
    </row>
    <row r="35" spans="1:19" x14ac:dyDescent="0.25">
      <c r="C35">
        <f>C3*1000</f>
        <v>117</v>
      </c>
      <c r="D35">
        <f>D3*1000</f>
        <v>1127</v>
      </c>
      <c r="E35">
        <f>E3*1000</f>
        <v>3820</v>
      </c>
      <c r="F35">
        <f>F3*1000</f>
        <v>3024</v>
      </c>
      <c r="G35">
        <f>G3*1000</f>
        <v>696</v>
      </c>
    </row>
    <row r="37" spans="1:19" x14ac:dyDescent="0.25">
      <c r="C37">
        <v>0</v>
      </c>
      <c r="D37">
        <v>0</v>
      </c>
      <c r="E37">
        <f>C35/2</f>
        <v>58.5</v>
      </c>
      <c r="F37">
        <f>0+C35</f>
        <v>117</v>
      </c>
      <c r="G37">
        <f>F37</f>
        <v>117</v>
      </c>
      <c r="H37">
        <f>G37+D35/2</f>
        <v>680.5</v>
      </c>
      <c r="I37">
        <f>G37+D35</f>
        <v>1244</v>
      </c>
      <c r="J37">
        <f>I37</f>
        <v>1244</v>
      </c>
      <c r="K37">
        <f>J37+E35/2</f>
        <v>3154</v>
      </c>
      <c r="L37">
        <f>J37+E35</f>
        <v>5064</v>
      </c>
      <c r="M37">
        <f>L37</f>
        <v>5064</v>
      </c>
      <c r="N37">
        <f>M37+F35/2</f>
        <v>6576</v>
      </c>
      <c r="O37">
        <f>M37+F35</f>
        <v>8088</v>
      </c>
      <c r="P37">
        <f>O37</f>
        <v>8088</v>
      </c>
      <c r="Q37">
        <f>P37+G35/2</f>
        <v>8436</v>
      </c>
      <c r="R37">
        <f>P37+G35</f>
        <v>8784</v>
      </c>
      <c r="S37">
        <f>R37</f>
        <v>8784</v>
      </c>
    </row>
    <row r="38" spans="1:19" x14ac:dyDescent="0.25">
      <c r="B38" t="str">
        <f t="shared" ref="B38:B49" si="14">CONCATENATE(A23)</f>
        <v>Nuclear</v>
      </c>
      <c r="C38">
        <v>0</v>
      </c>
      <c r="D38">
        <f>C23</f>
        <v>0</v>
      </c>
      <c r="E38">
        <f>D38</f>
        <v>0</v>
      </c>
      <c r="F38">
        <f>D38</f>
        <v>0</v>
      </c>
      <c r="G38">
        <v>0</v>
      </c>
    </row>
    <row r="39" spans="1:19" x14ac:dyDescent="0.25">
      <c r="B39" t="str">
        <f t="shared" si="14"/>
        <v>Hydrolg</v>
      </c>
      <c r="C39">
        <v>0</v>
      </c>
      <c r="D39">
        <f t="shared" ref="D39:D49" si="15">C24</f>
        <v>5.04108</v>
      </c>
      <c r="E39">
        <f t="shared" ref="E39:E49" si="16">D39</f>
        <v>5.04108</v>
      </c>
      <c r="F39">
        <f t="shared" ref="F39:F49" si="17">D39</f>
        <v>5.04108</v>
      </c>
      <c r="G39">
        <v>0</v>
      </c>
    </row>
    <row r="40" spans="1:19" x14ac:dyDescent="0.25">
      <c r="B40" t="str">
        <f t="shared" si="14"/>
        <v>HydroROR</v>
      </c>
      <c r="C40">
        <v>0</v>
      </c>
      <c r="D40">
        <f t="shared" si="15"/>
        <v>4.7025000000000004E-2</v>
      </c>
      <c r="E40">
        <f t="shared" si="16"/>
        <v>4.7025000000000004E-2</v>
      </c>
      <c r="F40">
        <f t="shared" si="17"/>
        <v>4.7025000000000004E-2</v>
      </c>
      <c r="G40">
        <v>0</v>
      </c>
    </row>
    <row r="41" spans="1:19" x14ac:dyDescent="0.25">
      <c r="B41" t="str">
        <f t="shared" si="14"/>
        <v>Subcr</v>
      </c>
      <c r="C41">
        <v>0</v>
      </c>
      <c r="D41">
        <f t="shared" si="15"/>
        <v>36.240787413139657</v>
      </c>
      <c r="E41">
        <f t="shared" si="16"/>
        <v>36.240787413139657</v>
      </c>
      <c r="F41">
        <f t="shared" si="17"/>
        <v>36.240787413139657</v>
      </c>
      <c r="G41">
        <v>0</v>
      </c>
    </row>
    <row r="42" spans="1:19" x14ac:dyDescent="0.25">
      <c r="B42" t="str">
        <f t="shared" si="14"/>
        <v>Superc</v>
      </c>
      <c r="C42">
        <v>0</v>
      </c>
      <c r="D42">
        <f t="shared" si="15"/>
        <v>0.60159999999710856</v>
      </c>
      <c r="E42">
        <f t="shared" si="16"/>
        <v>0.60159999999710856</v>
      </c>
      <c r="F42">
        <f t="shared" si="17"/>
        <v>0.60159999999710856</v>
      </c>
      <c r="G42">
        <v>0</v>
      </c>
    </row>
    <row r="43" spans="1:19" x14ac:dyDescent="0.25">
      <c r="B43" t="str">
        <f t="shared" si="14"/>
        <v>Ultrsc</v>
      </c>
      <c r="C43">
        <v>0</v>
      </c>
      <c r="D43">
        <f t="shared" si="15"/>
        <v>0</v>
      </c>
      <c r="E43">
        <f t="shared" si="16"/>
        <v>0</v>
      </c>
      <c r="F43">
        <f t="shared" si="17"/>
        <v>0</v>
      </c>
      <c r="G43">
        <v>0</v>
      </c>
    </row>
    <row r="44" spans="1:19" x14ac:dyDescent="0.25">
      <c r="B44" t="str">
        <f t="shared" si="14"/>
        <v>CC</v>
      </c>
      <c r="C44">
        <v>0</v>
      </c>
      <c r="D44">
        <f t="shared" si="15"/>
        <v>0.47000000000015213</v>
      </c>
      <c r="E44">
        <f t="shared" si="16"/>
        <v>0.47000000000015213</v>
      </c>
      <c r="F44">
        <f t="shared" si="17"/>
        <v>0.47000000000015213</v>
      </c>
      <c r="G44">
        <v>0</v>
      </c>
    </row>
    <row r="45" spans="1:19" x14ac:dyDescent="0.25">
      <c r="B45" t="str">
        <f t="shared" si="14"/>
        <v>CCcon</v>
      </c>
      <c r="C45">
        <v>0</v>
      </c>
      <c r="D45">
        <f t="shared" si="15"/>
        <v>0</v>
      </c>
      <c r="E45">
        <f t="shared" si="16"/>
        <v>0</v>
      </c>
      <c r="F45">
        <f t="shared" si="17"/>
        <v>0</v>
      </c>
      <c r="G45">
        <v>0</v>
      </c>
    </row>
    <row r="46" spans="1:19" x14ac:dyDescent="0.25">
      <c r="B46" t="str">
        <f t="shared" si="14"/>
        <v>ST</v>
      </c>
      <c r="C46">
        <v>0</v>
      </c>
      <c r="D46">
        <f t="shared" si="15"/>
        <v>0</v>
      </c>
      <c r="E46">
        <f t="shared" si="16"/>
        <v>0</v>
      </c>
      <c r="F46">
        <f t="shared" si="17"/>
        <v>0</v>
      </c>
      <c r="G46">
        <v>0</v>
      </c>
    </row>
    <row r="47" spans="1:19" x14ac:dyDescent="0.25">
      <c r="B47" t="str">
        <f t="shared" si="14"/>
        <v>GT</v>
      </c>
      <c r="C47">
        <v>0</v>
      </c>
      <c r="D47">
        <f t="shared" si="15"/>
        <v>0.20022000000013246</v>
      </c>
      <c r="E47">
        <f t="shared" si="16"/>
        <v>0.20022000000013246</v>
      </c>
      <c r="F47">
        <f t="shared" si="17"/>
        <v>0.20022000000013246</v>
      </c>
      <c r="G47">
        <v>0</v>
      </c>
    </row>
    <row r="48" spans="1:19" x14ac:dyDescent="0.25">
      <c r="B48" t="str">
        <f t="shared" si="14"/>
        <v>Windon</v>
      </c>
      <c r="C48">
        <v>0</v>
      </c>
      <c r="D48">
        <f t="shared" si="15"/>
        <v>2.6611523809743334</v>
      </c>
      <c r="E48">
        <f t="shared" si="16"/>
        <v>2.6611523809743334</v>
      </c>
      <c r="F48">
        <f t="shared" si="17"/>
        <v>2.6611523809743334</v>
      </c>
      <c r="G48">
        <v>0</v>
      </c>
    </row>
    <row r="49" spans="2:13" x14ac:dyDescent="0.25">
      <c r="B49" t="str">
        <f t="shared" si="14"/>
        <v>Trade</v>
      </c>
      <c r="C49">
        <v>0</v>
      </c>
      <c r="D49">
        <f t="shared" si="15"/>
        <v>-2.0904059750831623</v>
      </c>
      <c r="E49">
        <f t="shared" si="16"/>
        <v>-2.0904059750831623</v>
      </c>
      <c r="F49">
        <f t="shared" si="17"/>
        <v>-2.0904059750831623</v>
      </c>
      <c r="G49">
        <v>0</v>
      </c>
    </row>
    <row r="50" spans="2:13" x14ac:dyDescent="0.25">
      <c r="B50" t="str">
        <f t="shared" ref="B50:B61" si="18">CONCATENATE(A23,"-",D$19)</f>
        <v>Nuclear-LS2</v>
      </c>
      <c r="F50">
        <v>0</v>
      </c>
      <c r="G50">
        <f t="shared" ref="G50:G61" si="19">D23</f>
        <v>0</v>
      </c>
      <c r="H50">
        <f>G50</f>
        <v>0</v>
      </c>
      <c r="I50">
        <f>G50</f>
        <v>0</v>
      </c>
      <c r="J50">
        <v>0</v>
      </c>
    </row>
    <row r="51" spans="2:13" x14ac:dyDescent="0.25">
      <c r="B51" t="str">
        <f t="shared" si="18"/>
        <v>Hydrolg-LS2</v>
      </c>
      <c r="F51">
        <v>0</v>
      </c>
      <c r="G51">
        <f t="shared" si="19"/>
        <v>3.6052444365572409</v>
      </c>
      <c r="H51">
        <f t="shared" ref="H51:H61" si="20">G51</f>
        <v>3.6052444365572409</v>
      </c>
      <c r="I51">
        <f t="shared" ref="I51:I61" si="21">G51</f>
        <v>3.6052444365572409</v>
      </c>
      <c r="J51">
        <v>0</v>
      </c>
    </row>
    <row r="52" spans="2:13" x14ac:dyDescent="0.25">
      <c r="B52" t="str">
        <f t="shared" si="18"/>
        <v>HydroROR-LS2</v>
      </c>
      <c r="F52">
        <v>0</v>
      </c>
      <c r="G52">
        <f t="shared" si="19"/>
        <v>3.3631011535056168E-2</v>
      </c>
      <c r="H52">
        <f t="shared" si="20"/>
        <v>3.3631011535056168E-2</v>
      </c>
      <c r="I52">
        <f t="shared" si="21"/>
        <v>3.3631011535056168E-2</v>
      </c>
      <c r="J52">
        <v>0</v>
      </c>
    </row>
    <row r="53" spans="2:13" x14ac:dyDescent="0.25">
      <c r="B53" t="str">
        <f t="shared" si="18"/>
        <v>Subcr-LS2</v>
      </c>
      <c r="F53">
        <v>0</v>
      </c>
      <c r="G53">
        <f t="shared" si="19"/>
        <v>21.585816332515172</v>
      </c>
      <c r="H53">
        <f t="shared" si="20"/>
        <v>21.585816332515172</v>
      </c>
      <c r="I53">
        <f t="shared" si="21"/>
        <v>21.585816332515172</v>
      </c>
      <c r="J53">
        <v>0</v>
      </c>
    </row>
    <row r="54" spans="2:13" x14ac:dyDescent="0.25">
      <c r="B54" t="str">
        <f t="shared" si="18"/>
        <v>Superc-LS2</v>
      </c>
      <c r="F54">
        <v>0</v>
      </c>
      <c r="G54">
        <f t="shared" si="19"/>
        <v>10.176679425101421</v>
      </c>
      <c r="H54">
        <f t="shared" si="20"/>
        <v>10.176679425101421</v>
      </c>
      <c r="I54">
        <f t="shared" si="21"/>
        <v>10.176679425101421</v>
      </c>
      <c r="J54">
        <v>0</v>
      </c>
    </row>
    <row r="55" spans="2:13" x14ac:dyDescent="0.25">
      <c r="B55" t="str">
        <f t="shared" si="18"/>
        <v>Ultrsc-LS2</v>
      </c>
      <c r="F55">
        <v>0</v>
      </c>
      <c r="G55">
        <f t="shared" si="19"/>
        <v>4.8128000000000002</v>
      </c>
      <c r="H55">
        <f t="shared" si="20"/>
        <v>4.8128000000000002</v>
      </c>
      <c r="I55">
        <f t="shared" si="21"/>
        <v>4.8128000000000002</v>
      </c>
      <c r="J55">
        <v>0</v>
      </c>
    </row>
    <row r="56" spans="2:13" x14ac:dyDescent="0.25">
      <c r="B56" t="str">
        <f t="shared" si="18"/>
        <v>CC-LS2</v>
      </c>
      <c r="F56">
        <v>0</v>
      </c>
      <c r="G56">
        <f t="shared" si="19"/>
        <v>0.47000000000000092</v>
      </c>
      <c r="H56">
        <f t="shared" si="20"/>
        <v>0.47000000000000092</v>
      </c>
      <c r="I56">
        <f t="shared" si="21"/>
        <v>0.47000000000000092</v>
      </c>
      <c r="J56">
        <v>0</v>
      </c>
    </row>
    <row r="57" spans="2:13" x14ac:dyDescent="0.25">
      <c r="B57" t="str">
        <f t="shared" si="18"/>
        <v>CCcon-LS2</v>
      </c>
      <c r="F57">
        <v>0</v>
      </c>
      <c r="G57">
        <f t="shared" si="19"/>
        <v>0</v>
      </c>
      <c r="H57">
        <f t="shared" si="20"/>
        <v>0</v>
      </c>
      <c r="I57">
        <f t="shared" si="21"/>
        <v>0</v>
      </c>
      <c r="J57">
        <v>0</v>
      </c>
    </row>
    <row r="58" spans="2:13" x14ac:dyDescent="0.25">
      <c r="B58" t="str">
        <f t="shared" si="18"/>
        <v>ST-LS2</v>
      </c>
      <c r="F58">
        <v>0</v>
      </c>
      <c r="G58">
        <f t="shared" si="19"/>
        <v>0</v>
      </c>
      <c r="H58">
        <f t="shared" si="20"/>
        <v>0</v>
      </c>
      <c r="I58">
        <f t="shared" si="21"/>
        <v>0</v>
      </c>
      <c r="J58">
        <v>0</v>
      </c>
    </row>
    <row r="59" spans="2:13" x14ac:dyDescent="0.25">
      <c r="B59" t="str">
        <f t="shared" si="18"/>
        <v>GT-LS2</v>
      </c>
      <c r="F59">
        <v>0</v>
      </c>
      <c r="G59">
        <f t="shared" si="19"/>
        <v>0</v>
      </c>
      <c r="H59">
        <f t="shared" si="20"/>
        <v>0</v>
      </c>
      <c r="I59">
        <f t="shared" si="21"/>
        <v>0</v>
      </c>
      <c r="J59">
        <v>0</v>
      </c>
    </row>
    <row r="60" spans="2:13" x14ac:dyDescent="0.25">
      <c r="B60" t="str">
        <f t="shared" si="18"/>
        <v>Windon-LS2</v>
      </c>
      <c r="F60">
        <v>0</v>
      </c>
      <c r="G60">
        <f t="shared" si="19"/>
        <v>2.6321099683377644</v>
      </c>
      <c r="H60">
        <f t="shared" si="20"/>
        <v>2.6321099683377644</v>
      </c>
      <c r="I60">
        <f t="shared" si="21"/>
        <v>2.6321099683377644</v>
      </c>
      <c r="J60">
        <v>0</v>
      </c>
    </row>
    <row r="61" spans="2:13" x14ac:dyDescent="0.25">
      <c r="B61" t="str">
        <f t="shared" si="18"/>
        <v>Trade-LS2</v>
      </c>
      <c r="F61">
        <v>0</v>
      </c>
      <c r="G61">
        <f t="shared" si="19"/>
        <v>-3.5148347994521916</v>
      </c>
      <c r="H61">
        <f t="shared" si="20"/>
        <v>-3.5148347994521916</v>
      </c>
      <c r="I61">
        <f t="shared" si="21"/>
        <v>-3.5148347994521916</v>
      </c>
      <c r="J61">
        <v>0</v>
      </c>
    </row>
    <row r="62" spans="2:13" x14ac:dyDescent="0.25">
      <c r="B62" t="str">
        <f t="shared" ref="B62:B73" si="22">CONCATENATE(A23,"-",E$19)</f>
        <v>Nuclear-LS3</v>
      </c>
      <c r="I62">
        <v>0</v>
      </c>
      <c r="J62">
        <f t="shared" ref="J62:J73" si="23">E23</f>
        <v>0</v>
      </c>
      <c r="K62">
        <f>J62</f>
        <v>0</v>
      </c>
      <c r="L62">
        <f>J62</f>
        <v>0</v>
      </c>
      <c r="M62">
        <v>0</v>
      </c>
    </row>
    <row r="63" spans="2:13" x14ac:dyDescent="0.25">
      <c r="B63" t="str">
        <f t="shared" si="22"/>
        <v>Hydrolg-LS3</v>
      </c>
      <c r="I63">
        <v>0</v>
      </c>
      <c r="J63">
        <f t="shared" si="23"/>
        <v>0</v>
      </c>
      <c r="K63">
        <f t="shared" ref="K63:K73" si="24">J63</f>
        <v>0</v>
      </c>
      <c r="L63">
        <f t="shared" ref="L63:L73" si="25">J63</f>
        <v>0</v>
      </c>
      <c r="M63">
        <v>0</v>
      </c>
    </row>
    <row r="64" spans="2:13" x14ac:dyDescent="0.25">
      <c r="B64" t="str">
        <f t="shared" si="22"/>
        <v>HydroROR-LS3</v>
      </c>
      <c r="I64">
        <v>0</v>
      </c>
      <c r="J64">
        <f t="shared" si="23"/>
        <v>0</v>
      </c>
      <c r="K64">
        <f t="shared" si="24"/>
        <v>0</v>
      </c>
      <c r="L64">
        <f t="shared" si="25"/>
        <v>0</v>
      </c>
      <c r="M64">
        <v>0</v>
      </c>
    </row>
    <row r="65" spans="2:16" x14ac:dyDescent="0.25">
      <c r="B65" t="str">
        <f t="shared" si="22"/>
        <v>Subcr-LS3</v>
      </c>
      <c r="I65">
        <v>0</v>
      </c>
      <c r="J65">
        <f t="shared" si="23"/>
        <v>18.655383416547934</v>
      </c>
      <c r="K65">
        <f t="shared" si="24"/>
        <v>18.655383416547934</v>
      </c>
      <c r="L65">
        <f t="shared" si="25"/>
        <v>18.655383416547934</v>
      </c>
      <c r="M65">
        <v>0</v>
      </c>
    </row>
    <row r="66" spans="2:16" x14ac:dyDescent="0.25">
      <c r="B66" t="str">
        <f t="shared" si="22"/>
        <v>Superc-LS3</v>
      </c>
      <c r="I66">
        <v>0</v>
      </c>
      <c r="J66">
        <f t="shared" si="23"/>
        <v>12.494215384615368</v>
      </c>
      <c r="K66">
        <f t="shared" si="24"/>
        <v>12.494215384615368</v>
      </c>
      <c r="L66">
        <f t="shared" si="25"/>
        <v>12.494215384615368</v>
      </c>
      <c r="M66">
        <v>0</v>
      </c>
    </row>
    <row r="67" spans="2:16" x14ac:dyDescent="0.25">
      <c r="B67" t="str">
        <f t="shared" si="22"/>
        <v>Ultrsc-LS3</v>
      </c>
      <c r="I67">
        <v>0</v>
      </c>
      <c r="J67">
        <f t="shared" si="23"/>
        <v>4.687811095446623</v>
      </c>
      <c r="K67">
        <f t="shared" si="24"/>
        <v>4.687811095446623</v>
      </c>
      <c r="L67">
        <f t="shared" si="25"/>
        <v>4.687811095446623</v>
      </c>
      <c r="M67">
        <v>0</v>
      </c>
    </row>
    <row r="68" spans="2:16" x14ac:dyDescent="0.25">
      <c r="B68" t="str">
        <f t="shared" si="22"/>
        <v>CC-LS3</v>
      </c>
      <c r="I68">
        <v>0</v>
      </c>
      <c r="J68">
        <f t="shared" si="23"/>
        <v>0</v>
      </c>
      <c r="K68">
        <f t="shared" si="24"/>
        <v>0</v>
      </c>
      <c r="L68">
        <f t="shared" si="25"/>
        <v>0</v>
      </c>
      <c r="M68">
        <v>0</v>
      </c>
    </row>
    <row r="69" spans="2:16" x14ac:dyDescent="0.25">
      <c r="B69" t="str">
        <f t="shared" si="22"/>
        <v>CCcon-LS3</v>
      </c>
      <c r="I69">
        <v>0</v>
      </c>
      <c r="J69">
        <f t="shared" si="23"/>
        <v>0</v>
      </c>
      <c r="K69">
        <f t="shared" si="24"/>
        <v>0</v>
      </c>
      <c r="L69">
        <f t="shared" si="25"/>
        <v>0</v>
      </c>
      <c r="M69">
        <v>0</v>
      </c>
    </row>
    <row r="70" spans="2:16" x14ac:dyDescent="0.25">
      <c r="B70" t="str">
        <f t="shared" si="22"/>
        <v>ST-LS3</v>
      </c>
      <c r="I70">
        <v>0</v>
      </c>
      <c r="J70">
        <f t="shared" si="23"/>
        <v>0</v>
      </c>
      <c r="K70">
        <f t="shared" si="24"/>
        <v>0</v>
      </c>
      <c r="L70">
        <f t="shared" si="25"/>
        <v>0</v>
      </c>
      <c r="M70">
        <v>0</v>
      </c>
    </row>
    <row r="71" spans="2:16" x14ac:dyDescent="0.25">
      <c r="B71" t="str">
        <f t="shared" si="22"/>
        <v>GT-LS3</v>
      </c>
      <c r="I71">
        <v>0</v>
      </c>
      <c r="J71">
        <f t="shared" si="23"/>
        <v>0</v>
      </c>
      <c r="K71">
        <f t="shared" si="24"/>
        <v>0</v>
      </c>
      <c r="L71">
        <f t="shared" si="25"/>
        <v>0</v>
      </c>
      <c r="M71">
        <v>0</v>
      </c>
    </row>
    <row r="72" spans="2:16" x14ac:dyDescent="0.25">
      <c r="B72" t="str">
        <f t="shared" si="22"/>
        <v>Windon-LS3</v>
      </c>
      <c r="I72">
        <v>0</v>
      </c>
      <c r="J72">
        <f t="shared" si="23"/>
        <v>2.3419069820811282</v>
      </c>
      <c r="K72">
        <f t="shared" si="24"/>
        <v>2.3419069820811282</v>
      </c>
      <c r="L72">
        <f t="shared" si="25"/>
        <v>2.3419069820811282</v>
      </c>
      <c r="M72">
        <v>0</v>
      </c>
    </row>
    <row r="73" spans="2:16" x14ac:dyDescent="0.25">
      <c r="B73" t="str">
        <f t="shared" si="22"/>
        <v>Trade-LS3</v>
      </c>
      <c r="I73">
        <v>0</v>
      </c>
      <c r="J73">
        <f t="shared" si="23"/>
        <v>-1.7362785793121309</v>
      </c>
      <c r="K73">
        <f t="shared" si="24"/>
        <v>-1.7362785793121309</v>
      </c>
      <c r="L73">
        <f t="shared" si="25"/>
        <v>-1.7362785793121309</v>
      </c>
      <c r="M73">
        <v>0</v>
      </c>
    </row>
    <row r="74" spans="2:16" x14ac:dyDescent="0.25">
      <c r="B74" t="str">
        <f t="shared" ref="B74:B85" si="26">CONCATENATE(A23,"-",F$19)</f>
        <v>Nuclear-LS4</v>
      </c>
      <c r="L74">
        <v>0</v>
      </c>
      <c r="M74">
        <f t="shared" ref="M74:M85" si="27">F23</f>
        <v>0</v>
      </c>
      <c r="N74">
        <f>M74</f>
        <v>0</v>
      </c>
      <c r="O74">
        <f>M74</f>
        <v>0</v>
      </c>
      <c r="P74">
        <v>0</v>
      </c>
    </row>
    <row r="75" spans="2:16" x14ac:dyDescent="0.25">
      <c r="B75" t="str">
        <f t="shared" si="26"/>
        <v>Hydrolg-LS4</v>
      </c>
      <c r="L75">
        <v>0</v>
      </c>
      <c r="M75">
        <f t="shared" si="27"/>
        <v>0</v>
      </c>
      <c r="N75">
        <f t="shared" ref="N75:N85" si="28">M75</f>
        <v>0</v>
      </c>
      <c r="O75">
        <f t="shared" ref="O75:O85" si="29">M75</f>
        <v>0</v>
      </c>
      <c r="P75">
        <v>0</v>
      </c>
    </row>
    <row r="76" spans="2:16" x14ac:dyDescent="0.25">
      <c r="B76" t="str">
        <f t="shared" si="26"/>
        <v>HydroROR-LS4</v>
      </c>
      <c r="L76">
        <v>0</v>
      </c>
      <c r="M76">
        <f t="shared" si="27"/>
        <v>0</v>
      </c>
      <c r="N76">
        <f t="shared" si="28"/>
        <v>0</v>
      </c>
      <c r="O76">
        <f t="shared" si="29"/>
        <v>0</v>
      </c>
      <c r="P76">
        <v>0</v>
      </c>
    </row>
    <row r="77" spans="2:16" x14ac:dyDescent="0.25">
      <c r="B77" t="str">
        <f t="shared" si="26"/>
        <v>Subcr-LS4</v>
      </c>
      <c r="L77">
        <v>0</v>
      </c>
      <c r="M77">
        <f t="shared" si="27"/>
        <v>15.078253140696429</v>
      </c>
      <c r="N77">
        <f t="shared" si="28"/>
        <v>15.078253140696429</v>
      </c>
      <c r="O77">
        <f t="shared" si="29"/>
        <v>15.078253140696429</v>
      </c>
      <c r="P77">
        <v>0</v>
      </c>
    </row>
    <row r="78" spans="2:16" x14ac:dyDescent="0.25">
      <c r="B78" t="str">
        <f t="shared" si="26"/>
        <v>Superc-LS4</v>
      </c>
      <c r="L78">
        <v>0</v>
      </c>
      <c r="M78">
        <f t="shared" si="27"/>
        <v>12.831097569324307</v>
      </c>
      <c r="N78">
        <f t="shared" si="28"/>
        <v>12.831097569324307</v>
      </c>
      <c r="O78">
        <f t="shared" si="29"/>
        <v>12.831097569324307</v>
      </c>
      <c r="P78">
        <v>0</v>
      </c>
    </row>
    <row r="79" spans="2:16" x14ac:dyDescent="0.25">
      <c r="B79" t="str">
        <f t="shared" si="26"/>
        <v>Ultrsc-LS4</v>
      </c>
      <c r="L79">
        <v>0</v>
      </c>
      <c r="M79">
        <f t="shared" si="27"/>
        <v>4.7076837209302251</v>
      </c>
      <c r="N79">
        <f t="shared" si="28"/>
        <v>4.7076837209302251</v>
      </c>
      <c r="O79">
        <f t="shared" si="29"/>
        <v>4.7076837209302251</v>
      </c>
      <c r="P79">
        <v>0</v>
      </c>
    </row>
    <row r="80" spans="2:16" x14ac:dyDescent="0.25">
      <c r="B80" t="str">
        <f t="shared" si="26"/>
        <v>CC-LS4</v>
      </c>
      <c r="L80">
        <v>0</v>
      </c>
      <c r="M80">
        <f t="shared" si="27"/>
        <v>0.45304195482824072</v>
      </c>
      <c r="N80">
        <f t="shared" si="28"/>
        <v>0.45304195482824072</v>
      </c>
      <c r="O80">
        <f t="shared" si="29"/>
        <v>0.45304195482824072</v>
      </c>
      <c r="P80">
        <v>0</v>
      </c>
    </row>
    <row r="81" spans="2:19" x14ac:dyDescent="0.25">
      <c r="B81" t="str">
        <f t="shared" si="26"/>
        <v>CCcon-LS4</v>
      </c>
      <c r="L81">
        <v>0</v>
      </c>
      <c r="M81">
        <f t="shared" si="27"/>
        <v>0</v>
      </c>
      <c r="N81">
        <f t="shared" si="28"/>
        <v>0</v>
      </c>
      <c r="O81">
        <f t="shared" si="29"/>
        <v>0</v>
      </c>
      <c r="P81">
        <v>0</v>
      </c>
    </row>
    <row r="82" spans="2:19" x14ac:dyDescent="0.25">
      <c r="B82" t="str">
        <f t="shared" si="26"/>
        <v>ST-LS4</v>
      </c>
      <c r="L82">
        <v>0</v>
      </c>
      <c r="M82">
        <f t="shared" si="27"/>
        <v>0</v>
      </c>
      <c r="N82">
        <f t="shared" si="28"/>
        <v>0</v>
      </c>
      <c r="O82">
        <f t="shared" si="29"/>
        <v>0</v>
      </c>
      <c r="P82">
        <v>0</v>
      </c>
    </row>
    <row r="83" spans="2:19" x14ac:dyDescent="0.25">
      <c r="B83" t="str">
        <f t="shared" si="26"/>
        <v>GT-LS4</v>
      </c>
      <c r="L83">
        <v>0</v>
      </c>
      <c r="M83">
        <f t="shared" si="27"/>
        <v>0</v>
      </c>
      <c r="N83">
        <f t="shared" si="28"/>
        <v>0</v>
      </c>
      <c r="O83">
        <f t="shared" si="29"/>
        <v>0</v>
      </c>
      <c r="P83">
        <v>0</v>
      </c>
    </row>
    <row r="84" spans="2:19" x14ac:dyDescent="0.25">
      <c r="B84" t="str">
        <f t="shared" si="26"/>
        <v>Windon-LS4</v>
      </c>
      <c r="L84">
        <v>0</v>
      </c>
      <c r="M84">
        <f t="shared" si="27"/>
        <v>2.6880369973835516</v>
      </c>
      <c r="N84">
        <f t="shared" si="28"/>
        <v>2.6880369973835516</v>
      </c>
      <c r="O84">
        <f t="shared" si="29"/>
        <v>2.6880369973835516</v>
      </c>
      <c r="P84">
        <v>0</v>
      </c>
    </row>
    <row r="85" spans="2:19" x14ac:dyDescent="0.25">
      <c r="B85" t="str">
        <f t="shared" si="26"/>
        <v>Trade-LS4</v>
      </c>
      <c r="L85">
        <v>0</v>
      </c>
      <c r="M85">
        <f t="shared" si="27"/>
        <v>-1.615218404535701</v>
      </c>
      <c r="N85">
        <f t="shared" si="28"/>
        <v>-1.615218404535701</v>
      </c>
      <c r="O85">
        <f t="shared" si="29"/>
        <v>-1.615218404535701</v>
      </c>
      <c r="P85">
        <v>0</v>
      </c>
    </row>
    <row r="86" spans="2:19" x14ac:dyDescent="0.25">
      <c r="B86" t="str">
        <f t="shared" ref="B86:B97" si="30">CONCATENATE(A23,"-",G$19)</f>
        <v>Nuclear-LS5</v>
      </c>
      <c r="O86">
        <v>0</v>
      </c>
      <c r="P86">
        <f t="shared" ref="P86:P97" si="31">G23</f>
        <v>0</v>
      </c>
      <c r="Q86">
        <f t="shared" ref="Q86:Q97" si="32">P86</f>
        <v>0</v>
      </c>
      <c r="R86">
        <f t="shared" ref="R86:R97" si="33">P86</f>
        <v>0</v>
      </c>
      <c r="S86">
        <v>0</v>
      </c>
    </row>
    <row r="87" spans="2:19" x14ac:dyDescent="0.25">
      <c r="B87" t="str">
        <f t="shared" si="30"/>
        <v>Hydrolg-LS5</v>
      </c>
      <c r="O87">
        <v>0</v>
      </c>
      <c r="P87">
        <f t="shared" si="31"/>
        <v>5.04108</v>
      </c>
      <c r="Q87">
        <f t="shared" si="32"/>
        <v>5.04108</v>
      </c>
      <c r="R87">
        <f t="shared" si="33"/>
        <v>5.04108</v>
      </c>
      <c r="S87">
        <v>0</v>
      </c>
    </row>
    <row r="88" spans="2:19" x14ac:dyDescent="0.25">
      <c r="B88" t="str">
        <f t="shared" si="30"/>
        <v>HydroROR-LS5</v>
      </c>
      <c r="O88">
        <v>0</v>
      </c>
      <c r="P88">
        <f t="shared" si="31"/>
        <v>4.7024999999999997E-2</v>
      </c>
      <c r="Q88">
        <f t="shared" si="32"/>
        <v>4.7024999999999997E-2</v>
      </c>
      <c r="R88">
        <f t="shared" si="33"/>
        <v>4.7024999999999997E-2</v>
      </c>
      <c r="S88">
        <v>0</v>
      </c>
    </row>
    <row r="89" spans="2:19" x14ac:dyDescent="0.25">
      <c r="B89" t="str">
        <f t="shared" si="30"/>
        <v>Subcr-LS5</v>
      </c>
      <c r="O89">
        <v>0</v>
      </c>
      <c r="P89">
        <f t="shared" si="31"/>
        <v>12.754375959423635</v>
      </c>
      <c r="Q89">
        <f t="shared" si="32"/>
        <v>12.754375959423635</v>
      </c>
      <c r="R89">
        <f t="shared" si="33"/>
        <v>12.754375959423635</v>
      </c>
      <c r="S89">
        <v>0</v>
      </c>
    </row>
    <row r="90" spans="2:19" x14ac:dyDescent="0.25">
      <c r="B90" t="str">
        <f t="shared" si="30"/>
        <v>Superc-LS5</v>
      </c>
      <c r="O90">
        <v>0</v>
      </c>
      <c r="P90">
        <f t="shared" si="31"/>
        <v>7.9560889940882618</v>
      </c>
      <c r="Q90">
        <f t="shared" si="32"/>
        <v>7.9560889940882618</v>
      </c>
      <c r="R90">
        <f t="shared" si="33"/>
        <v>7.9560889940882618</v>
      </c>
      <c r="S90">
        <v>0</v>
      </c>
    </row>
    <row r="91" spans="2:19" x14ac:dyDescent="0.25">
      <c r="B91" t="str">
        <f t="shared" si="30"/>
        <v>Ultrsc-LS5</v>
      </c>
      <c r="O91">
        <v>0</v>
      </c>
      <c r="P91">
        <f t="shared" si="31"/>
        <v>3.3413281515485198</v>
      </c>
      <c r="Q91">
        <f t="shared" si="32"/>
        <v>3.3413281515485198</v>
      </c>
      <c r="R91">
        <f t="shared" si="33"/>
        <v>3.3413281515485198</v>
      </c>
      <c r="S91">
        <v>0</v>
      </c>
    </row>
    <row r="92" spans="2:19" x14ac:dyDescent="0.25">
      <c r="B92" t="str">
        <f t="shared" si="30"/>
        <v>CC-LS5</v>
      </c>
      <c r="O92">
        <v>0</v>
      </c>
      <c r="P92">
        <f t="shared" si="31"/>
        <v>0.47000000000000292</v>
      </c>
      <c r="Q92">
        <f t="shared" si="32"/>
        <v>0.47000000000000292</v>
      </c>
      <c r="R92">
        <f t="shared" si="33"/>
        <v>0.47000000000000292</v>
      </c>
      <c r="S92">
        <v>0</v>
      </c>
    </row>
    <row r="93" spans="2:19" x14ac:dyDescent="0.25">
      <c r="B93" t="str">
        <f t="shared" si="30"/>
        <v>CCcon-LS5</v>
      </c>
      <c r="O93">
        <v>0</v>
      </c>
      <c r="P93">
        <f t="shared" si="31"/>
        <v>0</v>
      </c>
      <c r="Q93">
        <f t="shared" si="32"/>
        <v>0</v>
      </c>
      <c r="R93">
        <f t="shared" si="33"/>
        <v>0</v>
      </c>
      <c r="S93">
        <v>0</v>
      </c>
    </row>
    <row r="94" spans="2:19" x14ac:dyDescent="0.25">
      <c r="B94" t="str">
        <f t="shared" si="30"/>
        <v>ST-LS5</v>
      </c>
      <c r="O94">
        <v>0</v>
      </c>
      <c r="P94">
        <f t="shared" si="31"/>
        <v>0</v>
      </c>
      <c r="Q94">
        <f t="shared" si="32"/>
        <v>0</v>
      </c>
      <c r="R94">
        <f t="shared" si="33"/>
        <v>0</v>
      </c>
      <c r="S94">
        <v>0</v>
      </c>
    </row>
    <row r="95" spans="2:19" x14ac:dyDescent="0.25">
      <c r="B95" t="str">
        <f t="shared" si="30"/>
        <v>GT-LS5</v>
      </c>
      <c r="O95">
        <v>0</v>
      </c>
      <c r="P95">
        <f t="shared" si="31"/>
        <v>0</v>
      </c>
      <c r="Q95">
        <f t="shared" si="32"/>
        <v>0</v>
      </c>
      <c r="R95">
        <f t="shared" si="33"/>
        <v>0</v>
      </c>
      <c r="S95">
        <v>0</v>
      </c>
    </row>
    <row r="96" spans="2:19" x14ac:dyDescent="0.25">
      <c r="B96" t="str">
        <f t="shared" si="30"/>
        <v>Windon-LS5</v>
      </c>
      <c r="O96">
        <v>0</v>
      </c>
      <c r="P96">
        <f t="shared" si="31"/>
        <v>2.8862545386423273</v>
      </c>
      <c r="Q96">
        <f t="shared" si="32"/>
        <v>2.8862545386423273</v>
      </c>
      <c r="R96">
        <f t="shared" si="33"/>
        <v>2.8862545386423273</v>
      </c>
      <c r="S96">
        <v>0</v>
      </c>
    </row>
    <row r="97" spans="2:19" x14ac:dyDescent="0.25">
      <c r="B97" t="str">
        <f t="shared" si="30"/>
        <v>Trade-LS5</v>
      </c>
      <c r="O97">
        <v>0</v>
      </c>
      <c r="P97">
        <f t="shared" si="31"/>
        <v>-1.4521203675627155</v>
      </c>
      <c r="Q97">
        <f t="shared" si="32"/>
        <v>-1.4521203675627155</v>
      </c>
      <c r="R97">
        <f t="shared" si="33"/>
        <v>-1.4521203675627155</v>
      </c>
      <c r="S97">
        <v>0</v>
      </c>
    </row>
    <row r="98" spans="2:19" x14ac:dyDescent="0.25">
      <c r="B98" t="s">
        <v>15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</row>
    <row r="99" spans="2:19" x14ac:dyDescent="0.25">
      <c r="B99" t="s">
        <v>15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</row>
    <row r="100" spans="2:19" x14ac:dyDescent="0.25">
      <c r="B100" t="s">
        <v>15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</row>
    <row r="101" spans="2:19" x14ac:dyDescent="0.25">
      <c r="B101" t="s">
        <v>15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</row>
    <row r="102" spans="2:19" x14ac:dyDescent="0.25">
      <c r="B102" t="s">
        <v>15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2:19" x14ac:dyDescent="0.25">
      <c r="B103" t="s">
        <v>15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</row>
    <row r="104" spans="2:19" x14ac:dyDescent="0.25">
      <c r="B104" t="s">
        <v>15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</row>
    <row r="105" spans="2:19" x14ac:dyDescent="0.25">
      <c r="B105" t="s">
        <v>15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</row>
    <row r="106" spans="2:19" x14ac:dyDescent="0.25">
      <c r="B106" t="s">
        <v>15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</row>
    <row r="107" spans="2:19" x14ac:dyDescent="0.25">
      <c r="B107" t="s">
        <v>15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</row>
    <row r="108" spans="2:19" x14ac:dyDescent="0.25">
      <c r="B108" t="s">
        <v>15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</row>
    <row r="109" spans="2:19" x14ac:dyDescent="0.25">
      <c r="B109" t="s">
        <v>15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2:19" x14ac:dyDescent="0.25">
      <c r="B110" t="s">
        <v>30</v>
      </c>
      <c r="C110">
        <f>$C20</f>
        <v>429.811781011932</v>
      </c>
      <c r="D110">
        <f>$C20</f>
        <v>429.811781011932</v>
      </c>
      <c r="E110">
        <f>$C20</f>
        <v>429.811781011932</v>
      </c>
      <c r="F110">
        <f>$C20</f>
        <v>429.811781011932</v>
      </c>
      <c r="G110">
        <f>$D20</f>
        <v>381.09095199064001</v>
      </c>
      <c r="H110">
        <f t="shared" ref="H110:I110" si="34">$D20</f>
        <v>381.09095199064001</v>
      </c>
      <c r="I110">
        <f t="shared" si="34"/>
        <v>381.09095199064001</v>
      </c>
      <c r="J110">
        <f>$E20</f>
        <v>381.09095199057901</v>
      </c>
      <c r="K110">
        <f>$E20</f>
        <v>381.09095199057901</v>
      </c>
      <c r="L110">
        <f>$E20</f>
        <v>381.09095199057901</v>
      </c>
      <c r="M110">
        <f>$F20</f>
        <v>381.090951990603</v>
      </c>
      <c r="N110">
        <f>$F20</f>
        <v>381.090951990603</v>
      </c>
      <c r="O110">
        <f>$F20</f>
        <v>381.090951990603</v>
      </c>
      <c r="P110">
        <f>$G20</f>
        <v>381.09095199253699</v>
      </c>
      <c r="Q110">
        <f t="shared" ref="Q110:S110" si="35">$G20</f>
        <v>381.09095199253699</v>
      </c>
      <c r="R110">
        <f t="shared" si="35"/>
        <v>381.09095199253699</v>
      </c>
      <c r="S110">
        <f t="shared" si="35"/>
        <v>381.09095199253699</v>
      </c>
    </row>
    <row r="111" spans="2:19" ht="21.75" customHeight="1" x14ac:dyDescent="0.25">
      <c r="B111" t="s">
        <v>11</v>
      </c>
      <c r="C111">
        <v>424.79447437915798</v>
      </c>
      <c r="D111">
        <v>424.79447437915798</v>
      </c>
      <c r="E111">
        <v>424.79447437915798</v>
      </c>
      <c r="F111">
        <v>424.79447437915798</v>
      </c>
      <c r="G111">
        <v>424.79447437915798</v>
      </c>
      <c r="H111">
        <v>424.79447437915798</v>
      </c>
      <c r="I111">
        <v>424.79447437915798</v>
      </c>
      <c r="J111">
        <v>424.79447437915798</v>
      </c>
      <c r="K111">
        <v>424.79447437915798</v>
      </c>
      <c r="L111">
        <v>424.79447437915798</v>
      </c>
      <c r="M111">
        <v>424.79447437915798</v>
      </c>
      <c r="N111">
        <v>424.79447437915798</v>
      </c>
      <c r="O111">
        <v>424.79447437915798</v>
      </c>
      <c r="P111">
        <v>424.79447437915798</v>
      </c>
      <c r="Q111">
        <v>424.79447437915798</v>
      </c>
      <c r="R111">
        <v>424.79447437915798</v>
      </c>
      <c r="S111">
        <v>424.79447437915798</v>
      </c>
    </row>
    <row r="112" spans="2:19" x14ac:dyDescent="0.25">
      <c r="B112" t="s">
        <v>13</v>
      </c>
      <c r="C112">
        <v>387.20268984058498</v>
      </c>
      <c r="D112">
        <v>387.20268984058498</v>
      </c>
      <c r="E112">
        <v>387.20268984058498</v>
      </c>
      <c r="F112">
        <v>387.20268984058498</v>
      </c>
      <c r="G112">
        <v>387.20268984058498</v>
      </c>
      <c r="H112">
        <v>387.20268984058498</v>
      </c>
      <c r="I112">
        <v>387.20268984058498</v>
      </c>
      <c r="J112">
        <v>387.20268984058498</v>
      </c>
      <c r="K112">
        <v>387.20268984058498</v>
      </c>
      <c r="L112">
        <v>387.20268984058498</v>
      </c>
      <c r="M112">
        <v>387.20268984058498</v>
      </c>
      <c r="N112">
        <v>387.20268984058498</v>
      </c>
      <c r="O112">
        <v>387.20268984058498</v>
      </c>
      <c r="P112">
        <v>387.20268984058498</v>
      </c>
      <c r="Q112">
        <v>387.20268984058498</v>
      </c>
      <c r="R112">
        <v>387.20268984058498</v>
      </c>
      <c r="S112">
        <v>387.20268984058498</v>
      </c>
    </row>
    <row r="113" spans="2:19" x14ac:dyDescent="0.25">
      <c r="B113" t="s">
        <v>5</v>
      </c>
      <c r="C113">
        <v>505.08794015466901</v>
      </c>
      <c r="D113">
        <v>505.08794015466901</v>
      </c>
      <c r="E113">
        <v>505.08794015466901</v>
      </c>
      <c r="F113">
        <v>505.08794015466901</v>
      </c>
      <c r="G113">
        <v>505.08794015466901</v>
      </c>
      <c r="H113">
        <v>505.08794015466901</v>
      </c>
      <c r="I113">
        <v>505.08794015466901</v>
      </c>
      <c r="J113">
        <v>505.08794015466901</v>
      </c>
      <c r="K113">
        <v>505.08794015466901</v>
      </c>
      <c r="L113">
        <v>505.08794015466901</v>
      </c>
      <c r="M113">
        <v>505.08794015466901</v>
      </c>
      <c r="N113">
        <v>505.08794015466901</v>
      </c>
      <c r="O113">
        <v>505.08794015466901</v>
      </c>
      <c r="P113">
        <v>505.08794015466901</v>
      </c>
      <c r="Q113">
        <v>505.08794015466901</v>
      </c>
      <c r="R113">
        <v>505.08794015466901</v>
      </c>
      <c r="S113">
        <v>505.08794015466901</v>
      </c>
    </row>
    <row r="116" spans="2:19" x14ac:dyDescent="0.25">
      <c r="B116" t="s">
        <v>31</v>
      </c>
      <c r="C116" t="s">
        <v>6</v>
      </c>
      <c r="D116">
        <v>573.00000097392001</v>
      </c>
    </row>
    <row r="117" spans="2:19" x14ac:dyDescent="0.25">
      <c r="B117" t="s">
        <v>32</v>
      </c>
      <c r="C117" t="s">
        <v>6</v>
      </c>
      <c r="D117">
        <v>573.00000004128003</v>
      </c>
    </row>
    <row r="118" spans="2:19" x14ac:dyDescent="0.25">
      <c r="B118" t="s">
        <v>31</v>
      </c>
      <c r="C118" t="s">
        <v>6</v>
      </c>
      <c r="D118">
        <v>505.08794015466901</v>
      </c>
    </row>
    <row r="119" spans="2:19" x14ac:dyDescent="0.25">
      <c r="B119" t="s">
        <v>31</v>
      </c>
      <c r="C119" t="s">
        <v>6</v>
      </c>
      <c r="D119">
        <v>437.85657142676803</v>
      </c>
    </row>
    <row r="120" spans="2:19" x14ac:dyDescent="0.25">
      <c r="B120" t="s">
        <v>32</v>
      </c>
      <c r="C120" t="s">
        <v>6</v>
      </c>
      <c r="D120">
        <v>424.79447437915798</v>
      </c>
    </row>
    <row r="121" spans="2:19" x14ac:dyDescent="0.25">
      <c r="B121" t="s">
        <v>31</v>
      </c>
      <c r="C121" t="s">
        <v>6</v>
      </c>
      <c r="D121">
        <v>368.126157810282</v>
      </c>
    </row>
    <row r="122" spans="2:19" x14ac:dyDescent="0.25">
      <c r="B122" t="s">
        <v>32</v>
      </c>
      <c r="C122" t="s">
        <v>6</v>
      </c>
      <c r="D122">
        <v>404.01600830984302</v>
      </c>
    </row>
    <row r="123" spans="2:19" x14ac:dyDescent="0.25">
      <c r="B123" t="s">
        <v>32</v>
      </c>
      <c r="C123" t="s">
        <v>6</v>
      </c>
      <c r="D123">
        <v>387.20268984058498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3:V123"/>
  <sheetViews>
    <sheetView topLeftCell="H15" zoomScale="115" zoomScaleNormal="115" workbookViewId="0">
      <selection activeCell="G15" sqref="G15"/>
    </sheetView>
  </sheetViews>
  <sheetFormatPr defaultRowHeight="15" x14ac:dyDescent="0.25"/>
  <sheetData>
    <row r="3" spans="1:15" x14ac:dyDescent="0.25">
      <c r="C3">
        <v>0.11700000000000001</v>
      </c>
      <c r="D3">
        <v>1.127</v>
      </c>
      <c r="E3">
        <v>3.82</v>
      </c>
      <c r="F3">
        <v>3.024</v>
      </c>
      <c r="G3">
        <v>0.69599999999999995</v>
      </c>
    </row>
    <row r="5" spans="1:15" x14ac:dyDescent="0.25">
      <c r="C5" t="s">
        <v>0</v>
      </c>
      <c r="D5" t="s">
        <v>1</v>
      </c>
      <c r="E5" t="s">
        <v>2</v>
      </c>
      <c r="F5" t="s">
        <v>3</v>
      </c>
      <c r="G5" t="s">
        <v>4</v>
      </c>
      <c r="K5" t="s">
        <v>0</v>
      </c>
      <c r="L5" t="s">
        <v>1</v>
      </c>
      <c r="M5" t="s">
        <v>2</v>
      </c>
      <c r="N5" t="s">
        <v>3</v>
      </c>
      <c r="O5" t="s">
        <v>4</v>
      </c>
    </row>
    <row r="6" spans="1:15" x14ac:dyDescent="0.25">
      <c r="A6" t="s">
        <v>7</v>
      </c>
      <c r="B6" t="s">
        <v>6</v>
      </c>
      <c r="I6" t="s">
        <v>16</v>
      </c>
      <c r="J6" t="s">
        <v>6</v>
      </c>
      <c r="K6">
        <v>0.40122250269117998</v>
      </c>
      <c r="L6" s="1">
        <v>2.0456406989592399</v>
      </c>
      <c r="M6" s="1"/>
      <c r="N6" s="1"/>
      <c r="O6" s="1"/>
    </row>
    <row r="7" spans="1:15" x14ac:dyDescent="0.25">
      <c r="A7" t="s">
        <v>8</v>
      </c>
      <c r="B7" t="s">
        <v>6</v>
      </c>
      <c r="C7">
        <f>K9</f>
        <v>8.4729644999999906E-3</v>
      </c>
      <c r="D7">
        <f t="shared" ref="D7:G7" si="0">L9</f>
        <v>1.9552994999999899E-3</v>
      </c>
      <c r="E7">
        <f t="shared" si="0"/>
        <v>0</v>
      </c>
      <c r="F7">
        <f t="shared" si="0"/>
        <v>0</v>
      </c>
      <c r="G7">
        <f t="shared" si="0"/>
        <v>0</v>
      </c>
      <c r="I7" t="s">
        <v>17</v>
      </c>
      <c r="J7" t="s">
        <v>6</v>
      </c>
      <c r="K7">
        <v>9.7084882515211801E-3</v>
      </c>
    </row>
    <row r="8" spans="1:15" x14ac:dyDescent="0.25">
      <c r="A8" t="s">
        <v>9</v>
      </c>
      <c r="B8" t="s">
        <v>6</v>
      </c>
      <c r="I8" t="s">
        <v>5</v>
      </c>
      <c r="J8" t="s">
        <v>6</v>
      </c>
      <c r="K8">
        <v>6.6273947999998695E-2</v>
      </c>
      <c r="L8">
        <v>0.63838238800000002</v>
      </c>
    </row>
    <row r="9" spans="1:15" x14ac:dyDescent="0.25">
      <c r="A9" t="s">
        <v>11</v>
      </c>
      <c r="B9" t="s">
        <v>6</v>
      </c>
      <c r="C9">
        <f>K11</f>
        <v>3.3330172656887598</v>
      </c>
      <c r="D9">
        <f t="shared" ref="D9:G9" si="1">L11</f>
        <v>32.105217593438802</v>
      </c>
      <c r="E9">
        <f t="shared" si="1"/>
        <v>107.117222250876</v>
      </c>
      <c r="F9">
        <f t="shared" si="1"/>
        <v>72.554139953729603</v>
      </c>
      <c r="G9">
        <f t="shared" si="1"/>
        <v>13.4726776177</v>
      </c>
      <c r="I9" t="s">
        <v>8</v>
      </c>
      <c r="J9" t="s">
        <v>6</v>
      </c>
      <c r="K9">
        <v>8.4729644999999906E-3</v>
      </c>
      <c r="L9">
        <v>1.9552994999999899E-3</v>
      </c>
    </row>
    <row r="10" spans="1:15" x14ac:dyDescent="0.25">
      <c r="A10" t="s">
        <v>12</v>
      </c>
      <c r="B10" t="s">
        <v>6</v>
      </c>
      <c r="C10">
        <f t="shared" ref="C10:C11" si="2">K12</f>
        <v>0.88423920000016598</v>
      </c>
      <c r="D10">
        <f t="shared" ref="D10:D11" si="3">L12</f>
        <v>8.5174152000001708</v>
      </c>
      <c r="E10">
        <f t="shared" ref="E10:E11" si="4">M12</f>
        <v>28.870031999998201</v>
      </c>
      <c r="F10">
        <f t="shared" ref="F10:F11" si="5">N12</f>
        <v>22.854182400025699</v>
      </c>
      <c r="G10">
        <f t="shared" ref="G10:G11" si="6">O12</f>
        <v>5.2600896000000397</v>
      </c>
      <c r="I10" t="s">
        <v>10</v>
      </c>
      <c r="J10" t="s">
        <v>6</v>
      </c>
      <c r="K10">
        <v>7.3936785684715595E-2</v>
      </c>
      <c r="L10">
        <v>0.67682409009360001</v>
      </c>
      <c r="M10">
        <v>2.3775938987948702</v>
      </c>
      <c r="N10">
        <v>2.0603991326358999</v>
      </c>
      <c r="O10">
        <v>0.45626273393222999</v>
      </c>
    </row>
    <row r="11" spans="1:15" x14ac:dyDescent="0.25">
      <c r="A11" t="s">
        <v>13</v>
      </c>
      <c r="B11" t="s">
        <v>6</v>
      </c>
      <c r="C11">
        <f t="shared" si="2"/>
        <v>0.72564804000015104</v>
      </c>
      <c r="D11">
        <f t="shared" si="3"/>
        <v>6.9897892400001496</v>
      </c>
      <c r="E11">
        <f t="shared" si="4"/>
        <v>23.692098399998201</v>
      </c>
      <c r="F11">
        <f t="shared" si="5"/>
        <v>18.755210880030301</v>
      </c>
      <c r="G11">
        <f t="shared" si="6"/>
        <v>4.3166755200000297</v>
      </c>
      <c r="I11" t="s">
        <v>11</v>
      </c>
      <c r="J11" t="s">
        <v>6</v>
      </c>
      <c r="K11">
        <v>3.3330172656887598</v>
      </c>
      <c r="L11">
        <v>32.105217593438802</v>
      </c>
      <c r="M11">
        <v>107.117222250876</v>
      </c>
      <c r="N11">
        <v>72.554139953729603</v>
      </c>
      <c r="O11">
        <v>13.4726776177</v>
      </c>
    </row>
    <row r="12" spans="1:15" x14ac:dyDescent="0.25">
      <c r="A12" t="s">
        <v>5</v>
      </c>
      <c r="B12" t="s">
        <v>6</v>
      </c>
      <c r="C12">
        <f>K8</f>
        <v>6.6273947999998695E-2</v>
      </c>
      <c r="D12">
        <f t="shared" ref="D12:G12" si="7">L8</f>
        <v>0.63838238800000002</v>
      </c>
      <c r="E12">
        <f t="shared" si="7"/>
        <v>0</v>
      </c>
      <c r="F12">
        <f t="shared" si="7"/>
        <v>0</v>
      </c>
      <c r="G12">
        <f t="shared" si="7"/>
        <v>0</v>
      </c>
      <c r="I12" t="s">
        <v>12</v>
      </c>
      <c r="J12" t="s">
        <v>6</v>
      </c>
      <c r="K12">
        <v>0.88423920000016598</v>
      </c>
      <c r="L12">
        <v>8.5174152000001708</v>
      </c>
      <c r="M12">
        <v>28.870031999998201</v>
      </c>
      <c r="N12">
        <v>22.854182400025699</v>
      </c>
      <c r="O12">
        <v>5.2600896000000397</v>
      </c>
    </row>
    <row r="13" spans="1:15" x14ac:dyDescent="0.25">
      <c r="A13" t="s">
        <v>18</v>
      </c>
      <c r="B13" t="s">
        <v>6</v>
      </c>
      <c r="I13" t="s">
        <v>13</v>
      </c>
      <c r="J13" t="s">
        <v>6</v>
      </c>
      <c r="K13">
        <v>0.72564804000015104</v>
      </c>
      <c r="L13">
        <v>6.9897892400001496</v>
      </c>
      <c r="M13">
        <v>23.692098399998201</v>
      </c>
      <c r="N13">
        <v>18.755210880030301</v>
      </c>
      <c r="O13">
        <v>4.3166755200000297</v>
      </c>
    </row>
    <row r="14" spans="1:15" x14ac:dyDescent="0.25">
      <c r="A14" t="s">
        <v>16</v>
      </c>
      <c r="B14" t="s">
        <v>6</v>
      </c>
      <c r="C14">
        <f>K6</f>
        <v>0.40122250269117998</v>
      </c>
      <c r="D14">
        <f t="shared" ref="D14:G14" si="8">L6</f>
        <v>2.0456406989592399</v>
      </c>
      <c r="E14">
        <f t="shared" si="8"/>
        <v>0</v>
      </c>
      <c r="F14">
        <f t="shared" si="8"/>
        <v>0</v>
      </c>
      <c r="G14">
        <f t="shared" si="8"/>
        <v>0</v>
      </c>
      <c r="I14" t="s">
        <v>14</v>
      </c>
      <c r="J14" t="s">
        <v>6</v>
      </c>
      <c r="K14">
        <v>0.49739038949228798</v>
      </c>
      <c r="L14">
        <v>4.8981364345179399</v>
      </c>
      <c r="M14">
        <v>17.122687242420898</v>
      </c>
      <c r="N14">
        <v>14.156483437665299</v>
      </c>
      <c r="O14">
        <v>3.4216760567721098</v>
      </c>
    </row>
    <row r="15" spans="1:15" x14ac:dyDescent="0.25">
      <c r="A15" t="s">
        <v>17</v>
      </c>
      <c r="B15" t="s">
        <v>6</v>
      </c>
      <c r="C15">
        <f>K7</f>
        <v>9.7084882515211801E-3</v>
      </c>
      <c r="D15">
        <f t="shared" ref="D15" si="9">L7</f>
        <v>0</v>
      </c>
      <c r="E15">
        <f t="shared" ref="E15" si="10">M7</f>
        <v>0</v>
      </c>
      <c r="F15">
        <f t="shared" ref="F15" si="11">N7</f>
        <v>0</v>
      </c>
      <c r="G15">
        <f t="shared" ref="G15" si="12">O7</f>
        <v>0</v>
      </c>
    </row>
    <row r="16" spans="1:15" x14ac:dyDescent="0.25">
      <c r="A16" t="s">
        <v>10</v>
      </c>
      <c r="B16" t="s">
        <v>6</v>
      </c>
      <c r="C16">
        <v>7.3936785684721104E-2</v>
      </c>
      <c r="D16">
        <v>0.67682409009363198</v>
      </c>
      <c r="E16">
        <v>2.37759389879723</v>
      </c>
      <c r="F16">
        <v>2.0603991326361801</v>
      </c>
      <c r="G16">
        <v>0.45626273393239503</v>
      </c>
    </row>
    <row r="17" spans="1:22" x14ac:dyDescent="0.25">
      <c r="A17" t="s">
        <v>14</v>
      </c>
      <c r="B17" t="s">
        <v>6</v>
      </c>
      <c r="C17">
        <f>K14</f>
        <v>0.49739038949228798</v>
      </c>
      <c r="D17">
        <f t="shared" ref="D17:G17" si="13">L14</f>
        <v>4.8981364345179399</v>
      </c>
      <c r="E17">
        <f t="shared" si="13"/>
        <v>17.122687242420898</v>
      </c>
      <c r="F17">
        <f t="shared" si="13"/>
        <v>14.156483437665299</v>
      </c>
      <c r="G17">
        <f t="shared" si="13"/>
        <v>3.4216760567721098</v>
      </c>
    </row>
    <row r="19" spans="1:22" x14ac:dyDescent="0.25">
      <c r="C19" t="s">
        <v>0</v>
      </c>
      <c r="D19" t="s">
        <v>1</v>
      </c>
      <c r="E19" t="s">
        <v>2</v>
      </c>
      <c r="F19" t="s">
        <v>3</v>
      </c>
      <c r="G19" t="s">
        <v>4</v>
      </c>
      <c r="S19" t="s">
        <v>16</v>
      </c>
      <c r="T19" t="s">
        <v>31</v>
      </c>
      <c r="U19" t="s">
        <v>6</v>
      </c>
      <c r="V19">
        <v>254.22707603663099</v>
      </c>
    </row>
    <row r="20" spans="1:22" x14ac:dyDescent="0.25">
      <c r="A20" t="s">
        <v>6</v>
      </c>
      <c r="B20" t="s">
        <v>33</v>
      </c>
      <c r="C20">
        <v>429.811781011932</v>
      </c>
      <c r="D20">
        <v>381.09095199064001</v>
      </c>
      <c r="E20">
        <v>381.09095199057901</v>
      </c>
      <c r="F20">
        <v>381.090951990603</v>
      </c>
      <c r="G20">
        <v>381.09095199253699</v>
      </c>
      <c r="S20" t="s">
        <v>17</v>
      </c>
      <c r="T20" t="s">
        <v>31</v>
      </c>
      <c r="U20" t="s">
        <v>6</v>
      </c>
      <c r="V20">
        <v>3.05774617544016</v>
      </c>
    </row>
    <row r="21" spans="1:22" x14ac:dyDescent="0.25">
      <c r="C21" t="s">
        <v>0</v>
      </c>
      <c r="D21" t="s">
        <v>1</v>
      </c>
      <c r="E21" t="s">
        <v>2</v>
      </c>
      <c r="F21" t="s">
        <v>3</v>
      </c>
      <c r="G21" t="s">
        <v>4</v>
      </c>
      <c r="S21" t="s">
        <v>17</v>
      </c>
      <c r="T21" t="s">
        <v>32</v>
      </c>
      <c r="U21" t="s">
        <v>6</v>
      </c>
      <c r="V21">
        <v>7.66261542119888</v>
      </c>
    </row>
    <row r="22" spans="1:22" x14ac:dyDescent="0.25">
      <c r="C22" t="s">
        <v>0</v>
      </c>
      <c r="D22" t="s">
        <v>1</v>
      </c>
      <c r="E22" t="s">
        <v>2</v>
      </c>
      <c r="F22" t="s">
        <v>3</v>
      </c>
      <c r="G22" t="s">
        <v>4</v>
      </c>
      <c r="S22" t="s">
        <v>5</v>
      </c>
      <c r="T22" t="s">
        <v>31</v>
      </c>
      <c r="U22" t="s">
        <v>6</v>
      </c>
      <c r="V22">
        <v>506.87812034720503</v>
      </c>
    </row>
    <row r="23" spans="1:22" x14ac:dyDescent="0.25">
      <c r="A23" t="str">
        <f t="shared" ref="A23:A28" si="14">A6</f>
        <v>Nuclear</v>
      </c>
      <c r="C23">
        <f t="shared" ref="C23:C29" si="15">C6/C$35*1000</f>
        <v>0</v>
      </c>
      <c r="D23">
        <f t="shared" ref="D23:G23" si="16">D6/D$35*1000</f>
        <v>0</v>
      </c>
      <c r="E23">
        <f t="shared" si="16"/>
        <v>0</v>
      </c>
      <c r="F23">
        <f t="shared" si="16"/>
        <v>0</v>
      </c>
      <c r="G23">
        <f t="shared" si="16"/>
        <v>0</v>
      </c>
      <c r="S23" t="s">
        <v>11</v>
      </c>
      <c r="T23" t="s">
        <v>31</v>
      </c>
      <c r="U23" t="s">
        <v>6</v>
      </c>
      <c r="V23">
        <v>418.43837223920599</v>
      </c>
    </row>
    <row r="24" spans="1:22" x14ac:dyDescent="0.25">
      <c r="A24" t="str">
        <f t="shared" si="14"/>
        <v>Hydrolg</v>
      </c>
      <c r="C24">
        <f t="shared" si="15"/>
        <v>7.2418499999999927E-2</v>
      </c>
      <c r="D24">
        <f t="shared" ref="D24:G28" si="17">D7/D$35*1000</f>
        <v>1.7349596273291835E-3</v>
      </c>
      <c r="E24">
        <f t="shared" si="17"/>
        <v>0</v>
      </c>
      <c r="F24">
        <f t="shared" si="17"/>
        <v>0</v>
      </c>
      <c r="G24">
        <f t="shared" si="17"/>
        <v>0</v>
      </c>
      <c r="S24" t="s">
        <v>11</v>
      </c>
      <c r="T24" t="s">
        <v>32</v>
      </c>
      <c r="U24" t="s">
        <v>6</v>
      </c>
      <c r="V24">
        <v>423.258273044156</v>
      </c>
    </row>
    <row r="25" spans="1:22" x14ac:dyDescent="0.25">
      <c r="A25" t="str">
        <f t="shared" si="14"/>
        <v>HydroROR</v>
      </c>
      <c r="C25">
        <f t="shared" si="15"/>
        <v>0</v>
      </c>
      <c r="D25">
        <f t="shared" si="17"/>
        <v>0</v>
      </c>
      <c r="E25">
        <f t="shared" si="17"/>
        <v>0</v>
      </c>
      <c r="F25">
        <f t="shared" si="17"/>
        <v>0</v>
      </c>
      <c r="G25">
        <f t="shared" si="17"/>
        <v>0</v>
      </c>
      <c r="S25" t="s">
        <v>12</v>
      </c>
      <c r="T25" t="s">
        <v>31</v>
      </c>
      <c r="U25" t="s">
        <v>6</v>
      </c>
      <c r="V25">
        <v>368.37573170037598</v>
      </c>
    </row>
    <row r="26" spans="1:22" x14ac:dyDescent="0.25">
      <c r="A26" t="str">
        <f t="shared" si="14"/>
        <v>Subcr</v>
      </c>
      <c r="C26">
        <f t="shared" si="15"/>
        <v>28.487327057168887</v>
      </c>
      <c r="D26">
        <f t="shared" si="17"/>
        <v>28.487327057177286</v>
      </c>
      <c r="E26">
        <f t="shared" si="17"/>
        <v>28.041157657297379</v>
      </c>
      <c r="F26">
        <f t="shared" si="17"/>
        <v>23.992771148720106</v>
      </c>
      <c r="G26">
        <f t="shared" si="17"/>
        <v>19.357295427729888</v>
      </c>
      <c r="S26" t="s">
        <v>12</v>
      </c>
      <c r="T26" t="s">
        <v>32</v>
      </c>
      <c r="U26" t="s">
        <v>6</v>
      </c>
      <c r="V26">
        <v>403.54053735801199</v>
      </c>
    </row>
    <row r="27" spans="1:22" x14ac:dyDescent="0.25">
      <c r="A27" t="str">
        <f t="shared" si="14"/>
        <v>Superc</v>
      </c>
      <c r="C27">
        <f t="shared" si="15"/>
        <v>7.5576000000014183</v>
      </c>
      <c r="D27">
        <f t="shared" si="17"/>
        <v>7.5576000000001509</v>
      </c>
      <c r="E27">
        <f t="shared" si="17"/>
        <v>7.5575999999995291</v>
      </c>
      <c r="F27">
        <f t="shared" si="17"/>
        <v>7.5576000000084989</v>
      </c>
      <c r="G27">
        <f t="shared" si="17"/>
        <v>7.5576000000000567</v>
      </c>
      <c r="S27" t="s">
        <v>13</v>
      </c>
      <c r="T27" t="s">
        <v>32</v>
      </c>
      <c r="U27" t="s">
        <v>6</v>
      </c>
      <c r="V27">
        <v>387.15530848895997</v>
      </c>
    </row>
    <row r="28" spans="1:22" x14ac:dyDescent="0.25">
      <c r="A28" t="str">
        <f t="shared" si="14"/>
        <v>Ultrsc</v>
      </c>
      <c r="C28">
        <f t="shared" si="15"/>
        <v>6.2021200000012913</v>
      </c>
      <c r="D28">
        <f t="shared" si="17"/>
        <v>6.2021200000001331</v>
      </c>
      <c r="E28">
        <f t="shared" si="17"/>
        <v>6.2021199999995291</v>
      </c>
      <c r="F28">
        <f t="shared" si="17"/>
        <v>6.2021200000100203</v>
      </c>
      <c r="G28">
        <f t="shared" si="17"/>
        <v>6.2021200000000425</v>
      </c>
    </row>
    <row r="29" spans="1:22" x14ac:dyDescent="0.25">
      <c r="A29" t="str">
        <f t="shared" ref="A29:A34" si="18">A12</f>
        <v>CC</v>
      </c>
      <c r="C29">
        <f t="shared" si="15"/>
        <v>0.56644399999998885</v>
      </c>
      <c r="D29">
        <f t="shared" ref="D29:G29" si="19">D12/D$35*1000</f>
        <v>0.56644400000000006</v>
      </c>
      <c r="E29">
        <f t="shared" si="19"/>
        <v>0</v>
      </c>
      <c r="F29">
        <f t="shared" si="19"/>
        <v>0</v>
      </c>
      <c r="G29">
        <f t="shared" si="19"/>
        <v>0</v>
      </c>
    </row>
    <row r="30" spans="1:22" x14ac:dyDescent="0.25">
      <c r="A30" t="str">
        <f t="shared" si="18"/>
        <v>CCcon</v>
      </c>
      <c r="C30">
        <f t="shared" ref="C30:G34" si="20">C13/C$35*1000</f>
        <v>0</v>
      </c>
      <c r="D30">
        <f t="shared" si="20"/>
        <v>0</v>
      </c>
      <c r="E30">
        <f t="shared" si="20"/>
        <v>0</v>
      </c>
      <c r="F30">
        <f t="shared" si="20"/>
        <v>0</v>
      </c>
      <c r="G30">
        <f t="shared" si="20"/>
        <v>0</v>
      </c>
    </row>
    <row r="31" spans="1:22" x14ac:dyDescent="0.25">
      <c r="A31" t="str">
        <f t="shared" si="18"/>
        <v>ST</v>
      </c>
      <c r="C31">
        <f t="shared" si="20"/>
        <v>3.4292521597536751</v>
      </c>
      <c r="D31">
        <f t="shared" si="20"/>
        <v>1.8151204072397871</v>
      </c>
      <c r="E31">
        <f t="shared" si="20"/>
        <v>0</v>
      </c>
      <c r="F31">
        <f t="shared" si="20"/>
        <v>0</v>
      </c>
      <c r="G31">
        <f t="shared" si="20"/>
        <v>0</v>
      </c>
    </row>
    <row r="32" spans="1:22" x14ac:dyDescent="0.25">
      <c r="A32" t="str">
        <f t="shared" si="18"/>
        <v>GT</v>
      </c>
      <c r="C32">
        <f t="shared" si="20"/>
        <v>8.2978532064283586E-2</v>
      </c>
      <c r="D32">
        <f t="shared" si="20"/>
        <v>0</v>
      </c>
      <c r="E32">
        <f t="shared" si="20"/>
        <v>0</v>
      </c>
      <c r="F32">
        <f t="shared" si="20"/>
        <v>0</v>
      </c>
      <c r="G32">
        <f t="shared" si="20"/>
        <v>0</v>
      </c>
    </row>
    <row r="33" spans="1:19" x14ac:dyDescent="0.25">
      <c r="A33" t="str">
        <f t="shared" si="18"/>
        <v>Windon</v>
      </c>
      <c r="C33">
        <f t="shared" si="20"/>
        <v>0.63193833918565046</v>
      </c>
      <c r="D33">
        <f t="shared" si="20"/>
        <v>0.60055376228361312</v>
      </c>
      <c r="E33">
        <f t="shared" si="20"/>
        <v>0.62240677978985082</v>
      </c>
      <c r="F33">
        <f t="shared" si="20"/>
        <v>0.68134891952254639</v>
      </c>
      <c r="G33">
        <f t="shared" si="20"/>
        <v>0.65554990507528021</v>
      </c>
    </row>
    <row r="34" spans="1:19" x14ac:dyDescent="0.25">
      <c r="A34" t="str">
        <f t="shared" si="18"/>
        <v>Trade</v>
      </c>
      <c r="C34">
        <f t="shared" si="20"/>
        <v>4.251199910190496</v>
      </c>
      <c r="D34">
        <f t="shared" si="20"/>
        <v>4.3461725239733271</v>
      </c>
      <c r="E34">
        <f t="shared" si="20"/>
        <v>4.4823788592724867</v>
      </c>
      <c r="F34">
        <f t="shared" si="20"/>
        <v>4.6813767981697421</v>
      </c>
      <c r="G34">
        <f t="shared" si="20"/>
        <v>4.9162012309944103</v>
      </c>
    </row>
    <row r="35" spans="1:19" x14ac:dyDescent="0.25">
      <c r="C35">
        <f>C3*1000</f>
        <v>117</v>
      </c>
      <c r="D35">
        <f>D3*1000</f>
        <v>1127</v>
      </c>
      <c r="E35">
        <f>E3*1000</f>
        <v>3820</v>
      </c>
      <c r="F35">
        <f>F3*1000</f>
        <v>3024</v>
      </c>
      <c r="G35">
        <f>G3*1000</f>
        <v>696</v>
      </c>
    </row>
    <row r="37" spans="1:19" x14ac:dyDescent="0.25">
      <c r="C37">
        <v>0</v>
      </c>
      <c r="D37">
        <v>0</v>
      </c>
      <c r="E37">
        <f>C35/2</f>
        <v>58.5</v>
      </c>
      <c r="F37">
        <f>0+C35</f>
        <v>117</v>
      </c>
      <c r="G37">
        <f>F37</f>
        <v>117</v>
      </c>
      <c r="H37">
        <f>G37+D35/2</f>
        <v>680.5</v>
      </c>
      <c r="I37">
        <f>G37+D35</f>
        <v>1244</v>
      </c>
      <c r="J37">
        <f>I37</f>
        <v>1244</v>
      </c>
      <c r="K37">
        <f>J37+E35/2</f>
        <v>3154</v>
      </c>
      <c r="L37">
        <f>J37+E35</f>
        <v>5064</v>
      </c>
      <c r="M37">
        <f>L37</f>
        <v>5064</v>
      </c>
      <c r="N37">
        <f>M37+F35/2</f>
        <v>6576</v>
      </c>
      <c r="O37">
        <f>M37+F35</f>
        <v>8088</v>
      </c>
      <c r="P37">
        <f>O37</f>
        <v>8088</v>
      </c>
      <c r="Q37">
        <f>P37+G35/2</f>
        <v>8436</v>
      </c>
      <c r="R37">
        <f>P37+G35</f>
        <v>8784</v>
      </c>
      <c r="S37">
        <f>R37</f>
        <v>8784</v>
      </c>
    </row>
    <row r="38" spans="1:19" x14ac:dyDescent="0.25">
      <c r="B38" t="str">
        <f t="shared" ref="B38:B49" si="21">CONCATENATE(A23)</f>
        <v>Nuclear</v>
      </c>
      <c r="C38">
        <v>0</v>
      </c>
      <c r="D38">
        <f>C23</f>
        <v>0</v>
      </c>
      <c r="E38">
        <f>D38</f>
        <v>0</v>
      </c>
      <c r="F38">
        <f>D38</f>
        <v>0</v>
      </c>
      <c r="G38">
        <v>0</v>
      </c>
    </row>
    <row r="39" spans="1:19" x14ac:dyDescent="0.25">
      <c r="B39" t="str">
        <f t="shared" si="21"/>
        <v>Hydrolg</v>
      </c>
      <c r="C39">
        <v>0</v>
      </c>
      <c r="D39">
        <f t="shared" ref="D39:D49" si="22">C24</f>
        <v>7.2418499999999927E-2</v>
      </c>
      <c r="E39">
        <f t="shared" ref="E39:E49" si="23">D39</f>
        <v>7.2418499999999927E-2</v>
      </c>
      <c r="F39">
        <f t="shared" ref="F39:F49" si="24">D39</f>
        <v>7.2418499999999927E-2</v>
      </c>
      <c r="G39">
        <v>0</v>
      </c>
    </row>
    <row r="40" spans="1:19" x14ac:dyDescent="0.25">
      <c r="B40" t="str">
        <f t="shared" si="21"/>
        <v>HydroROR</v>
      </c>
      <c r="C40">
        <v>0</v>
      </c>
      <c r="D40">
        <f t="shared" si="22"/>
        <v>0</v>
      </c>
      <c r="E40">
        <f t="shared" si="23"/>
        <v>0</v>
      </c>
      <c r="F40">
        <f t="shared" si="24"/>
        <v>0</v>
      </c>
      <c r="G40">
        <v>0</v>
      </c>
    </row>
    <row r="41" spans="1:19" x14ac:dyDescent="0.25">
      <c r="B41" t="str">
        <f t="shared" si="21"/>
        <v>Subcr</v>
      </c>
      <c r="C41">
        <v>0</v>
      </c>
      <c r="D41">
        <f t="shared" si="22"/>
        <v>28.487327057168887</v>
      </c>
      <c r="E41">
        <f t="shared" si="23"/>
        <v>28.487327057168887</v>
      </c>
      <c r="F41">
        <f t="shared" si="24"/>
        <v>28.487327057168887</v>
      </c>
      <c r="G41">
        <v>0</v>
      </c>
    </row>
    <row r="42" spans="1:19" x14ac:dyDescent="0.25">
      <c r="B42" t="str">
        <f t="shared" si="21"/>
        <v>Superc</v>
      </c>
      <c r="C42">
        <v>0</v>
      </c>
      <c r="D42">
        <f t="shared" si="22"/>
        <v>7.5576000000014183</v>
      </c>
      <c r="E42">
        <f t="shared" si="23"/>
        <v>7.5576000000014183</v>
      </c>
      <c r="F42">
        <f t="shared" si="24"/>
        <v>7.5576000000014183</v>
      </c>
      <c r="G42">
        <v>0</v>
      </c>
    </row>
    <row r="43" spans="1:19" x14ac:dyDescent="0.25">
      <c r="B43" t="str">
        <f t="shared" si="21"/>
        <v>Ultrsc</v>
      </c>
      <c r="C43">
        <v>0</v>
      </c>
      <c r="D43">
        <f t="shared" si="22"/>
        <v>6.2021200000012913</v>
      </c>
      <c r="E43">
        <f t="shared" si="23"/>
        <v>6.2021200000012913</v>
      </c>
      <c r="F43">
        <f t="shared" si="24"/>
        <v>6.2021200000012913</v>
      </c>
      <c r="G43">
        <v>0</v>
      </c>
    </row>
    <row r="44" spans="1:19" x14ac:dyDescent="0.25">
      <c r="B44" t="str">
        <f t="shared" si="21"/>
        <v>CC</v>
      </c>
      <c r="C44">
        <v>0</v>
      </c>
      <c r="D44">
        <f t="shared" si="22"/>
        <v>0.56644399999998885</v>
      </c>
      <c r="E44">
        <f t="shared" si="23"/>
        <v>0.56644399999998885</v>
      </c>
      <c r="F44">
        <f t="shared" si="24"/>
        <v>0.56644399999998885</v>
      </c>
      <c r="G44">
        <v>0</v>
      </c>
    </row>
    <row r="45" spans="1:19" x14ac:dyDescent="0.25">
      <c r="B45" t="str">
        <f t="shared" si="21"/>
        <v>CCcon</v>
      </c>
      <c r="C45">
        <v>0</v>
      </c>
      <c r="D45">
        <f t="shared" si="22"/>
        <v>0</v>
      </c>
      <c r="E45">
        <f t="shared" si="23"/>
        <v>0</v>
      </c>
      <c r="F45">
        <f t="shared" si="24"/>
        <v>0</v>
      </c>
      <c r="G45">
        <v>0</v>
      </c>
    </row>
    <row r="46" spans="1:19" x14ac:dyDescent="0.25">
      <c r="B46" t="str">
        <f t="shared" si="21"/>
        <v>ST</v>
      </c>
      <c r="C46">
        <v>0</v>
      </c>
      <c r="D46">
        <f t="shared" si="22"/>
        <v>3.4292521597536751</v>
      </c>
      <c r="E46">
        <f t="shared" si="23"/>
        <v>3.4292521597536751</v>
      </c>
      <c r="F46">
        <f t="shared" si="24"/>
        <v>3.4292521597536751</v>
      </c>
      <c r="G46">
        <v>0</v>
      </c>
    </row>
    <row r="47" spans="1:19" x14ac:dyDescent="0.25">
      <c r="B47" t="str">
        <f t="shared" si="21"/>
        <v>GT</v>
      </c>
      <c r="C47">
        <v>0</v>
      </c>
      <c r="D47">
        <f t="shared" si="22"/>
        <v>8.2978532064283586E-2</v>
      </c>
      <c r="E47">
        <f t="shared" si="23"/>
        <v>8.2978532064283586E-2</v>
      </c>
      <c r="F47">
        <f t="shared" si="24"/>
        <v>8.2978532064283586E-2</v>
      </c>
      <c r="G47">
        <v>0</v>
      </c>
    </row>
    <row r="48" spans="1:19" x14ac:dyDescent="0.25">
      <c r="B48" t="str">
        <f t="shared" si="21"/>
        <v>Windon</v>
      </c>
      <c r="C48">
        <v>0</v>
      </c>
      <c r="D48">
        <f t="shared" si="22"/>
        <v>0.63193833918565046</v>
      </c>
      <c r="E48">
        <f t="shared" si="23"/>
        <v>0.63193833918565046</v>
      </c>
      <c r="F48">
        <f t="shared" si="24"/>
        <v>0.63193833918565046</v>
      </c>
      <c r="G48">
        <v>0</v>
      </c>
    </row>
    <row r="49" spans="2:13" x14ac:dyDescent="0.25">
      <c r="B49" t="str">
        <f t="shared" si="21"/>
        <v>Trade</v>
      </c>
      <c r="C49">
        <v>0</v>
      </c>
      <c r="D49">
        <f t="shared" si="22"/>
        <v>4.251199910190496</v>
      </c>
      <c r="E49">
        <f t="shared" si="23"/>
        <v>4.251199910190496</v>
      </c>
      <c r="F49">
        <f t="shared" si="24"/>
        <v>4.251199910190496</v>
      </c>
      <c r="G49">
        <v>0</v>
      </c>
    </row>
    <row r="50" spans="2:13" x14ac:dyDescent="0.25">
      <c r="B50" t="str">
        <f t="shared" ref="B50:B61" si="25">CONCATENATE(A23,"-",D$19)</f>
        <v>Nuclear-LS2</v>
      </c>
      <c r="F50">
        <v>0</v>
      </c>
      <c r="G50">
        <f t="shared" ref="G50:G61" si="26">D23</f>
        <v>0</v>
      </c>
      <c r="H50">
        <f>G50</f>
        <v>0</v>
      </c>
      <c r="I50">
        <f>G50</f>
        <v>0</v>
      </c>
      <c r="J50">
        <v>0</v>
      </c>
    </row>
    <row r="51" spans="2:13" x14ac:dyDescent="0.25">
      <c r="B51" t="str">
        <f t="shared" si="25"/>
        <v>Hydrolg-LS2</v>
      </c>
      <c r="F51">
        <v>0</v>
      </c>
      <c r="G51">
        <f t="shared" si="26"/>
        <v>1.7349596273291835E-3</v>
      </c>
      <c r="H51">
        <f t="shared" ref="H51:H61" si="27">G51</f>
        <v>1.7349596273291835E-3</v>
      </c>
      <c r="I51">
        <f t="shared" ref="I51:I61" si="28">G51</f>
        <v>1.7349596273291835E-3</v>
      </c>
      <c r="J51">
        <v>0</v>
      </c>
    </row>
    <row r="52" spans="2:13" x14ac:dyDescent="0.25">
      <c r="B52" t="str">
        <f t="shared" si="25"/>
        <v>HydroROR-LS2</v>
      </c>
      <c r="F52">
        <v>0</v>
      </c>
      <c r="G52">
        <f t="shared" si="26"/>
        <v>0</v>
      </c>
      <c r="H52">
        <f t="shared" si="27"/>
        <v>0</v>
      </c>
      <c r="I52">
        <f t="shared" si="28"/>
        <v>0</v>
      </c>
      <c r="J52">
        <v>0</v>
      </c>
    </row>
    <row r="53" spans="2:13" x14ac:dyDescent="0.25">
      <c r="B53" t="str">
        <f t="shared" si="25"/>
        <v>Subcr-LS2</v>
      </c>
      <c r="F53">
        <v>0</v>
      </c>
      <c r="G53">
        <f t="shared" si="26"/>
        <v>28.487327057177286</v>
      </c>
      <c r="H53">
        <f t="shared" si="27"/>
        <v>28.487327057177286</v>
      </c>
      <c r="I53">
        <f t="shared" si="28"/>
        <v>28.487327057177286</v>
      </c>
      <c r="J53">
        <v>0</v>
      </c>
    </row>
    <row r="54" spans="2:13" x14ac:dyDescent="0.25">
      <c r="B54" t="str">
        <f t="shared" si="25"/>
        <v>Superc-LS2</v>
      </c>
      <c r="F54">
        <v>0</v>
      </c>
      <c r="G54">
        <f t="shared" si="26"/>
        <v>7.5576000000001509</v>
      </c>
      <c r="H54">
        <f t="shared" si="27"/>
        <v>7.5576000000001509</v>
      </c>
      <c r="I54">
        <f t="shared" si="28"/>
        <v>7.5576000000001509</v>
      </c>
      <c r="J54">
        <v>0</v>
      </c>
    </row>
    <row r="55" spans="2:13" x14ac:dyDescent="0.25">
      <c r="B55" t="str">
        <f t="shared" si="25"/>
        <v>Ultrsc-LS2</v>
      </c>
      <c r="F55">
        <v>0</v>
      </c>
      <c r="G55">
        <f t="shared" si="26"/>
        <v>6.2021200000001331</v>
      </c>
      <c r="H55">
        <f t="shared" si="27"/>
        <v>6.2021200000001331</v>
      </c>
      <c r="I55">
        <f t="shared" si="28"/>
        <v>6.2021200000001331</v>
      </c>
      <c r="J55">
        <v>0</v>
      </c>
    </row>
    <row r="56" spans="2:13" x14ac:dyDescent="0.25">
      <c r="B56" t="str">
        <f t="shared" si="25"/>
        <v>CC-LS2</v>
      </c>
      <c r="F56">
        <v>0</v>
      </c>
      <c r="G56">
        <f t="shared" si="26"/>
        <v>0.56644400000000006</v>
      </c>
      <c r="H56">
        <f t="shared" si="27"/>
        <v>0.56644400000000006</v>
      </c>
      <c r="I56">
        <f t="shared" si="28"/>
        <v>0.56644400000000006</v>
      </c>
      <c r="J56">
        <v>0</v>
      </c>
    </row>
    <row r="57" spans="2:13" x14ac:dyDescent="0.25">
      <c r="B57" t="str">
        <f t="shared" si="25"/>
        <v>CCcon-LS2</v>
      </c>
      <c r="F57">
        <v>0</v>
      </c>
      <c r="G57">
        <f t="shared" si="26"/>
        <v>0</v>
      </c>
      <c r="H57">
        <f t="shared" si="27"/>
        <v>0</v>
      </c>
      <c r="I57">
        <f t="shared" si="28"/>
        <v>0</v>
      </c>
      <c r="J57">
        <v>0</v>
      </c>
    </row>
    <row r="58" spans="2:13" x14ac:dyDescent="0.25">
      <c r="B58" t="str">
        <f t="shared" si="25"/>
        <v>ST-LS2</v>
      </c>
      <c r="F58">
        <v>0</v>
      </c>
      <c r="G58">
        <f t="shared" si="26"/>
        <v>1.8151204072397871</v>
      </c>
      <c r="H58">
        <f t="shared" si="27"/>
        <v>1.8151204072397871</v>
      </c>
      <c r="I58">
        <f t="shared" si="28"/>
        <v>1.8151204072397871</v>
      </c>
      <c r="J58">
        <v>0</v>
      </c>
    </row>
    <row r="59" spans="2:13" x14ac:dyDescent="0.25">
      <c r="B59" t="str">
        <f t="shared" si="25"/>
        <v>GT-LS2</v>
      </c>
      <c r="F59">
        <v>0</v>
      </c>
      <c r="G59">
        <f t="shared" si="26"/>
        <v>0</v>
      </c>
      <c r="H59">
        <f t="shared" si="27"/>
        <v>0</v>
      </c>
      <c r="I59">
        <f t="shared" si="28"/>
        <v>0</v>
      </c>
      <c r="J59">
        <v>0</v>
      </c>
    </row>
    <row r="60" spans="2:13" x14ac:dyDescent="0.25">
      <c r="B60" t="str">
        <f t="shared" si="25"/>
        <v>Windon-LS2</v>
      </c>
      <c r="F60">
        <v>0</v>
      </c>
      <c r="G60">
        <f t="shared" si="26"/>
        <v>0.60055376228361312</v>
      </c>
      <c r="H60">
        <f t="shared" si="27"/>
        <v>0.60055376228361312</v>
      </c>
      <c r="I60">
        <f t="shared" si="28"/>
        <v>0.60055376228361312</v>
      </c>
      <c r="J60">
        <v>0</v>
      </c>
    </row>
    <row r="61" spans="2:13" x14ac:dyDescent="0.25">
      <c r="B61" t="str">
        <f t="shared" si="25"/>
        <v>Trade-LS2</v>
      </c>
      <c r="F61">
        <v>0</v>
      </c>
      <c r="G61">
        <f t="shared" si="26"/>
        <v>4.3461725239733271</v>
      </c>
      <c r="H61">
        <f t="shared" si="27"/>
        <v>4.3461725239733271</v>
      </c>
      <c r="I61">
        <f t="shared" si="28"/>
        <v>4.3461725239733271</v>
      </c>
      <c r="J61">
        <v>0</v>
      </c>
    </row>
    <row r="62" spans="2:13" x14ac:dyDescent="0.25">
      <c r="B62" t="str">
        <f t="shared" ref="B62:B73" si="29">CONCATENATE(A23,"-",E$19)</f>
        <v>Nuclear-LS3</v>
      </c>
      <c r="I62">
        <v>0</v>
      </c>
      <c r="J62">
        <f t="shared" ref="J62:J73" si="30">E23</f>
        <v>0</v>
      </c>
      <c r="K62">
        <f>J62</f>
        <v>0</v>
      </c>
      <c r="L62">
        <f>J62</f>
        <v>0</v>
      </c>
      <c r="M62">
        <v>0</v>
      </c>
    </row>
    <row r="63" spans="2:13" x14ac:dyDescent="0.25">
      <c r="B63" t="str">
        <f t="shared" si="29"/>
        <v>Hydrolg-LS3</v>
      </c>
      <c r="I63">
        <v>0</v>
      </c>
      <c r="J63">
        <f t="shared" si="30"/>
        <v>0</v>
      </c>
      <c r="K63">
        <f t="shared" ref="K63:K73" si="31">J63</f>
        <v>0</v>
      </c>
      <c r="L63">
        <f t="shared" ref="L63:L73" si="32">J63</f>
        <v>0</v>
      </c>
      <c r="M63">
        <v>0</v>
      </c>
    </row>
    <row r="64" spans="2:13" x14ac:dyDescent="0.25">
      <c r="B64" t="str">
        <f t="shared" si="29"/>
        <v>HydroROR-LS3</v>
      </c>
      <c r="I64">
        <v>0</v>
      </c>
      <c r="J64">
        <f t="shared" si="30"/>
        <v>0</v>
      </c>
      <c r="K64">
        <f t="shared" si="31"/>
        <v>0</v>
      </c>
      <c r="L64">
        <f t="shared" si="32"/>
        <v>0</v>
      </c>
      <c r="M64">
        <v>0</v>
      </c>
    </row>
    <row r="65" spans="2:16" x14ac:dyDescent="0.25">
      <c r="B65" t="str">
        <f t="shared" si="29"/>
        <v>Subcr-LS3</v>
      </c>
      <c r="I65">
        <v>0</v>
      </c>
      <c r="J65">
        <f t="shared" si="30"/>
        <v>28.041157657297379</v>
      </c>
      <c r="K65">
        <f t="shared" si="31"/>
        <v>28.041157657297379</v>
      </c>
      <c r="L65">
        <f t="shared" si="32"/>
        <v>28.041157657297379</v>
      </c>
      <c r="M65">
        <v>0</v>
      </c>
    </row>
    <row r="66" spans="2:16" x14ac:dyDescent="0.25">
      <c r="B66" t="str">
        <f t="shared" si="29"/>
        <v>Superc-LS3</v>
      </c>
      <c r="I66">
        <v>0</v>
      </c>
      <c r="J66">
        <f t="shared" si="30"/>
        <v>7.5575999999995291</v>
      </c>
      <c r="K66">
        <f t="shared" si="31"/>
        <v>7.5575999999995291</v>
      </c>
      <c r="L66">
        <f t="shared" si="32"/>
        <v>7.5575999999995291</v>
      </c>
      <c r="M66">
        <v>0</v>
      </c>
    </row>
    <row r="67" spans="2:16" x14ac:dyDescent="0.25">
      <c r="B67" t="str">
        <f t="shared" si="29"/>
        <v>Ultrsc-LS3</v>
      </c>
      <c r="I67">
        <v>0</v>
      </c>
      <c r="J67">
        <f t="shared" si="30"/>
        <v>6.2021199999995291</v>
      </c>
      <c r="K67">
        <f t="shared" si="31"/>
        <v>6.2021199999995291</v>
      </c>
      <c r="L67">
        <f t="shared" si="32"/>
        <v>6.2021199999995291</v>
      </c>
      <c r="M67">
        <v>0</v>
      </c>
    </row>
    <row r="68" spans="2:16" x14ac:dyDescent="0.25">
      <c r="B68" t="str">
        <f t="shared" si="29"/>
        <v>CC-LS3</v>
      </c>
      <c r="I68">
        <v>0</v>
      </c>
      <c r="J68">
        <f t="shared" si="30"/>
        <v>0</v>
      </c>
      <c r="K68">
        <f t="shared" si="31"/>
        <v>0</v>
      </c>
      <c r="L68">
        <f t="shared" si="32"/>
        <v>0</v>
      </c>
      <c r="M68">
        <v>0</v>
      </c>
    </row>
    <row r="69" spans="2:16" x14ac:dyDescent="0.25">
      <c r="B69" t="str">
        <f t="shared" si="29"/>
        <v>CCcon-LS3</v>
      </c>
      <c r="I69">
        <v>0</v>
      </c>
      <c r="J69">
        <f t="shared" si="30"/>
        <v>0</v>
      </c>
      <c r="K69">
        <f t="shared" si="31"/>
        <v>0</v>
      </c>
      <c r="L69">
        <f t="shared" si="32"/>
        <v>0</v>
      </c>
      <c r="M69">
        <v>0</v>
      </c>
    </row>
    <row r="70" spans="2:16" x14ac:dyDescent="0.25">
      <c r="B70" t="str">
        <f t="shared" si="29"/>
        <v>ST-LS3</v>
      </c>
      <c r="I70">
        <v>0</v>
      </c>
      <c r="J70">
        <f t="shared" si="30"/>
        <v>0</v>
      </c>
      <c r="K70">
        <f t="shared" si="31"/>
        <v>0</v>
      </c>
      <c r="L70">
        <f t="shared" si="32"/>
        <v>0</v>
      </c>
      <c r="M70">
        <v>0</v>
      </c>
    </row>
    <row r="71" spans="2:16" x14ac:dyDescent="0.25">
      <c r="B71" t="str">
        <f t="shared" si="29"/>
        <v>GT-LS3</v>
      </c>
      <c r="I71">
        <v>0</v>
      </c>
      <c r="J71">
        <f t="shared" si="30"/>
        <v>0</v>
      </c>
      <c r="K71">
        <f t="shared" si="31"/>
        <v>0</v>
      </c>
      <c r="L71">
        <f t="shared" si="32"/>
        <v>0</v>
      </c>
      <c r="M71">
        <v>0</v>
      </c>
    </row>
    <row r="72" spans="2:16" x14ac:dyDescent="0.25">
      <c r="B72" t="str">
        <f t="shared" si="29"/>
        <v>Windon-LS3</v>
      </c>
      <c r="I72">
        <v>0</v>
      </c>
      <c r="J72">
        <f t="shared" si="30"/>
        <v>0.62240677978985082</v>
      </c>
      <c r="K72">
        <f t="shared" si="31"/>
        <v>0.62240677978985082</v>
      </c>
      <c r="L72">
        <f t="shared" si="32"/>
        <v>0.62240677978985082</v>
      </c>
      <c r="M72">
        <v>0</v>
      </c>
    </row>
    <row r="73" spans="2:16" x14ac:dyDescent="0.25">
      <c r="B73" t="str">
        <f t="shared" si="29"/>
        <v>Trade-LS3</v>
      </c>
      <c r="I73">
        <v>0</v>
      </c>
      <c r="J73">
        <f t="shared" si="30"/>
        <v>4.4823788592724867</v>
      </c>
      <c r="K73">
        <f t="shared" si="31"/>
        <v>4.4823788592724867</v>
      </c>
      <c r="L73">
        <f t="shared" si="32"/>
        <v>4.4823788592724867</v>
      </c>
      <c r="M73">
        <v>0</v>
      </c>
    </row>
    <row r="74" spans="2:16" x14ac:dyDescent="0.25">
      <c r="B74" t="str">
        <f t="shared" ref="B74:B85" si="33">CONCATENATE(A23,"-",F$19)</f>
        <v>Nuclear-LS4</v>
      </c>
      <c r="L74">
        <v>0</v>
      </c>
      <c r="M74">
        <f t="shared" ref="M74:M85" si="34">F23</f>
        <v>0</v>
      </c>
      <c r="N74">
        <f>M74</f>
        <v>0</v>
      </c>
      <c r="O74">
        <f>M74</f>
        <v>0</v>
      </c>
      <c r="P74">
        <v>0</v>
      </c>
    </row>
    <row r="75" spans="2:16" x14ac:dyDescent="0.25">
      <c r="B75" t="str">
        <f t="shared" si="33"/>
        <v>Hydrolg-LS4</v>
      </c>
      <c r="L75">
        <v>0</v>
      </c>
      <c r="M75">
        <f t="shared" si="34"/>
        <v>0</v>
      </c>
      <c r="N75">
        <f t="shared" ref="N75:N85" si="35">M75</f>
        <v>0</v>
      </c>
      <c r="O75">
        <f t="shared" ref="O75:O85" si="36">M75</f>
        <v>0</v>
      </c>
      <c r="P75">
        <v>0</v>
      </c>
    </row>
    <row r="76" spans="2:16" x14ac:dyDescent="0.25">
      <c r="B76" t="str">
        <f t="shared" si="33"/>
        <v>HydroROR-LS4</v>
      </c>
      <c r="L76">
        <v>0</v>
      </c>
      <c r="M76">
        <f t="shared" si="34"/>
        <v>0</v>
      </c>
      <c r="N76">
        <f t="shared" si="35"/>
        <v>0</v>
      </c>
      <c r="O76">
        <f t="shared" si="36"/>
        <v>0</v>
      </c>
      <c r="P76">
        <v>0</v>
      </c>
    </row>
    <row r="77" spans="2:16" x14ac:dyDescent="0.25">
      <c r="B77" t="str">
        <f t="shared" si="33"/>
        <v>Subcr-LS4</v>
      </c>
      <c r="L77">
        <v>0</v>
      </c>
      <c r="M77">
        <f t="shared" si="34"/>
        <v>23.992771148720106</v>
      </c>
      <c r="N77">
        <f t="shared" si="35"/>
        <v>23.992771148720106</v>
      </c>
      <c r="O77">
        <f t="shared" si="36"/>
        <v>23.992771148720106</v>
      </c>
      <c r="P77">
        <v>0</v>
      </c>
    </row>
    <row r="78" spans="2:16" x14ac:dyDescent="0.25">
      <c r="B78" t="str">
        <f t="shared" si="33"/>
        <v>Superc-LS4</v>
      </c>
      <c r="L78">
        <v>0</v>
      </c>
      <c r="M78">
        <f t="shared" si="34"/>
        <v>7.5576000000084989</v>
      </c>
      <c r="N78">
        <f t="shared" si="35"/>
        <v>7.5576000000084989</v>
      </c>
      <c r="O78">
        <f t="shared" si="36"/>
        <v>7.5576000000084989</v>
      </c>
      <c r="P78">
        <v>0</v>
      </c>
    </row>
    <row r="79" spans="2:16" x14ac:dyDescent="0.25">
      <c r="B79" t="str">
        <f t="shared" si="33"/>
        <v>Ultrsc-LS4</v>
      </c>
      <c r="L79">
        <v>0</v>
      </c>
      <c r="M79">
        <f t="shared" si="34"/>
        <v>6.2021200000100203</v>
      </c>
      <c r="N79">
        <f t="shared" si="35"/>
        <v>6.2021200000100203</v>
      </c>
      <c r="O79">
        <f t="shared" si="36"/>
        <v>6.2021200000100203</v>
      </c>
      <c r="P79">
        <v>0</v>
      </c>
    </row>
    <row r="80" spans="2:16" x14ac:dyDescent="0.25">
      <c r="B80" t="str">
        <f t="shared" si="33"/>
        <v>CC-LS4</v>
      </c>
      <c r="L80">
        <v>0</v>
      </c>
      <c r="M80">
        <f t="shared" si="34"/>
        <v>0</v>
      </c>
      <c r="N80">
        <f t="shared" si="35"/>
        <v>0</v>
      </c>
      <c r="O80">
        <f t="shared" si="36"/>
        <v>0</v>
      </c>
      <c r="P80">
        <v>0</v>
      </c>
    </row>
    <row r="81" spans="2:19" x14ac:dyDescent="0.25">
      <c r="B81" t="str">
        <f t="shared" si="33"/>
        <v>CCcon-LS4</v>
      </c>
      <c r="L81">
        <v>0</v>
      </c>
      <c r="M81">
        <f t="shared" si="34"/>
        <v>0</v>
      </c>
      <c r="N81">
        <f t="shared" si="35"/>
        <v>0</v>
      </c>
      <c r="O81">
        <f t="shared" si="36"/>
        <v>0</v>
      </c>
      <c r="P81">
        <v>0</v>
      </c>
    </row>
    <row r="82" spans="2:19" x14ac:dyDescent="0.25">
      <c r="B82" t="str">
        <f t="shared" si="33"/>
        <v>ST-LS4</v>
      </c>
      <c r="L82">
        <v>0</v>
      </c>
      <c r="M82">
        <f t="shared" si="34"/>
        <v>0</v>
      </c>
      <c r="N82">
        <f t="shared" si="35"/>
        <v>0</v>
      </c>
      <c r="O82">
        <f t="shared" si="36"/>
        <v>0</v>
      </c>
      <c r="P82">
        <v>0</v>
      </c>
    </row>
    <row r="83" spans="2:19" x14ac:dyDescent="0.25">
      <c r="B83" t="str">
        <f t="shared" si="33"/>
        <v>GT-LS4</v>
      </c>
      <c r="L83">
        <v>0</v>
      </c>
      <c r="M83">
        <f t="shared" si="34"/>
        <v>0</v>
      </c>
      <c r="N83">
        <f t="shared" si="35"/>
        <v>0</v>
      </c>
      <c r="O83">
        <f t="shared" si="36"/>
        <v>0</v>
      </c>
      <c r="P83">
        <v>0</v>
      </c>
    </row>
    <row r="84" spans="2:19" x14ac:dyDescent="0.25">
      <c r="B84" t="str">
        <f t="shared" si="33"/>
        <v>Windon-LS4</v>
      </c>
      <c r="L84">
        <v>0</v>
      </c>
      <c r="M84">
        <f t="shared" si="34"/>
        <v>0.68134891952254639</v>
      </c>
      <c r="N84">
        <f t="shared" si="35"/>
        <v>0.68134891952254639</v>
      </c>
      <c r="O84">
        <f t="shared" si="36"/>
        <v>0.68134891952254639</v>
      </c>
      <c r="P84">
        <v>0</v>
      </c>
    </row>
    <row r="85" spans="2:19" x14ac:dyDescent="0.25">
      <c r="B85" t="str">
        <f t="shared" si="33"/>
        <v>Trade-LS4</v>
      </c>
      <c r="L85">
        <v>0</v>
      </c>
      <c r="M85">
        <f t="shared" si="34"/>
        <v>4.6813767981697421</v>
      </c>
      <c r="N85">
        <f t="shared" si="35"/>
        <v>4.6813767981697421</v>
      </c>
      <c r="O85">
        <f t="shared" si="36"/>
        <v>4.6813767981697421</v>
      </c>
      <c r="P85">
        <v>0</v>
      </c>
    </row>
    <row r="86" spans="2:19" x14ac:dyDescent="0.25">
      <c r="B86" t="str">
        <f t="shared" ref="B86:B97" si="37">CONCATENATE(A23,"-",G$19)</f>
        <v>Nuclear-LS5</v>
      </c>
      <c r="O86">
        <v>0</v>
      </c>
      <c r="P86">
        <f t="shared" ref="P86:P97" si="38">G23</f>
        <v>0</v>
      </c>
      <c r="Q86">
        <f t="shared" ref="Q86:Q97" si="39">P86</f>
        <v>0</v>
      </c>
      <c r="R86">
        <f t="shared" ref="R86:R97" si="40">P86</f>
        <v>0</v>
      </c>
      <c r="S86">
        <v>0</v>
      </c>
    </row>
    <row r="87" spans="2:19" x14ac:dyDescent="0.25">
      <c r="B87" t="str">
        <f t="shared" si="37"/>
        <v>Hydrolg-LS5</v>
      </c>
      <c r="O87">
        <v>0</v>
      </c>
      <c r="P87">
        <f t="shared" si="38"/>
        <v>0</v>
      </c>
      <c r="Q87">
        <f t="shared" si="39"/>
        <v>0</v>
      </c>
      <c r="R87">
        <f t="shared" si="40"/>
        <v>0</v>
      </c>
      <c r="S87">
        <v>0</v>
      </c>
    </row>
    <row r="88" spans="2:19" x14ac:dyDescent="0.25">
      <c r="B88" t="str">
        <f t="shared" si="37"/>
        <v>HydroROR-LS5</v>
      </c>
      <c r="O88">
        <v>0</v>
      </c>
      <c r="P88">
        <f t="shared" si="38"/>
        <v>0</v>
      </c>
      <c r="Q88">
        <f t="shared" si="39"/>
        <v>0</v>
      </c>
      <c r="R88">
        <f t="shared" si="40"/>
        <v>0</v>
      </c>
      <c r="S88">
        <v>0</v>
      </c>
    </row>
    <row r="89" spans="2:19" x14ac:dyDescent="0.25">
      <c r="B89" t="str">
        <f t="shared" si="37"/>
        <v>Subcr-LS5</v>
      </c>
      <c r="O89">
        <v>0</v>
      </c>
      <c r="P89">
        <f t="shared" si="38"/>
        <v>19.357295427729888</v>
      </c>
      <c r="Q89">
        <f t="shared" si="39"/>
        <v>19.357295427729888</v>
      </c>
      <c r="R89">
        <f t="shared" si="40"/>
        <v>19.357295427729888</v>
      </c>
      <c r="S89">
        <v>0</v>
      </c>
    </row>
    <row r="90" spans="2:19" x14ac:dyDescent="0.25">
      <c r="B90" t="str">
        <f t="shared" si="37"/>
        <v>Superc-LS5</v>
      </c>
      <c r="O90">
        <v>0</v>
      </c>
      <c r="P90">
        <f t="shared" si="38"/>
        <v>7.5576000000000567</v>
      </c>
      <c r="Q90">
        <f t="shared" si="39"/>
        <v>7.5576000000000567</v>
      </c>
      <c r="R90">
        <f t="shared" si="40"/>
        <v>7.5576000000000567</v>
      </c>
      <c r="S90">
        <v>0</v>
      </c>
    </row>
    <row r="91" spans="2:19" x14ac:dyDescent="0.25">
      <c r="B91" t="str">
        <f t="shared" si="37"/>
        <v>Ultrsc-LS5</v>
      </c>
      <c r="O91">
        <v>0</v>
      </c>
      <c r="P91">
        <f t="shared" si="38"/>
        <v>6.2021200000000425</v>
      </c>
      <c r="Q91">
        <f t="shared" si="39"/>
        <v>6.2021200000000425</v>
      </c>
      <c r="R91">
        <f t="shared" si="40"/>
        <v>6.2021200000000425</v>
      </c>
      <c r="S91">
        <v>0</v>
      </c>
    </row>
    <row r="92" spans="2:19" x14ac:dyDescent="0.25">
      <c r="B92" t="str">
        <f t="shared" si="37"/>
        <v>CC-LS5</v>
      </c>
      <c r="O92">
        <v>0</v>
      </c>
      <c r="P92">
        <f t="shared" si="38"/>
        <v>0</v>
      </c>
      <c r="Q92">
        <f t="shared" si="39"/>
        <v>0</v>
      </c>
      <c r="R92">
        <f t="shared" si="40"/>
        <v>0</v>
      </c>
      <c r="S92">
        <v>0</v>
      </c>
    </row>
    <row r="93" spans="2:19" x14ac:dyDescent="0.25">
      <c r="B93" t="str">
        <f t="shared" si="37"/>
        <v>CCcon-LS5</v>
      </c>
      <c r="O93">
        <v>0</v>
      </c>
      <c r="P93">
        <f t="shared" si="38"/>
        <v>0</v>
      </c>
      <c r="Q93">
        <f t="shared" si="39"/>
        <v>0</v>
      </c>
      <c r="R93">
        <f t="shared" si="40"/>
        <v>0</v>
      </c>
      <c r="S93">
        <v>0</v>
      </c>
    </row>
    <row r="94" spans="2:19" x14ac:dyDescent="0.25">
      <c r="B94" t="str">
        <f t="shared" si="37"/>
        <v>ST-LS5</v>
      </c>
      <c r="O94">
        <v>0</v>
      </c>
      <c r="P94">
        <f t="shared" si="38"/>
        <v>0</v>
      </c>
      <c r="Q94">
        <f t="shared" si="39"/>
        <v>0</v>
      </c>
      <c r="R94">
        <f t="shared" si="40"/>
        <v>0</v>
      </c>
      <c r="S94">
        <v>0</v>
      </c>
    </row>
    <row r="95" spans="2:19" x14ac:dyDescent="0.25">
      <c r="B95" t="str">
        <f t="shared" si="37"/>
        <v>GT-LS5</v>
      </c>
      <c r="O95">
        <v>0</v>
      </c>
      <c r="P95">
        <f t="shared" si="38"/>
        <v>0</v>
      </c>
      <c r="Q95">
        <f t="shared" si="39"/>
        <v>0</v>
      </c>
      <c r="R95">
        <f t="shared" si="40"/>
        <v>0</v>
      </c>
      <c r="S95">
        <v>0</v>
      </c>
    </row>
    <row r="96" spans="2:19" x14ac:dyDescent="0.25">
      <c r="B96" t="str">
        <f t="shared" si="37"/>
        <v>Windon-LS5</v>
      </c>
      <c r="O96">
        <v>0</v>
      </c>
      <c r="P96">
        <f t="shared" si="38"/>
        <v>0.65554990507528021</v>
      </c>
      <c r="Q96">
        <f t="shared" si="39"/>
        <v>0.65554990507528021</v>
      </c>
      <c r="R96">
        <f t="shared" si="40"/>
        <v>0.65554990507528021</v>
      </c>
      <c r="S96">
        <v>0</v>
      </c>
    </row>
    <row r="97" spans="2:19" x14ac:dyDescent="0.25">
      <c r="B97" t="str">
        <f t="shared" si="37"/>
        <v>Trade-LS5</v>
      </c>
      <c r="O97">
        <v>0</v>
      </c>
      <c r="P97">
        <f t="shared" si="38"/>
        <v>4.9162012309944103</v>
      </c>
      <c r="Q97">
        <f t="shared" si="39"/>
        <v>4.9162012309944103</v>
      </c>
      <c r="R97">
        <f t="shared" si="40"/>
        <v>4.9162012309944103</v>
      </c>
      <c r="S97">
        <v>0</v>
      </c>
    </row>
    <row r="98" spans="2:19" x14ac:dyDescent="0.25">
      <c r="B98" t="s">
        <v>15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</row>
    <row r="99" spans="2:19" x14ac:dyDescent="0.25">
      <c r="B99" t="s">
        <v>15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</row>
    <row r="100" spans="2:19" x14ac:dyDescent="0.25">
      <c r="B100" t="s">
        <v>15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</row>
    <row r="101" spans="2:19" x14ac:dyDescent="0.25">
      <c r="B101" t="s">
        <v>15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</row>
    <row r="102" spans="2:19" x14ac:dyDescent="0.25">
      <c r="B102" t="s">
        <v>15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2:19" x14ac:dyDescent="0.25">
      <c r="B103" t="s">
        <v>15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</row>
    <row r="104" spans="2:19" x14ac:dyDescent="0.25">
      <c r="B104" t="s">
        <v>15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</row>
    <row r="105" spans="2:19" x14ac:dyDescent="0.25">
      <c r="B105" t="s">
        <v>15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</row>
    <row r="106" spans="2:19" x14ac:dyDescent="0.25">
      <c r="B106" t="s">
        <v>15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</row>
    <row r="107" spans="2:19" x14ac:dyDescent="0.25">
      <c r="B107" t="s">
        <v>15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</row>
    <row r="108" spans="2:19" x14ac:dyDescent="0.25">
      <c r="B108" t="s">
        <v>15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</row>
    <row r="109" spans="2:19" x14ac:dyDescent="0.25">
      <c r="B109" t="s">
        <v>15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2:19" x14ac:dyDescent="0.25">
      <c r="B110" t="s">
        <v>30</v>
      </c>
      <c r="C110">
        <f>$C20</f>
        <v>429.811781011932</v>
      </c>
      <c r="D110">
        <f>$C20</f>
        <v>429.811781011932</v>
      </c>
      <c r="E110">
        <f>$C20</f>
        <v>429.811781011932</v>
      </c>
      <c r="F110">
        <f>$C20</f>
        <v>429.811781011932</v>
      </c>
      <c r="G110">
        <f>$D20</f>
        <v>381.09095199064001</v>
      </c>
      <c r="H110">
        <f t="shared" ref="H110:I110" si="41">$D20</f>
        <v>381.09095199064001</v>
      </c>
      <c r="I110">
        <f t="shared" si="41"/>
        <v>381.09095199064001</v>
      </c>
      <c r="J110">
        <f>$E20</f>
        <v>381.09095199057901</v>
      </c>
      <c r="K110">
        <f>$E20</f>
        <v>381.09095199057901</v>
      </c>
      <c r="L110">
        <f>$E20</f>
        <v>381.09095199057901</v>
      </c>
      <c r="M110">
        <f>$F20</f>
        <v>381.090951990603</v>
      </c>
      <c r="N110">
        <f>$F20</f>
        <v>381.090951990603</v>
      </c>
      <c r="O110">
        <f>$F20</f>
        <v>381.090951990603</v>
      </c>
      <c r="P110">
        <f>$G20</f>
        <v>381.09095199253699</v>
      </c>
      <c r="Q110">
        <f t="shared" ref="Q110:S110" si="42">$G20</f>
        <v>381.09095199253699</v>
      </c>
      <c r="R110">
        <f t="shared" si="42"/>
        <v>381.09095199253699</v>
      </c>
      <c r="S110">
        <f t="shared" si="42"/>
        <v>381.09095199253699</v>
      </c>
    </row>
    <row r="111" spans="2:19" ht="21.75" customHeight="1" x14ac:dyDescent="0.25">
      <c r="B111" t="s">
        <v>11</v>
      </c>
      <c r="C111">
        <v>424.79447437915798</v>
      </c>
      <c r="D111">
        <v>424.79447437915798</v>
      </c>
      <c r="E111">
        <v>424.79447437915798</v>
      </c>
      <c r="F111">
        <v>424.79447437915798</v>
      </c>
      <c r="G111">
        <v>424.79447437915798</v>
      </c>
      <c r="H111">
        <v>424.79447437915798</v>
      </c>
      <c r="I111">
        <v>424.79447437915798</v>
      </c>
      <c r="J111">
        <v>424.79447437915798</v>
      </c>
      <c r="K111">
        <v>424.79447437915798</v>
      </c>
      <c r="L111">
        <v>424.79447437915798</v>
      </c>
      <c r="M111">
        <v>424.79447437915798</v>
      </c>
      <c r="N111">
        <v>424.79447437915798</v>
      </c>
      <c r="O111">
        <v>424.79447437915798</v>
      </c>
      <c r="P111">
        <v>424.79447437915798</v>
      </c>
      <c r="Q111">
        <v>424.79447437915798</v>
      </c>
      <c r="R111">
        <v>424.79447437915798</v>
      </c>
      <c r="S111">
        <v>424.79447437915798</v>
      </c>
    </row>
    <row r="112" spans="2:19" x14ac:dyDescent="0.25">
      <c r="B112" t="s">
        <v>13</v>
      </c>
      <c r="C112">
        <v>387.20268984058498</v>
      </c>
      <c r="D112">
        <v>387.20268984058498</v>
      </c>
      <c r="E112">
        <v>387.20268984058498</v>
      </c>
      <c r="F112">
        <v>387.20268984058498</v>
      </c>
      <c r="G112">
        <v>387.20268984058498</v>
      </c>
      <c r="H112">
        <v>387.20268984058498</v>
      </c>
      <c r="I112">
        <v>387.20268984058498</v>
      </c>
      <c r="J112">
        <v>387.20268984058498</v>
      </c>
      <c r="K112">
        <v>387.20268984058498</v>
      </c>
      <c r="L112">
        <v>387.20268984058498</v>
      </c>
      <c r="M112">
        <v>387.20268984058498</v>
      </c>
      <c r="N112">
        <v>387.20268984058498</v>
      </c>
      <c r="O112">
        <v>387.20268984058498</v>
      </c>
      <c r="P112">
        <v>387.20268984058498</v>
      </c>
      <c r="Q112">
        <v>387.20268984058498</v>
      </c>
      <c r="R112">
        <v>387.20268984058498</v>
      </c>
      <c r="S112">
        <v>387.20268984058498</v>
      </c>
    </row>
    <row r="113" spans="2:19" x14ac:dyDescent="0.25">
      <c r="B113" t="s">
        <v>5</v>
      </c>
      <c r="C113">
        <v>505.08794015466901</v>
      </c>
      <c r="D113">
        <v>505.08794015466901</v>
      </c>
      <c r="E113">
        <v>505.08794015466901</v>
      </c>
      <c r="F113">
        <v>505.08794015466901</v>
      </c>
      <c r="G113">
        <v>505.08794015466901</v>
      </c>
      <c r="H113">
        <v>505.08794015466901</v>
      </c>
      <c r="I113">
        <v>505.08794015466901</v>
      </c>
      <c r="J113">
        <v>505.08794015466901</v>
      </c>
      <c r="K113">
        <v>505.08794015466901</v>
      </c>
      <c r="L113">
        <v>505.08794015466901</v>
      </c>
      <c r="M113">
        <v>505.08794015466901</v>
      </c>
      <c r="N113">
        <v>505.08794015466901</v>
      </c>
      <c r="O113">
        <v>505.08794015466901</v>
      </c>
      <c r="P113">
        <v>505.08794015466901</v>
      </c>
      <c r="Q113">
        <v>505.08794015466901</v>
      </c>
      <c r="R113">
        <v>505.08794015466901</v>
      </c>
      <c r="S113">
        <v>505.08794015466901</v>
      </c>
    </row>
    <row r="116" spans="2:19" x14ac:dyDescent="0.25">
      <c r="B116" t="s">
        <v>31</v>
      </c>
      <c r="C116" t="s">
        <v>6</v>
      </c>
      <c r="D116">
        <v>573.00000097392001</v>
      </c>
    </row>
    <row r="117" spans="2:19" x14ac:dyDescent="0.25">
      <c r="B117" t="s">
        <v>32</v>
      </c>
      <c r="C117" t="s">
        <v>6</v>
      </c>
      <c r="D117">
        <v>573.00000004128003</v>
      </c>
    </row>
    <row r="118" spans="2:19" x14ac:dyDescent="0.25">
      <c r="B118" t="s">
        <v>31</v>
      </c>
      <c r="C118" t="s">
        <v>6</v>
      </c>
      <c r="D118">
        <v>505.08794015466901</v>
      </c>
    </row>
    <row r="119" spans="2:19" x14ac:dyDescent="0.25">
      <c r="B119" t="s">
        <v>31</v>
      </c>
      <c r="C119" t="s">
        <v>6</v>
      </c>
      <c r="D119">
        <v>437.85657142676803</v>
      </c>
    </row>
    <row r="120" spans="2:19" x14ac:dyDescent="0.25">
      <c r="B120" t="s">
        <v>32</v>
      </c>
      <c r="C120" t="s">
        <v>6</v>
      </c>
      <c r="D120">
        <v>424.79447437915798</v>
      </c>
    </row>
    <row r="121" spans="2:19" x14ac:dyDescent="0.25">
      <c r="B121" t="s">
        <v>31</v>
      </c>
      <c r="C121" t="s">
        <v>6</v>
      </c>
      <c r="D121">
        <v>368.126157810282</v>
      </c>
    </row>
    <row r="122" spans="2:19" x14ac:dyDescent="0.25">
      <c r="B122" t="s">
        <v>32</v>
      </c>
      <c r="C122" t="s">
        <v>6</v>
      </c>
      <c r="D122">
        <v>404.01600830984302</v>
      </c>
    </row>
    <row r="123" spans="2:19" x14ac:dyDescent="0.25">
      <c r="B123" t="s">
        <v>32</v>
      </c>
      <c r="C123" t="s">
        <v>6</v>
      </c>
      <c r="D123">
        <v>387.20268984058498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3:V123"/>
  <sheetViews>
    <sheetView topLeftCell="P29" zoomScale="115" zoomScaleNormal="115" workbookViewId="0">
      <selection activeCell="B37" sqref="B37:S38"/>
    </sheetView>
  </sheetViews>
  <sheetFormatPr defaultRowHeight="15" x14ac:dyDescent="0.25"/>
  <sheetData>
    <row r="3" spans="1:15" x14ac:dyDescent="0.25">
      <c r="C3">
        <v>0.11700000000000001</v>
      </c>
      <c r="D3">
        <v>1.127</v>
      </c>
      <c r="E3">
        <v>3.82</v>
      </c>
      <c r="F3">
        <v>3.024</v>
      </c>
      <c r="G3">
        <v>0.69599999999999995</v>
      </c>
    </row>
    <row r="5" spans="1:15" x14ac:dyDescent="0.25">
      <c r="C5" t="s">
        <v>0</v>
      </c>
      <c r="D5" t="s">
        <v>1</v>
      </c>
      <c r="E5" t="s">
        <v>2</v>
      </c>
      <c r="F5" t="s">
        <v>3</v>
      </c>
      <c r="G5" t="s">
        <v>4</v>
      </c>
      <c r="K5" t="s">
        <v>0</v>
      </c>
      <c r="L5" t="s">
        <v>1</v>
      </c>
      <c r="M5" t="s">
        <v>2</v>
      </c>
      <c r="N5" t="s">
        <v>3</v>
      </c>
      <c r="O5" t="s">
        <v>4</v>
      </c>
    </row>
    <row r="6" spans="1:15" x14ac:dyDescent="0.25">
      <c r="A6" t="s">
        <v>7</v>
      </c>
      <c r="B6" t="s">
        <v>6</v>
      </c>
      <c r="I6" t="s">
        <v>16</v>
      </c>
      <c r="J6" t="s">
        <v>6</v>
      </c>
      <c r="K6">
        <v>1.00352397830291</v>
      </c>
      <c r="O6">
        <v>3.6270154080280301</v>
      </c>
    </row>
    <row r="7" spans="1:15" x14ac:dyDescent="0.25">
      <c r="A7" t="s">
        <v>8</v>
      </c>
      <c r="B7" t="s">
        <v>6</v>
      </c>
      <c r="C7">
        <v>8.4729644999999906E-3</v>
      </c>
      <c r="G7">
        <v>1.9552994996945299E-3</v>
      </c>
      <c r="I7" t="s">
        <v>17</v>
      </c>
      <c r="J7" t="s">
        <v>6</v>
      </c>
      <c r="K7">
        <v>2.4495845399673699E-2</v>
      </c>
      <c r="O7">
        <v>0.123392558443223</v>
      </c>
    </row>
    <row r="8" spans="1:15" x14ac:dyDescent="0.25">
      <c r="A8" t="s">
        <v>9</v>
      </c>
      <c r="B8" t="s">
        <v>6</v>
      </c>
      <c r="E8">
        <v>0.18550238875922101</v>
      </c>
      <c r="I8" t="s">
        <v>5</v>
      </c>
      <c r="J8" t="s">
        <v>6</v>
      </c>
      <c r="K8">
        <v>6.6273947999572605E-2</v>
      </c>
      <c r="L8">
        <v>0.63838238799980795</v>
      </c>
      <c r="N8">
        <v>0.68407983635859304</v>
      </c>
      <c r="O8">
        <v>0.39424502399980998</v>
      </c>
    </row>
    <row r="9" spans="1:15" x14ac:dyDescent="0.25">
      <c r="A9" t="s">
        <v>11</v>
      </c>
      <c r="B9" t="s">
        <v>6</v>
      </c>
      <c r="C9">
        <v>4.0109060097003297</v>
      </c>
      <c r="D9">
        <v>34.3066512222752</v>
      </c>
      <c r="E9">
        <v>108.331899706477</v>
      </c>
      <c r="F9">
        <v>72.830286117760707</v>
      </c>
      <c r="G9">
        <v>9.3260693277303801</v>
      </c>
      <c r="I9" t="s">
        <v>8</v>
      </c>
      <c r="J9" t="s">
        <v>6</v>
      </c>
      <c r="K9">
        <v>8.4729644999999906E-3</v>
      </c>
      <c r="O9">
        <v>1.9552994996945299E-3</v>
      </c>
    </row>
    <row r="10" spans="1:15" x14ac:dyDescent="0.25">
      <c r="A10" t="s">
        <v>12</v>
      </c>
      <c r="B10" t="s">
        <v>6</v>
      </c>
      <c r="C10">
        <v>3.09575546019197E-2</v>
      </c>
      <c r="D10">
        <v>8.5174152000159395</v>
      </c>
      <c r="E10">
        <v>28.2118166153851</v>
      </c>
      <c r="F10">
        <v>22.333123938461799</v>
      </c>
      <c r="G10">
        <v>5.26008959999995</v>
      </c>
      <c r="I10" t="s">
        <v>10</v>
      </c>
      <c r="J10" t="s">
        <v>6</v>
      </c>
      <c r="K10">
        <v>7.3936785684186698E-2</v>
      </c>
      <c r="L10">
        <v>0.67682409009330602</v>
      </c>
      <c r="M10">
        <v>2.3775938987969001</v>
      </c>
      <c r="N10">
        <v>2.0603991326358502</v>
      </c>
      <c r="O10">
        <v>0.456262733932074</v>
      </c>
    </row>
    <row r="11" spans="1:15" x14ac:dyDescent="0.25">
      <c r="A11" t="s">
        <v>13</v>
      </c>
      <c r="B11" t="s">
        <v>6</v>
      </c>
      <c r="C11">
        <v>0.28395210862952103</v>
      </c>
      <c r="D11">
        <v>6.9897892400057398</v>
      </c>
      <c r="E11">
        <v>23.212555144186801</v>
      </c>
      <c r="F11">
        <v>18.375593391628001</v>
      </c>
      <c r="G11">
        <v>4.3166755199997899</v>
      </c>
      <c r="I11" t="s">
        <v>11</v>
      </c>
      <c r="J11" t="s">
        <v>6</v>
      </c>
      <c r="K11">
        <v>4.0109060097003297</v>
      </c>
      <c r="L11">
        <v>34.3066512222752</v>
      </c>
      <c r="M11">
        <v>108.331899706477</v>
      </c>
      <c r="N11">
        <v>72.830286117760707</v>
      </c>
      <c r="O11">
        <v>9.3260693277303801</v>
      </c>
    </row>
    <row r="12" spans="1:15" x14ac:dyDescent="0.25">
      <c r="A12" t="s">
        <v>5</v>
      </c>
      <c r="B12" t="s">
        <v>6</v>
      </c>
      <c r="C12">
        <v>6.6273947999572605E-2</v>
      </c>
      <c r="D12">
        <v>0.63838238799980795</v>
      </c>
      <c r="F12">
        <v>0.68407983635859304</v>
      </c>
      <c r="G12">
        <v>0.39424502399980998</v>
      </c>
      <c r="I12" t="s">
        <v>12</v>
      </c>
      <c r="J12" t="s">
        <v>6</v>
      </c>
      <c r="K12">
        <v>3.09575546019197E-2</v>
      </c>
      <c r="L12">
        <v>8.5174152000159395</v>
      </c>
      <c r="M12">
        <v>28.2118166153851</v>
      </c>
      <c r="N12">
        <v>22.333123938461799</v>
      </c>
      <c r="O12">
        <v>5.26008959999995</v>
      </c>
    </row>
    <row r="13" spans="1:15" x14ac:dyDescent="0.25">
      <c r="A13" t="s">
        <v>18</v>
      </c>
      <c r="B13" t="s">
        <v>6</v>
      </c>
      <c r="I13" t="s">
        <v>13</v>
      </c>
      <c r="J13" t="s">
        <v>6</v>
      </c>
      <c r="K13">
        <v>0.28395210862952103</v>
      </c>
      <c r="L13">
        <v>6.9897892400057398</v>
      </c>
      <c r="M13">
        <v>23.212555144186801</v>
      </c>
      <c r="N13">
        <v>18.375593391628001</v>
      </c>
      <c r="O13">
        <v>4.3166755199997899</v>
      </c>
    </row>
    <row r="14" spans="1:15" x14ac:dyDescent="0.25">
      <c r="A14" t="s">
        <v>16</v>
      </c>
      <c r="B14" t="s">
        <v>6</v>
      </c>
      <c r="C14">
        <v>1.00352397830291</v>
      </c>
      <c r="G14">
        <v>3.6270154080280301</v>
      </c>
      <c r="I14" t="s">
        <v>14</v>
      </c>
      <c r="J14" t="s">
        <v>6</v>
      </c>
      <c r="K14">
        <v>0.497390389492259</v>
      </c>
      <c r="L14">
        <v>4.7442988041406098</v>
      </c>
      <c r="M14">
        <v>17.0457684272323</v>
      </c>
      <c r="N14">
        <v>14.0969333871966</v>
      </c>
      <c r="O14">
        <v>3.4216760567721001</v>
      </c>
    </row>
    <row r="15" spans="1:15" x14ac:dyDescent="0.25">
      <c r="A15" t="s">
        <v>17</v>
      </c>
      <c r="B15" t="s">
        <v>6</v>
      </c>
      <c r="C15">
        <v>2.4495845399673699E-2</v>
      </c>
      <c r="G15">
        <v>0.123392558443223</v>
      </c>
    </row>
    <row r="16" spans="1:15" x14ac:dyDescent="0.25">
      <c r="A16" t="s">
        <v>10</v>
      </c>
      <c r="B16" t="s">
        <v>6</v>
      </c>
      <c r="C16">
        <v>7.3936785684186698E-2</v>
      </c>
      <c r="D16">
        <v>0.67682409009330602</v>
      </c>
      <c r="E16">
        <v>2.3775938987969001</v>
      </c>
      <c r="F16">
        <v>2.0603991326358502</v>
      </c>
      <c r="G16">
        <v>0.456262733932074</v>
      </c>
    </row>
    <row r="17" spans="1:22" x14ac:dyDescent="0.25">
      <c r="A17" t="s">
        <v>14</v>
      </c>
      <c r="B17" t="s">
        <v>6</v>
      </c>
      <c r="C17">
        <v>0.497390389492259</v>
      </c>
      <c r="D17">
        <v>4.7442988041406098</v>
      </c>
      <c r="E17">
        <v>17.0457684272323</v>
      </c>
      <c r="F17">
        <v>14.0969333871966</v>
      </c>
      <c r="G17">
        <v>3.4216760567721001</v>
      </c>
    </row>
    <row r="19" spans="1:22" x14ac:dyDescent="0.25">
      <c r="C19" t="s">
        <v>0</v>
      </c>
      <c r="D19" t="s">
        <v>1</v>
      </c>
      <c r="E19" t="s">
        <v>2</v>
      </c>
      <c r="F19" t="s">
        <v>3</v>
      </c>
      <c r="G19" t="s">
        <v>4</v>
      </c>
      <c r="S19" t="s">
        <v>16</v>
      </c>
      <c r="T19" t="s">
        <v>31</v>
      </c>
      <c r="U19" t="s">
        <v>6</v>
      </c>
      <c r="V19">
        <v>254.22707603663099</v>
      </c>
    </row>
    <row r="20" spans="1:22" x14ac:dyDescent="0.25">
      <c r="A20" t="s">
        <v>6</v>
      </c>
      <c r="B20" t="s">
        <v>33</v>
      </c>
      <c r="C20">
        <v>429.811781011932</v>
      </c>
      <c r="D20">
        <v>381.09095199064001</v>
      </c>
      <c r="E20">
        <v>381.09095199057901</v>
      </c>
      <c r="F20">
        <v>381.090951990603</v>
      </c>
      <c r="G20">
        <v>381.09095199253699</v>
      </c>
      <c r="S20" t="s">
        <v>17</v>
      </c>
      <c r="T20" t="s">
        <v>31</v>
      </c>
      <c r="U20" t="s">
        <v>6</v>
      </c>
      <c r="V20">
        <v>3.05774617544016</v>
      </c>
    </row>
    <row r="21" spans="1:22" x14ac:dyDescent="0.25">
      <c r="C21" t="s">
        <v>0</v>
      </c>
      <c r="D21" t="s">
        <v>1</v>
      </c>
      <c r="E21" t="s">
        <v>2</v>
      </c>
      <c r="F21" t="s">
        <v>3</v>
      </c>
      <c r="G21" t="s">
        <v>4</v>
      </c>
      <c r="S21" t="s">
        <v>17</v>
      </c>
      <c r="T21" t="s">
        <v>32</v>
      </c>
      <c r="U21" t="s">
        <v>6</v>
      </c>
      <c r="V21">
        <v>7.66261542119888</v>
      </c>
    </row>
    <row r="22" spans="1:22" x14ac:dyDescent="0.25">
      <c r="C22" t="s">
        <v>0</v>
      </c>
      <c r="D22" t="s">
        <v>1</v>
      </c>
      <c r="E22" t="s">
        <v>2</v>
      </c>
      <c r="F22" t="s">
        <v>3</v>
      </c>
      <c r="G22" t="s">
        <v>4</v>
      </c>
      <c r="S22" t="s">
        <v>5</v>
      </c>
      <c r="T22" t="s">
        <v>31</v>
      </c>
      <c r="U22" t="s">
        <v>6</v>
      </c>
      <c r="V22">
        <v>506.87812034720503</v>
      </c>
    </row>
    <row r="23" spans="1:22" x14ac:dyDescent="0.25">
      <c r="A23" t="str">
        <f t="shared" ref="A23:A28" si="0">A6</f>
        <v>Nuclear</v>
      </c>
      <c r="C23">
        <f t="shared" ref="C23:C29" si="1">C6/C$35*1000</f>
        <v>0</v>
      </c>
      <c r="D23">
        <f t="shared" ref="D23:G23" si="2">D6/D$35*1000</f>
        <v>0</v>
      </c>
      <c r="E23">
        <f t="shared" si="2"/>
        <v>0</v>
      </c>
      <c r="F23">
        <f t="shared" si="2"/>
        <v>0</v>
      </c>
      <c r="G23">
        <f t="shared" si="2"/>
        <v>0</v>
      </c>
      <c r="S23" t="s">
        <v>11</v>
      </c>
      <c r="T23" t="s">
        <v>31</v>
      </c>
      <c r="U23" t="s">
        <v>6</v>
      </c>
      <c r="V23">
        <v>418.43837223920599</v>
      </c>
    </row>
    <row r="24" spans="1:22" x14ac:dyDescent="0.25">
      <c r="A24" t="str">
        <f t="shared" si="0"/>
        <v>Hydrolg</v>
      </c>
      <c r="C24">
        <f t="shared" si="1"/>
        <v>7.2418499999999927E-2</v>
      </c>
      <c r="D24">
        <f t="shared" ref="D24:G28" si="3">D7/D$35*1000</f>
        <v>0</v>
      </c>
      <c r="E24">
        <f t="shared" si="3"/>
        <v>0</v>
      </c>
      <c r="F24">
        <f t="shared" si="3"/>
        <v>0</v>
      </c>
      <c r="G24">
        <f t="shared" si="3"/>
        <v>2.8093383616300716E-3</v>
      </c>
      <c r="S24" t="s">
        <v>11</v>
      </c>
      <c r="T24" t="s">
        <v>32</v>
      </c>
      <c r="U24" t="s">
        <v>6</v>
      </c>
      <c r="V24">
        <v>423.258273044156</v>
      </c>
    </row>
    <row r="25" spans="1:22" x14ac:dyDescent="0.25">
      <c r="A25" t="str">
        <f t="shared" si="0"/>
        <v>HydroROR</v>
      </c>
      <c r="C25">
        <f t="shared" si="1"/>
        <v>0</v>
      </c>
      <c r="D25">
        <f t="shared" si="3"/>
        <v>0</v>
      </c>
      <c r="E25">
        <f t="shared" si="3"/>
        <v>4.8560834753722776E-2</v>
      </c>
      <c r="F25">
        <f t="shared" si="3"/>
        <v>0</v>
      </c>
      <c r="G25">
        <f t="shared" si="3"/>
        <v>0</v>
      </c>
      <c r="S25" t="s">
        <v>12</v>
      </c>
      <c r="T25" t="s">
        <v>31</v>
      </c>
      <c r="U25" t="s">
        <v>6</v>
      </c>
      <c r="V25">
        <v>368.37573170037598</v>
      </c>
    </row>
    <row r="26" spans="1:22" x14ac:dyDescent="0.25">
      <c r="A26" t="str">
        <f t="shared" si="0"/>
        <v>Subcr</v>
      </c>
      <c r="C26">
        <f t="shared" si="1"/>
        <v>34.281247946156668</v>
      </c>
      <c r="D26">
        <f t="shared" si="3"/>
        <v>30.440684314352438</v>
      </c>
      <c r="E26">
        <f t="shared" si="3"/>
        <v>28.359136048815969</v>
      </c>
      <c r="F26">
        <f t="shared" si="3"/>
        <v>24.084089324656318</v>
      </c>
      <c r="G26">
        <f t="shared" si="3"/>
        <v>13.399524896164339</v>
      </c>
      <c r="S26" t="s">
        <v>12</v>
      </c>
      <c r="T26" t="s">
        <v>32</v>
      </c>
      <c r="U26" t="s">
        <v>6</v>
      </c>
      <c r="V26">
        <v>403.54053735801199</v>
      </c>
    </row>
    <row r="27" spans="1:22" x14ac:dyDescent="0.25">
      <c r="A27" t="str">
        <f t="shared" si="0"/>
        <v>Superc</v>
      </c>
      <c r="C27">
        <f t="shared" si="1"/>
        <v>0.26459448377709144</v>
      </c>
      <c r="D27">
        <f t="shared" si="3"/>
        <v>7.5576000000141432</v>
      </c>
      <c r="E27">
        <f t="shared" si="3"/>
        <v>7.3852923076924348</v>
      </c>
      <c r="F27">
        <f t="shared" si="3"/>
        <v>7.385292307692394</v>
      </c>
      <c r="G27">
        <f t="shared" si="3"/>
        <v>7.5575999999999279</v>
      </c>
      <c r="S27" t="s">
        <v>13</v>
      </c>
      <c r="T27" t="s">
        <v>32</v>
      </c>
      <c r="U27" t="s">
        <v>6</v>
      </c>
      <c r="V27">
        <v>387.15530848895997</v>
      </c>
    </row>
    <row r="28" spans="1:22" x14ac:dyDescent="0.25">
      <c r="A28" t="str">
        <f t="shared" si="0"/>
        <v>Ultrsc</v>
      </c>
      <c r="C28">
        <f t="shared" si="1"/>
        <v>2.4269410993976157</v>
      </c>
      <c r="D28">
        <f t="shared" si="3"/>
        <v>6.2021200000050936</v>
      </c>
      <c r="E28">
        <f t="shared" si="3"/>
        <v>6.0765851162792677</v>
      </c>
      <c r="F28">
        <f t="shared" si="3"/>
        <v>6.0765851162791007</v>
      </c>
      <c r="G28">
        <f t="shared" si="3"/>
        <v>6.2021199999996988</v>
      </c>
    </row>
    <row r="29" spans="1:22" x14ac:dyDescent="0.25">
      <c r="A29" t="str">
        <f t="shared" ref="A29:A34" si="4">A12</f>
        <v>CC</v>
      </c>
      <c r="C29">
        <f t="shared" si="1"/>
        <v>0.56644399999634709</v>
      </c>
      <c r="D29">
        <f t="shared" ref="D29:G29" si="5">D12/D$35*1000</f>
        <v>0.56644399999982964</v>
      </c>
      <c r="E29">
        <f t="shared" si="5"/>
        <v>0</v>
      </c>
      <c r="F29">
        <f t="shared" si="5"/>
        <v>0.22621687710270935</v>
      </c>
      <c r="G29">
        <f t="shared" si="5"/>
        <v>0.56644399999972705</v>
      </c>
    </row>
    <row r="30" spans="1:22" x14ac:dyDescent="0.25">
      <c r="A30" t="str">
        <f t="shared" si="4"/>
        <v>CCcon</v>
      </c>
      <c r="C30">
        <f t="shared" ref="C30:G34" si="6">C13/C$35*1000</f>
        <v>0</v>
      </c>
      <c r="D30">
        <f t="shared" si="6"/>
        <v>0</v>
      </c>
      <c r="E30">
        <f t="shared" si="6"/>
        <v>0</v>
      </c>
      <c r="F30">
        <f t="shared" si="6"/>
        <v>0</v>
      </c>
      <c r="G30">
        <f t="shared" si="6"/>
        <v>0</v>
      </c>
    </row>
    <row r="31" spans="1:22" x14ac:dyDescent="0.25">
      <c r="A31" t="str">
        <f t="shared" si="4"/>
        <v>ST</v>
      </c>
      <c r="C31">
        <f t="shared" si="6"/>
        <v>8.5771280196829913</v>
      </c>
      <c r="D31">
        <f t="shared" si="6"/>
        <v>0</v>
      </c>
      <c r="E31">
        <f t="shared" si="6"/>
        <v>0</v>
      </c>
      <c r="F31">
        <f t="shared" si="6"/>
        <v>0</v>
      </c>
      <c r="G31">
        <f t="shared" si="6"/>
        <v>5.2112290345230319</v>
      </c>
    </row>
    <row r="32" spans="1:22" x14ac:dyDescent="0.25">
      <c r="A32" t="str">
        <f t="shared" si="4"/>
        <v>GT</v>
      </c>
      <c r="C32">
        <f t="shared" si="6"/>
        <v>0.20936619999721109</v>
      </c>
      <c r="D32">
        <f t="shared" si="6"/>
        <v>0</v>
      </c>
      <c r="E32">
        <f t="shared" si="6"/>
        <v>0</v>
      </c>
      <c r="F32">
        <f t="shared" si="6"/>
        <v>0</v>
      </c>
      <c r="G32">
        <f t="shared" si="6"/>
        <v>0.17728815868279166</v>
      </c>
    </row>
    <row r="33" spans="1:19" x14ac:dyDescent="0.25">
      <c r="A33" t="str">
        <f t="shared" si="4"/>
        <v>Windon</v>
      </c>
      <c r="C33">
        <f t="shared" si="6"/>
        <v>0.63193833918108289</v>
      </c>
      <c r="D33">
        <f t="shared" si="6"/>
        <v>0.60055376228332391</v>
      </c>
      <c r="E33">
        <f t="shared" si="6"/>
        <v>0.62240677978976433</v>
      </c>
      <c r="F33">
        <f t="shared" si="6"/>
        <v>0.68134891952243726</v>
      </c>
      <c r="G33">
        <f t="shared" si="6"/>
        <v>0.65554990507481903</v>
      </c>
    </row>
    <row r="34" spans="1:19" x14ac:dyDescent="0.25">
      <c r="A34" t="str">
        <f t="shared" si="4"/>
        <v>Trade</v>
      </c>
      <c r="C34">
        <f t="shared" si="6"/>
        <v>4.2511999101902473</v>
      </c>
      <c r="D34">
        <f t="shared" si="6"/>
        <v>4.2096706336651373</v>
      </c>
      <c r="E34">
        <f t="shared" si="6"/>
        <v>4.4622430437780887</v>
      </c>
      <c r="F34">
        <f t="shared" si="6"/>
        <v>4.6616843211628964</v>
      </c>
      <c r="G34">
        <f t="shared" si="6"/>
        <v>4.916201230994397</v>
      </c>
    </row>
    <row r="35" spans="1:19" x14ac:dyDescent="0.25">
      <c r="C35">
        <f>C3*1000</f>
        <v>117</v>
      </c>
      <c r="D35">
        <f>D3*1000</f>
        <v>1127</v>
      </c>
      <c r="E35">
        <f>E3*1000</f>
        <v>3820</v>
      </c>
      <c r="F35">
        <f>F3*1000</f>
        <v>3024</v>
      </c>
      <c r="G35">
        <f>G3*1000</f>
        <v>696</v>
      </c>
    </row>
    <row r="37" spans="1:19" x14ac:dyDescent="0.25">
      <c r="C37">
        <v>0</v>
      </c>
      <c r="D37">
        <v>0</v>
      </c>
      <c r="E37">
        <f>C35/2</f>
        <v>58.5</v>
      </c>
      <c r="F37">
        <f>0+C35</f>
        <v>117</v>
      </c>
      <c r="G37">
        <f>F37</f>
        <v>117</v>
      </c>
      <c r="H37">
        <f>G37+D35/2</f>
        <v>680.5</v>
      </c>
      <c r="I37">
        <f>G37+D35</f>
        <v>1244</v>
      </c>
      <c r="J37">
        <f>I37</f>
        <v>1244</v>
      </c>
      <c r="K37">
        <f>J37+E35/2</f>
        <v>3154</v>
      </c>
      <c r="L37">
        <f>J37+E35</f>
        <v>5064</v>
      </c>
      <c r="M37">
        <f>L37</f>
        <v>5064</v>
      </c>
      <c r="N37">
        <f>M37+F35/2</f>
        <v>6576</v>
      </c>
      <c r="O37">
        <f>M37+F35</f>
        <v>8088</v>
      </c>
      <c r="P37">
        <f>O37</f>
        <v>8088</v>
      </c>
      <c r="Q37">
        <f>P37+G35/2</f>
        <v>8436</v>
      </c>
      <c r="R37">
        <f>P37+G35</f>
        <v>8784</v>
      </c>
      <c r="S37">
        <f>R37</f>
        <v>8784</v>
      </c>
    </row>
    <row r="38" spans="1:19" x14ac:dyDescent="0.25">
      <c r="B38" t="str">
        <f t="shared" ref="B38:B49" si="7">CONCATENATE(A23)</f>
        <v>Nuclear</v>
      </c>
      <c r="C38">
        <v>0</v>
      </c>
      <c r="D38">
        <f>C23</f>
        <v>0</v>
      </c>
      <c r="E38">
        <f>D38</f>
        <v>0</v>
      </c>
      <c r="F38">
        <f>D38</f>
        <v>0</v>
      </c>
      <c r="G38">
        <v>0</v>
      </c>
    </row>
    <row r="39" spans="1:19" x14ac:dyDescent="0.25">
      <c r="B39" t="str">
        <f t="shared" si="7"/>
        <v>Hydrolg</v>
      </c>
      <c r="C39">
        <v>0</v>
      </c>
      <c r="D39">
        <f t="shared" ref="D39:D49" si="8">C24</f>
        <v>7.2418499999999927E-2</v>
      </c>
      <c r="E39">
        <f t="shared" ref="E39:E49" si="9">D39</f>
        <v>7.2418499999999927E-2</v>
      </c>
      <c r="F39">
        <f t="shared" ref="F39:F49" si="10">D39</f>
        <v>7.2418499999999927E-2</v>
      </c>
      <c r="G39">
        <v>0</v>
      </c>
    </row>
    <row r="40" spans="1:19" x14ac:dyDescent="0.25">
      <c r="B40" t="str">
        <f t="shared" si="7"/>
        <v>HydroROR</v>
      </c>
      <c r="C40">
        <v>0</v>
      </c>
      <c r="D40">
        <f t="shared" si="8"/>
        <v>0</v>
      </c>
      <c r="E40">
        <f t="shared" si="9"/>
        <v>0</v>
      </c>
      <c r="F40">
        <f t="shared" si="10"/>
        <v>0</v>
      </c>
      <c r="G40">
        <v>0</v>
      </c>
    </row>
    <row r="41" spans="1:19" x14ac:dyDescent="0.25">
      <c r="B41" t="str">
        <f t="shared" si="7"/>
        <v>Subcr</v>
      </c>
      <c r="C41">
        <v>0</v>
      </c>
      <c r="D41">
        <f t="shared" si="8"/>
        <v>34.281247946156668</v>
      </c>
      <c r="E41">
        <f t="shared" si="9"/>
        <v>34.281247946156668</v>
      </c>
      <c r="F41">
        <f t="shared" si="10"/>
        <v>34.281247946156668</v>
      </c>
      <c r="G41">
        <v>0</v>
      </c>
    </row>
    <row r="42" spans="1:19" x14ac:dyDescent="0.25">
      <c r="B42" t="str">
        <f t="shared" si="7"/>
        <v>Superc</v>
      </c>
      <c r="C42">
        <v>0</v>
      </c>
      <c r="D42">
        <f t="shared" si="8"/>
        <v>0.26459448377709144</v>
      </c>
      <c r="E42">
        <f t="shared" si="9"/>
        <v>0.26459448377709144</v>
      </c>
      <c r="F42">
        <f t="shared" si="10"/>
        <v>0.26459448377709144</v>
      </c>
      <c r="G42">
        <v>0</v>
      </c>
    </row>
    <row r="43" spans="1:19" x14ac:dyDescent="0.25">
      <c r="B43" t="str">
        <f t="shared" si="7"/>
        <v>Ultrsc</v>
      </c>
      <c r="C43">
        <v>0</v>
      </c>
      <c r="D43">
        <f t="shared" si="8"/>
        <v>2.4269410993976157</v>
      </c>
      <c r="E43">
        <f t="shared" si="9"/>
        <v>2.4269410993976157</v>
      </c>
      <c r="F43">
        <f t="shared" si="10"/>
        <v>2.4269410993976157</v>
      </c>
      <c r="G43">
        <v>0</v>
      </c>
    </row>
    <row r="44" spans="1:19" x14ac:dyDescent="0.25">
      <c r="B44" t="str">
        <f t="shared" si="7"/>
        <v>CC</v>
      </c>
      <c r="C44">
        <v>0</v>
      </c>
      <c r="D44">
        <f t="shared" si="8"/>
        <v>0.56644399999634709</v>
      </c>
      <c r="E44">
        <f t="shared" si="9"/>
        <v>0.56644399999634709</v>
      </c>
      <c r="F44">
        <f t="shared" si="10"/>
        <v>0.56644399999634709</v>
      </c>
      <c r="G44">
        <v>0</v>
      </c>
    </row>
    <row r="45" spans="1:19" x14ac:dyDescent="0.25">
      <c r="B45" t="str">
        <f t="shared" si="7"/>
        <v>CCcon</v>
      </c>
      <c r="C45">
        <v>0</v>
      </c>
      <c r="D45">
        <f t="shared" si="8"/>
        <v>0</v>
      </c>
      <c r="E45">
        <f t="shared" si="9"/>
        <v>0</v>
      </c>
      <c r="F45">
        <f t="shared" si="10"/>
        <v>0</v>
      </c>
      <c r="G45">
        <v>0</v>
      </c>
    </row>
    <row r="46" spans="1:19" x14ac:dyDescent="0.25">
      <c r="B46" t="str">
        <f t="shared" si="7"/>
        <v>ST</v>
      </c>
      <c r="C46">
        <v>0</v>
      </c>
      <c r="D46">
        <f t="shared" si="8"/>
        <v>8.5771280196829913</v>
      </c>
      <c r="E46">
        <f t="shared" si="9"/>
        <v>8.5771280196829913</v>
      </c>
      <c r="F46">
        <f t="shared" si="10"/>
        <v>8.5771280196829913</v>
      </c>
      <c r="G46">
        <v>0</v>
      </c>
    </row>
    <row r="47" spans="1:19" x14ac:dyDescent="0.25">
      <c r="B47" t="str">
        <f t="shared" si="7"/>
        <v>GT</v>
      </c>
      <c r="C47">
        <v>0</v>
      </c>
      <c r="D47">
        <f t="shared" si="8"/>
        <v>0.20936619999721109</v>
      </c>
      <c r="E47">
        <f t="shared" si="9"/>
        <v>0.20936619999721109</v>
      </c>
      <c r="F47">
        <f t="shared" si="10"/>
        <v>0.20936619999721109</v>
      </c>
      <c r="G47">
        <v>0</v>
      </c>
    </row>
    <row r="48" spans="1:19" x14ac:dyDescent="0.25">
      <c r="B48" t="str">
        <f t="shared" si="7"/>
        <v>Windon</v>
      </c>
      <c r="C48">
        <v>0</v>
      </c>
      <c r="D48">
        <f t="shared" si="8"/>
        <v>0.63193833918108289</v>
      </c>
      <c r="E48">
        <f t="shared" si="9"/>
        <v>0.63193833918108289</v>
      </c>
      <c r="F48">
        <f t="shared" si="10"/>
        <v>0.63193833918108289</v>
      </c>
      <c r="G48">
        <v>0</v>
      </c>
    </row>
    <row r="49" spans="2:13" x14ac:dyDescent="0.25">
      <c r="B49" t="str">
        <f t="shared" si="7"/>
        <v>Trade</v>
      </c>
      <c r="C49">
        <v>0</v>
      </c>
      <c r="D49">
        <f t="shared" si="8"/>
        <v>4.2511999101902473</v>
      </c>
      <c r="E49">
        <f t="shared" si="9"/>
        <v>4.2511999101902473</v>
      </c>
      <c r="F49">
        <f t="shared" si="10"/>
        <v>4.2511999101902473</v>
      </c>
      <c r="G49">
        <v>0</v>
      </c>
    </row>
    <row r="50" spans="2:13" x14ac:dyDescent="0.25">
      <c r="B50" t="str">
        <f t="shared" ref="B50:B61" si="11">CONCATENATE(A23,"-",D$19)</f>
        <v>Nuclear-LS2</v>
      </c>
      <c r="F50">
        <v>0</v>
      </c>
      <c r="G50">
        <f t="shared" ref="G50:G61" si="12">D23</f>
        <v>0</v>
      </c>
      <c r="H50">
        <f>G50</f>
        <v>0</v>
      </c>
      <c r="I50">
        <f>G50</f>
        <v>0</v>
      </c>
      <c r="J50">
        <v>0</v>
      </c>
    </row>
    <row r="51" spans="2:13" x14ac:dyDescent="0.25">
      <c r="B51" t="str">
        <f t="shared" si="11"/>
        <v>Hydrolg-LS2</v>
      </c>
      <c r="F51">
        <v>0</v>
      </c>
      <c r="G51">
        <f t="shared" si="12"/>
        <v>0</v>
      </c>
      <c r="H51">
        <f t="shared" ref="H51:H61" si="13">G51</f>
        <v>0</v>
      </c>
      <c r="I51">
        <f t="shared" ref="I51:I61" si="14">G51</f>
        <v>0</v>
      </c>
      <c r="J51">
        <v>0</v>
      </c>
    </row>
    <row r="52" spans="2:13" x14ac:dyDescent="0.25">
      <c r="B52" t="str">
        <f t="shared" si="11"/>
        <v>HydroROR-LS2</v>
      </c>
      <c r="F52">
        <v>0</v>
      </c>
      <c r="G52">
        <f t="shared" si="12"/>
        <v>0</v>
      </c>
      <c r="H52">
        <f t="shared" si="13"/>
        <v>0</v>
      </c>
      <c r="I52">
        <f t="shared" si="14"/>
        <v>0</v>
      </c>
      <c r="J52">
        <v>0</v>
      </c>
    </row>
    <row r="53" spans="2:13" x14ac:dyDescent="0.25">
      <c r="B53" t="str">
        <f t="shared" si="11"/>
        <v>Subcr-LS2</v>
      </c>
      <c r="F53">
        <v>0</v>
      </c>
      <c r="G53">
        <f t="shared" si="12"/>
        <v>30.440684314352438</v>
      </c>
      <c r="H53">
        <f t="shared" si="13"/>
        <v>30.440684314352438</v>
      </c>
      <c r="I53">
        <f t="shared" si="14"/>
        <v>30.440684314352438</v>
      </c>
      <c r="J53">
        <v>0</v>
      </c>
    </row>
    <row r="54" spans="2:13" x14ac:dyDescent="0.25">
      <c r="B54" t="str">
        <f t="shared" si="11"/>
        <v>Superc-LS2</v>
      </c>
      <c r="F54">
        <v>0</v>
      </c>
      <c r="G54">
        <f t="shared" si="12"/>
        <v>7.5576000000141432</v>
      </c>
      <c r="H54">
        <f t="shared" si="13"/>
        <v>7.5576000000141432</v>
      </c>
      <c r="I54">
        <f t="shared" si="14"/>
        <v>7.5576000000141432</v>
      </c>
      <c r="J54">
        <v>0</v>
      </c>
    </row>
    <row r="55" spans="2:13" x14ac:dyDescent="0.25">
      <c r="B55" t="str">
        <f t="shared" si="11"/>
        <v>Ultrsc-LS2</v>
      </c>
      <c r="F55">
        <v>0</v>
      </c>
      <c r="G55">
        <f t="shared" si="12"/>
        <v>6.2021200000050936</v>
      </c>
      <c r="H55">
        <f t="shared" si="13"/>
        <v>6.2021200000050936</v>
      </c>
      <c r="I55">
        <f t="shared" si="14"/>
        <v>6.2021200000050936</v>
      </c>
      <c r="J55">
        <v>0</v>
      </c>
    </row>
    <row r="56" spans="2:13" x14ac:dyDescent="0.25">
      <c r="B56" t="str">
        <f t="shared" si="11"/>
        <v>CC-LS2</v>
      </c>
      <c r="F56">
        <v>0</v>
      </c>
      <c r="G56">
        <f t="shared" si="12"/>
        <v>0.56644399999982964</v>
      </c>
      <c r="H56">
        <f t="shared" si="13"/>
        <v>0.56644399999982964</v>
      </c>
      <c r="I56">
        <f t="shared" si="14"/>
        <v>0.56644399999982964</v>
      </c>
      <c r="J56">
        <v>0</v>
      </c>
    </row>
    <row r="57" spans="2:13" x14ac:dyDescent="0.25">
      <c r="B57" t="str">
        <f t="shared" si="11"/>
        <v>CCcon-LS2</v>
      </c>
      <c r="F57">
        <v>0</v>
      </c>
      <c r="G57">
        <f t="shared" si="12"/>
        <v>0</v>
      </c>
      <c r="H57">
        <f t="shared" si="13"/>
        <v>0</v>
      </c>
      <c r="I57">
        <f t="shared" si="14"/>
        <v>0</v>
      </c>
      <c r="J57">
        <v>0</v>
      </c>
    </row>
    <row r="58" spans="2:13" x14ac:dyDescent="0.25">
      <c r="B58" t="str">
        <f t="shared" si="11"/>
        <v>ST-LS2</v>
      </c>
      <c r="F58">
        <v>0</v>
      </c>
      <c r="G58">
        <f t="shared" si="12"/>
        <v>0</v>
      </c>
      <c r="H58">
        <f t="shared" si="13"/>
        <v>0</v>
      </c>
      <c r="I58">
        <f t="shared" si="14"/>
        <v>0</v>
      </c>
      <c r="J58">
        <v>0</v>
      </c>
    </row>
    <row r="59" spans="2:13" x14ac:dyDescent="0.25">
      <c r="B59" t="str">
        <f t="shared" si="11"/>
        <v>GT-LS2</v>
      </c>
      <c r="F59">
        <v>0</v>
      </c>
      <c r="G59">
        <f t="shared" si="12"/>
        <v>0</v>
      </c>
      <c r="H59">
        <f t="shared" si="13"/>
        <v>0</v>
      </c>
      <c r="I59">
        <f t="shared" si="14"/>
        <v>0</v>
      </c>
      <c r="J59">
        <v>0</v>
      </c>
    </row>
    <row r="60" spans="2:13" x14ac:dyDescent="0.25">
      <c r="B60" t="str">
        <f t="shared" si="11"/>
        <v>Windon-LS2</v>
      </c>
      <c r="F60">
        <v>0</v>
      </c>
      <c r="G60">
        <f t="shared" si="12"/>
        <v>0.60055376228332391</v>
      </c>
      <c r="H60">
        <f t="shared" si="13"/>
        <v>0.60055376228332391</v>
      </c>
      <c r="I60">
        <f t="shared" si="14"/>
        <v>0.60055376228332391</v>
      </c>
      <c r="J60">
        <v>0</v>
      </c>
    </row>
    <row r="61" spans="2:13" x14ac:dyDescent="0.25">
      <c r="B61" t="str">
        <f t="shared" si="11"/>
        <v>Trade-LS2</v>
      </c>
      <c r="F61">
        <v>0</v>
      </c>
      <c r="G61">
        <f t="shared" si="12"/>
        <v>4.2096706336651373</v>
      </c>
      <c r="H61">
        <f t="shared" si="13"/>
        <v>4.2096706336651373</v>
      </c>
      <c r="I61">
        <f t="shared" si="14"/>
        <v>4.2096706336651373</v>
      </c>
      <c r="J61">
        <v>0</v>
      </c>
    </row>
    <row r="62" spans="2:13" x14ac:dyDescent="0.25">
      <c r="B62" t="str">
        <f t="shared" ref="B62:B73" si="15">CONCATENATE(A23,"-",E$19)</f>
        <v>Nuclear-LS3</v>
      </c>
      <c r="I62">
        <v>0</v>
      </c>
      <c r="J62">
        <f t="shared" ref="J62:J73" si="16">E23</f>
        <v>0</v>
      </c>
      <c r="K62">
        <f>J62</f>
        <v>0</v>
      </c>
      <c r="L62">
        <f>J62</f>
        <v>0</v>
      </c>
      <c r="M62">
        <v>0</v>
      </c>
    </row>
    <row r="63" spans="2:13" x14ac:dyDescent="0.25">
      <c r="B63" t="str">
        <f t="shared" si="15"/>
        <v>Hydrolg-LS3</v>
      </c>
      <c r="I63">
        <v>0</v>
      </c>
      <c r="J63">
        <f t="shared" si="16"/>
        <v>0</v>
      </c>
      <c r="K63">
        <f t="shared" ref="K63:K73" si="17">J63</f>
        <v>0</v>
      </c>
      <c r="L63">
        <f t="shared" ref="L63:L73" si="18">J63</f>
        <v>0</v>
      </c>
      <c r="M63">
        <v>0</v>
      </c>
    </row>
    <row r="64" spans="2:13" x14ac:dyDescent="0.25">
      <c r="B64" t="str">
        <f t="shared" si="15"/>
        <v>HydroROR-LS3</v>
      </c>
      <c r="I64">
        <v>0</v>
      </c>
      <c r="J64">
        <f t="shared" si="16"/>
        <v>4.8560834753722776E-2</v>
      </c>
      <c r="K64">
        <f t="shared" si="17"/>
        <v>4.8560834753722776E-2</v>
      </c>
      <c r="L64">
        <f t="shared" si="18"/>
        <v>4.8560834753722776E-2</v>
      </c>
      <c r="M64">
        <v>0</v>
      </c>
    </row>
    <row r="65" spans="2:16" x14ac:dyDescent="0.25">
      <c r="B65" t="str">
        <f t="shared" si="15"/>
        <v>Subcr-LS3</v>
      </c>
      <c r="I65">
        <v>0</v>
      </c>
      <c r="J65">
        <f t="shared" si="16"/>
        <v>28.359136048815969</v>
      </c>
      <c r="K65">
        <f t="shared" si="17"/>
        <v>28.359136048815969</v>
      </c>
      <c r="L65">
        <f t="shared" si="18"/>
        <v>28.359136048815969</v>
      </c>
      <c r="M65">
        <v>0</v>
      </c>
    </row>
    <row r="66" spans="2:16" x14ac:dyDescent="0.25">
      <c r="B66" t="str">
        <f t="shared" si="15"/>
        <v>Superc-LS3</v>
      </c>
      <c r="I66">
        <v>0</v>
      </c>
      <c r="J66">
        <f t="shared" si="16"/>
        <v>7.3852923076924348</v>
      </c>
      <c r="K66">
        <f t="shared" si="17"/>
        <v>7.3852923076924348</v>
      </c>
      <c r="L66">
        <f t="shared" si="18"/>
        <v>7.3852923076924348</v>
      </c>
      <c r="M66">
        <v>0</v>
      </c>
    </row>
    <row r="67" spans="2:16" x14ac:dyDescent="0.25">
      <c r="B67" t="str">
        <f t="shared" si="15"/>
        <v>Ultrsc-LS3</v>
      </c>
      <c r="I67">
        <v>0</v>
      </c>
      <c r="J67">
        <f t="shared" si="16"/>
        <v>6.0765851162792677</v>
      </c>
      <c r="K67">
        <f t="shared" si="17"/>
        <v>6.0765851162792677</v>
      </c>
      <c r="L67">
        <f t="shared" si="18"/>
        <v>6.0765851162792677</v>
      </c>
      <c r="M67">
        <v>0</v>
      </c>
    </row>
    <row r="68" spans="2:16" x14ac:dyDescent="0.25">
      <c r="B68" t="str">
        <f t="shared" si="15"/>
        <v>CC-LS3</v>
      </c>
      <c r="I68">
        <v>0</v>
      </c>
      <c r="J68">
        <f t="shared" si="16"/>
        <v>0</v>
      </c>
      <c r="K68">
        <f t="shared" si="17"/>
        <v>0</v>
      </c>
      <c r="L68">
        <f t="shared" si="18"/>
        <v>0</v>
      </c>
      <c r="M68">
        <v>0</v>
      </c>
    </row>
    <row r="69" spans="2:16" x14ac:dyDescent="0.25">
      <c r="B69" t="str">
        <f t="shared" si="15"/>
        <v>CCcon-LS3</v>
      </c>
      <c r="I69">
        <v>0</v>
      </c>
      <c r="J69">
        <f t="shared" si="16"/>
        <v>0</v>
      </c>
      <c r="K69">
        <f t="shared" si="17"/>
        <v>0</v>
      </c>
      <c r="L69">
        <f t="shared" si="18"/>
        <v>0</v>
      </c>
      <c r="M69">
        <v>0</v>
      </c>
    </row>
    <row r="70" spans="2:16" x14ac:dyDescent="0.25">
      <c r="B70" t="str">
        <f t="shared" si="15"/>
        <v>ST-LS3</v>
      </c>
      <c r="I70">
        <v>0</v>
      </c>
      <c r="J70">
        <f t="shared" si="16"/>
        <v>0</v>
      </c>
      <c r="K70">
        <f t="shared" si="17"/>
        <v>0</v>
      </c>
      <c r="L70">
        <f t="shared" si="18"/>
        <v>0</v>
      </c>
      <c r="M70">
        <v>0</v>
      </c>
    </row>
    <row r="71" spans="2:16" x14ac:dyDescent="0.25">
      <c r="B71" t="str">
        <f t="shared" si="15"/>
        <v>GT-LS3</v>
      </c>
      <c r="I71">
        <v>0</v>
      </c>
      <c r="J71">
        <f t="shared" si="16"/>
        <v>0</v>
      </c>
      <c r="K71">
        <f t="shared" si="17"/>
        <v>0</v>
      </c>
      <c r="L71">
        <f t="shared" si="18"/>
        <v>0</v>
      </c>
      <c r="M71">
        <v>0</v>
      </c>
    </row>
    <row r="72" spans="2:16" x14ac:dyDescent="0.25">
      <c r="B72" t="str">
        <f t="shared" si="15"/>
        <v>Windon-LS3</v>
      </c>
      <c r="I72">
        <v>0</v>
      </c>
      <c r="J72">
        <f t="shared" si="16"/>
        <v>0.62240677978976433</v>
      </c>
      <c r="K72">
        <f t="shared" si="17"/>
        <v>0.62240677978976433</v>
      </c>
      <c r="L72">
        <f t="shared" si="18"/>
        <v>0.62240677978976433</v>
      </c>
      <c r="M72">
        <v>0</v>
      </c>
    </row>
    <row r="73" spans="2:16" x14ac:dyDescent="0.25">
      <c r="B73" t="str">
        <f t="shared" si="15"/>
        <v>Trade-LS3</v>
      </c>
      <c r="I73">
        <v>0</v>
      </c>
      <c r="J73">
        <f t="shared" si="16"/>
        <v>4.4622430437780887</v>
      </c>
      <c r="K73">
        <f t="shared" si="17"/>
        <v>4.4622430437780887</v>
      </c>
      <c r="L73">
        <f t="shared" si="18"/>
        <v>4.4622430437780887</v>
      </c>
      <c r="M73">
        <v>0</v>
      </c>
    </row>
    <row r="74" spans="2:16" x14ac:dyDescent="0.25">
      <c r="B74" t="str">
        <f t="shared" ref="B74:B85" si="19">CONCATENATE(A23,"-",F$19)</f>
        <v>Nuclear-LS4</v>
      </c>
      <c r="L74">
        <v>0</v>
      </c>
      <c r="M74">
        <f t="shared" ref="M74:M85" si="20">F23</f>
        <v>0</v>
      </c>
      <c r="N74">
        <f>M74</f>
        <v>0</v>
      </c>
      <c r="O74">
        <f>M74</f>
        <v>0</v>
      </c>
      <c r="P74">
        <v>0</v>
      </c>
    </row>
    <row r="75" spans="2:16" x14ac:dyDescent="0.25">
      <c r="B75" t="str">
        <f t="shared" si="19"/>
        <v>Hydrolg-LS4</v>
      </c>
      <c r="L75">
        <v>0</v>
      </c>
      <c r="M75">
        <f t="shared" si="20"/>
        <v>0</v>
      </c>
      <c r="N75">
        <f t="shared" ref="N75:N85" si="21">M75</f>
        <v>0</v>
      </c>
      <c r="O75">
        <f t="shared" ref="O75:O85" si="22">M75</f>
        <v>0</v>
      </c>
      <c r="P75">
        <v>0</v>
      </c>
    </row>
    <row r="76" spans="2:16" x14ac:dyDescent="0.25">
      <c r="B76" t="str">
        <f t="shared" si="19"/>
        <v>HydroROR-LS4</v>
      </c>
      <c r="L76">
        <v>0</v>
      </c>
      <c r="M76">
        <f t="shared" si="20"/>
        <v>0</v>
      </c>
      <c r="N76">
        <f t="shared" si="21"/>
        <v>0</v>
      </c>
      <c r="O76">
        <f t="shared" si="22"/>
        <v>0</v>
      </c>
      <c r="P76">
        <v>0</v>
      </c>
    </row>
    <row r="77" spans="2:16" x14ac:dyDescent="0.25">
      <c r="B77" t="str">
        <f t="shared" si="19"/>
        <v>Subcr-LS4</v>
      </c>
      <c r="L77">
        <v>0</v>
      </c>
      <c r="M77">
        <f t="shared" si="20"/>
        <v>24.084089324656318</v>
      </c>
      <c r="N77">
        <f t="shared" si="21"/>
        <v>24.084089324656318</v>
      </c>
      <c r="O77">
        <f t="shared" si="22"/>
        <v>24.084089324656318</v>
      </c>
      <c r="P77">
        <v>0</v>
      </c>
    </row>
    <row r="78" spans="2:16" x14ac:dyDescent="0.25">
      <c r="B78" t="str">
        <f t="shared" si="19"/>
        <v>Superc-LS4</v>
      </c>
      <c r="L78">
        <v>0</v>
      </c>
      <c r="M78">
        <f t="shared" si="20"/>
        <v>7.385292307692394</v>
      </c>
      <c r="N78">
        <f t="shared" si="21"/>
        <v>7.385292307692394</v>
      </c>
      <c r="O78">
        <f t="shared" si="22"/>
        <v>7.385292307692394</v>
      </c>
      <c r="P78">
        <v>0</v>
      </c>
    </row>
    <row r="79" spans="2:16" x14ac:dyDescent="0.25">
      <c r="B79" t="str">
        <f t="shared" si="19"/>
        <v>Ultrsc-LS4</v>
      </c>
      <c r="L79">
        <v>0</v>
      </c>
      <c r="M79">
        <f t="shared" si="20"/>
        <v>6.0765851162791007</v>
      </c>
      <c r="N79">
        <f t="shared" si="21"/>
        <v>6.0765851162791007</v>
      </c>
      <c r="O79">
        <f t="shared" si="22"/>
        <v>6.0765851162791007</v>
      </c>
      <c r="P79">
        <v>0</v>
      </c>
    </row>
    <row r="80" spans="2:16" x14ac:dyDescent="0.25">
      <c r="B80" t="str">
        <f t="shared" si="19"/>
        <v>CC-LS4</v>
      </c>
      <c r="L80">
        <v>0</v>
      </c>
      <c r="M80">
        <f t="shared" si="20"/>
        <v>0.22621687710270935</v>
      </c>
      <c r="N80">
        <f t="shared" si="21"/>
        <v>0.22621687710270935</v>
      </c>
      <c r="O80">
        <f t="shared" si="22"/>
        <v>0.22621687710270935</v>
      </c>
      <c r="P80">
        <v>0</v>
      </c>
    </row>
    <row r="81" spans="2:19" x14ac:dyDescent="0.25">
      <c r="B81" t="str">
        <f t="shared" si="19"/>
        <v>CCcon-LS4</v>
      </c>
      <c r="L81">
        <v>0</v>
      </c>
      <c r="M81">
        <f t="shared" si="20"/>
        <v>0</v>
      </c>
      <c r="N81">
        <f t="shared" si="21"/>
        <v>0</v>
      </c>
      <c r="O81">
        <f t="shared" si="22"/>
        <v>0</v>
      </c>
      <c r="P81">
        <v>0</v>
      </c>
    </row>
    <row r="82" spans="2:19" x14ac:dyDescent="0.25">
      <c r="B82" t="str">
        <f t="shared" si="19"/>
        <v>ST-LS4</v>
      </c>
      <c r="L82">
        <v>0</v>
      </c>
      <c r="M82">
        <f t="shared" si="20"/>
        <v>0</v>
      </c>
      <c r="N82">
        <f t="shared" si="21"/>
        <v>0</v>
      </c>
      <c r="O82">
        <f t="shared" si="22"/>
        <v>0</v>
      </c>
      <c r="P82">
        <v>0</v>
      </c>
    </row>
    <row r="83" spans="2:19" x14ac:dyDescent="0.25">
      <c r="B83" t="str">
        <f t="shared" si="19"/>
        <v>GT-LS4</v>
      </c>
      <c r="L83">
        <v>0</v>
      </c>
      <c r="M83">
        <f t="shared" si="20"/>
        <v>0</v>
      </c>
      <c r="N83">
        <f t="shared" si="21"/>
        <v>0</v>
      </c>
      <c r="O83">
        <f t="shared" si="22"/>
        <v>0</v>
      </c>
      <c r="P83">
        <v>0</v>
      </c>
    </row>
    <row r="84" spans="2:19" x14ac:dyDescent="0.25">
      <c r="B84" t="str">
        <f t="shared" si="19"/>
        <v>Windon-LS4</v>
      </c>
      <c r="L84">
        <v>0</v>
      </c>
      <c r="M84">
        <f t="shared" si="20"/>
        <v>0.68134891952243726</v>
      </c>
      <c r="N84">
        <f t="shared" si="21"/>
        <v>0.68134891952243726</v>
      </c>
      <c r="O84">
        <f t="shared" si="22"/>
        <v>0.68134891952243726</v>
      </c>
      <c r="P84">
        <v>0</v>
      </c>
    </row>
    <row r="85" spans="2:19" x14ac:dyDescent="0.25">
      <c r="B85" t="str">
        <f t="shared" si="19"/>
        <v>Trade-LS4</v>
      </c>
      <c r="L85">
        <v>0</v>
      </c>
      <c r="M85">
        <f t="shared" si="20"/>
        <v>4.6616843211628964</v>
      </c>
      <c r="N85">
        <f t="shared" si="21"/>
        <v>4.6616843211628964</v>
      </c>
      <c r="O85">
        <f t="shared" si="22"/>
        <v>4.6616843211628964</v>
      </c>
      <c r="P85">
        <v>0</v>
      </c>
    </row>
    <row r="86" spans="2:19" x14ac:dyDescent="0.25">
      <c r="B86" t="str">
        <f t="shared" ref="B86:B97" si="23">CONCATENATE(A23,"-",G$19)</f>
        <v>Nuclear-LS5</v>
      </c>
      <c r="O86">
        <v>0</v>
      </c>
      <c r="P86">
        <f t="shared" ref="P86:P97" si="24">G23</f>
        <v>0</v>
      </c>
      <c r="Q86">
        <f t="shared" ref="Q86:Q97" si="25">P86</f>
        <v>0</v>
      </c>
      <c r="R86">
        <f t="shared" ref="R86:R97" si="26">P86</f>
        <v>0</v>
      </c>
      <c r="S86">
        <v>0</v>
      </c>
    </row>
    <row r="87" spans="2:19" x14ac:dyDescent="0.25">
      <c r="B87" t="str">
        <f t="shared" si="23"/>
        <v>Hydrolg-LS5</v>
      </c>
      <c r="O87">
        <v>0</v>
      </c>
      <c r="P87">
        <f t="shared" si="24"/>
        <v>2.8093383616300716E-3</v>
      </c>
      <c r="Q87">
        <f t="shared" si="25"/>
        <v>2.8093383616300716E-3</v>
      </c>
      <c r="R87">
        <f t="shared" si="26"/>
        <v>2.8093383616300716E-3</v>
      </c>
      <c r="S87">
        <v>0</v>
      </c>
    </row>
    <row r="88" spans="2:19" x14ac:dyDescent="0.25">
      <c r="B88" t="str">
        <f t="shared" si="23"/>
        <v>HydroROR-LS5</v>
      </c>
      <c r="O88">
        <v>0</v>
      </c>
      <c r="P88">
        <f t="shared" si="24"/>
        <v>0</v>
      </c>
      <c r="Q88">
        <f t="shared" si="25"/>
        <v>0</v>
      </c>
      <c r="R88">
        <f t="shared" si="26"/>
        <v>0</v>
      </c>
      <c r="S88">
        <v>0</v>
      </c>
    </row>
    <row r="89" spans="2:19" x14ac:dyDescent="0.25">
      <c r="B89" t="str">
        <f t="shared" si="23"/>
        <v>Subcr-LS5</v>
      </c>
      <c r="O89">
        <v>0</v>
      </c>
      <c r="P89">
        <f t="shared" si="24"/>
        <v>13.399524896164339</v>
      </c>
      <c r="Q89">
        <f t="shared" si="25"/>
        <v>13.399524896164339</v>
      </c>
      <c r="R89">
        <f t="shared" si="26"/>
        <v>13.399524896164339</v>
      </c>
      <c r="S89">
        <v>0</v>
      </c>
    </row>
    <row r="90" spans="2:19" x14ac:dyDescent="0.25">
      <c r="B90" t="str">
        <f t="shared" si="23"/>
        <v>Superc-LS5</v>
      </c>
      <c r="O90">
        <v>0</v>
      </c>
      <c r="P90">
        <f t="shared" si="24"/>
        <v>7.5575999999999279</v>
      </c>
      <c r="Q90">
        <f t="shared" si="25"/>
        <v>7.5575999999999279</v>
      </c>
      <c r="R90">
        <f t="shared" si="26"/>
        <v>7.5575999999999279</v>
      </c>
      <c r="S90">
        <v>0</v>
      </c>
    </row>
    <row r="91" spans="2:19" x14ac:dyDescent="0.25">
      <c r="B91" t="str">
        <f t="shared" si="23"/>
        <v>Ultrsc-LS5</v>
      </c>
      <c r="O91">
        <v>0</v>
      </c>
      <c r="P91">
        <f t="shared" si="24"/>
        <v>6.2021199999996988</v>
      </c>
      <c r="Q91">
        <f t="shared" si="25"/>
        <v>6.2021199999996988</v>
      </c>
      <c r="R91">
        <f t="shared" si="26"/>
        <v>6.2021199999996988</v>
      </c>
      <c r="S91">
        <v>0</v>
      </c>
    </row>
    <row r="92" spans="2:19" x14ac:dyDescent="0.25">
      <c r="B92" t="str">
        <f t="shared" si="23"/>
        <v>CC-LS5</v>
      </c>
      <c r="O92">
        <v>0</v>
      </c>
      <c r="P92">
        <f t="shared" si="24"/>
        <v>0.56644399999972705</v>
      </c>
      <c r="Q92">
        <f t="shared" si="25"/>
        <v>0.56644399999972705</v>
      </c>
      <c r="R92">
        <f t="shared" si="26"/>
        <v>0.56644399999972705</v>
      </c>
      <c r="S92">
        <v>0</v>
      </c>
    </row>
    <row r="93" spans="2:19" x14ac:dyDescent="0.25">
      <c r="B93" t="str">
        <f t="shared" si="23"/>
        <v>CCcon-LS5</v>
      </c>
      <c r="O93">
        <v>0</v>
      </c>
      <c r="P93">
        <f t="shared" si="24"/>
        <v>0</v>
      </c>
      <c r="Q93">
        <f t="shared" si="25"/>
        <v>0</v>
      </c>
      <c r="R93">
        <f t="shared" si="26"/>
        <v>0</v>
      </c>
      <c r="S93">
        <v>0</v>
      </c>
    </row>
    <row r="94" spans="2:19" x14ac:dyDescent="0.25">
      <c r="B94" t="str">
        <f t="shared" si="23"/>
        <v>ST-LS5</v>
      </c>
      <c r="O94">
        <v>0</v>
      </c>
      <c r="P94">
        <f t="shared" si="24"/>
        <v>5.2112290345230319</v>
      </c>
      <c r="Q94">
        <f t="shared" si="25"/>
        <v>5.2112290345230319</v>
      </c>
      <c r="R94">
        <f t="shared" si="26"/>
        <v>5.2112290345230319</v>
      </c>
      <c r="S94">
        <v>0</v>
      </c>
    </row>
    <row r="95" spans="2:19" x14ac:dyDescent="0.25">
      <c r="B95" t="str">
        <f t="shared" si="23"/>
        <v>GT-LS5</v>
      </c>
      <c r="O95">
        <v>0</v>
      </c>
      <c r="P95">
        <f t="shared" si="24"/>
        <v>0.17728815868279166</v>
      </c>
      <c r="Q95">
        <f t="shared" si="25"/>
        <v>0.17728815868279166</v>
      </c>
      <c r="R95">
        <f t="shared" si="26"/>
        <v>0.17728815868279166</v>
      </c>
      <c r="S95">
        <v>0</v>
      </c>
    </row>
    <row r="96" spans="2:19" x14ac:dyDescent="0.25">
      <c r="B96" t="str">
        <f t="shared" si="23"/>
        <v>Windon-LS5</v>
      </c>
      <c r="O96">
        <v>0</v>
      </c>
      <c r="P96">
        <f t="shared" si="24"/>
        <v>0.65554990507481903</v>
      </c>
      <c r="Q96">
        <f t="shared" si="25"/>
        <v>0.65554990507481903</v>
      </c>
      <c r="R96">
        <f t="shared" si="26"/>
        <v>0.65554990507481903</v>
      </c>
      <c r="S96">
        <v>0</v>
      </c>
    </row>
    <row r="97" spans="2:19" x14ac:dyDescent="0.25">
      <c r="B97" t="str">
        <f t="shared" si="23"/>
        <v>Trade-LS5</v>
      </c>
      <c r="O97">
        <v>0</v>
      </c>
      <c r="P97">
        <f t="shared" si="24"/>
        <v>4.916201230994397</v>
      </c>
      <c r="Q97">
        <f t="shared" si="25"/>
        <v>4.916201230994397</v>
      </c>
      <c r="R97">
        <f t="shared" si="26"/>
        <v>4.916201230994397</v>
      </c>
      <c r="S97">
        <v>0</v>
      </c>
    </row>
    <row r="98" spans="2:19" x14ac:dyDescent="0.25">
      <c r="B98" t="s">
        <v>15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</row>
    <row r="99" spans="2:19" x14ac:dyDescent="0.25">
      <c r="B99" t="s">
        <v>15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</row>
    <row r="100" spans="2:19" x14ac:dyDescent="0.25">
      <c r="B100" t="s">
        <v>15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</row>
    <row r="101" spans="2:19" x14ac:dyDescent="0.25">
      <c r="B101" t="s">
        <v>15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</row>
    <row r="102" spans="2:19" x14ac:dyDescent="0.25">
      <c r="B102" t="s">
        <v>15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2:19" x14ac:dyDescent="0.25">
      <c r="B103" t="s">
        <v>15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</row>
    <row r="104" spans="2:19" x14ac:dyDescent="0.25">
      <c r="B104" t="s">
        <v>15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</row>
    <row r="105" spans="2:19" x14ac:dyDescent="0.25">
      <c r="B105" t="s">
        <v>15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</row>
    <row r="106" spans="2:19" x14ac:dyDescent="0.25">
      <c r="B106" t="s">
        <v>15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</row>
    <row r="107" spans="2:19" x14ac:dyDescent="0.25">
      <c r="B107" t="s">
        <v>15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</row>
    <row r="108" spans="2:19" x14ac:dyDescent="0.25">
      <c r="B108" t="s">
        <v>15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</row>
    <row r="109" spans="2:19" x14ac:dyDescent="0.25">
      <c r="B109" t="s">
        <v>15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2:19" x14ac:dyDescent="0.25">
      <c r="B110" t="s">
        <v>30</v>
      </c>
      <c r="C110">
        <f>$C20</f>
        <v>429.811781011932</v>
      </c>
      <c r="D110">
        <f>$C20</f>
        <v>429.811781011932</v>
      </c>
      <c r="E110">
        <f>$C20</f>
        <v>429.811781011932</v>
      </c>
      <c r="F110">
        <f>$C20</f>
        <v>429.811781011932</v>
      </c>
      <c r="G110">
        <f>$D20</f>
        <v>381.09095199064001</v>
      </c>
      <c r="H110">
        <f t="shared" ref="H110:I110" si="27">$D20</f>
        <v>381.09095199064001</v>
      </c>
      <c r="I110">
        <f t="shared" si="27"/>
        <v>381.09095199064001</v>
      </c>
      <c r="J110">
        <f>$E20</f>
        <v>381.09095199057901</v>
      </c>
      <c r="K110">
        <f>$E20</f>
        <v>381.09095199057901</v>
      </c>
      <c r="L110">
        <f>$E20</f>
        <v>381.09095199057901</v>
      </c>
      <c r="M110">
        <f>$F20</f>
        <v>381.090951990603</v>
      </c>
      <c r="N110">
        <f>$F20</f>
        <v>381.090951990603</v>
      </c>
      <c r="O110">
        <f>$F20</f>
        <v>381.090951990603</v>
      </c>
      <c r="P110">
        <f>$G20</f>
        <v>381.09095199253699</v>
      </c>
      <c r="Q110">
        <f t="shared" ref="Q110:S110" si="28">$G20</f>
        <v>381.09095199253699</v>
      </c>
      <c r="R110">
        <f t="shared" si="28"/>
        <v>381.09095199253699</v>
      </c>
      <c r="S110">
        <f t="shared" si="28"/>
        <v>381.09095199253699</v>
      </c>
    </row>
    <row r="111" spans="2:19" ht="21.75" customHeight="1" x14ac:dyDescent="0.25">
      <c r="B111" t="s">
        <v>11</v>
      </c>
      <c r="C111">
        <v>424.79447437915798</v>
      </c>
      <c r="D111">
        <v>424.79447437915798</v>
      </c>
      <c r="E111">
        <v>424.79447437915798</v>
      </c>
      <c r="F111">
        <v>424.79447437915798</v>
      </c>
      <c r="G111">
        <v>424.79447437915798</v>
      </c>
      <c r="H111">
        <v>424.79447437915798</v>
      </c>
      <c r="I111">
        <v>424.79447437915798</v>
      </c>
      <c r="J111">
        <v>424.79447437915798</v>
      </c>
      <c r="K111">
        <v>424.79447437915798</v>
      </c>
      <c r="L111">
        <v>424.79447437915798</v>
      </c>
      <c r="M111">
        <v>424.79447437915798</v>
      </c>
      <c r="N111">
        <v>424.79447437915798</v>
      </c>
      <c r="O111">
        <v>424.79447437915798</v>
      </c>
      <c r="P111">
        <v>424.79447437915798</v>
      </c>
      <c r="Q111">
        <v>424.79447437915798</v>
      </c>
      <c r="R111">
        <v>424.79447437915798</v>
      </c>
      <c r="S111">
        <v>424.79447437915798</v>
      </c>
    </row>
    <row r="112" spans="2:19" x14ac:dyDescent="0.25">
      <c r="B112" t="s">
        <v>13</v>
      </c>
      <c r="C112">
        <v>387.20268984058498</v>
      </c>
      <c r="D112">
        <v>387.20268984058498</v>
      </c>
      <c r="E112">
        <v>387.20268984058498</v>
      </c>
      <c r="F112">
        <v>387.20268984058498</v>
      </c>
      <c r="G112">
        <v>387.20268984058498</v>
      </c>
      <c r="H112">
        <v>387.20268984058498</v>
      </c>
      <c r="I112">
        <v>387.20268984058498</v>
      </c>
      <c r="J112">
        <v>387.20268984058498</v>
      </c>
      <c r="K112">
        <v>387.20268984058498</v>
      </c>
      <c r="L112">
        <v>387.20268984058498</v>
      </c>
      <c r="M112">
        <v>387.20268984058498</v>
      </c>
      <c r="N112">
        <v>387.20268984058498</v>
      </c>
      <c r="O112">
        <v>387.20268984058498</v>
      </c>
      <c r="P112">
        <v>387.20268984058498</v>
      </c>
      <c r="Q112">
        <v>387.20268984058498</v>
      </c>
      <c r="R112">
        <v>387.20268984058498</v>
      </c>
      <c r="S112">
        <v>387.20268984058498</v>
      </c>
    </row>
    <row r="113" spans="2:19" x14ac:dyDescent="0.25">
      <c r="B113" t="s">
        <v>5</v>
      </c>
      <c r="C113">
        <v>505.08794015466901</v>
      </c>
      <c r="D113">
        <v>505.08794015466901</v>
      </c>
      <c r="E113">
        <v>505.08794015466901</v>
      </c>
      <c r="F113">
        <v>505.08794015466901</v>
      </c>
      <c r="G113">
        <v>505.08794015466901</v>
      </c>
      <c r="H113">
        <v>505.08794015466901</v>
      </c>
      <c r="I113">
        <v>505.08794015466901</v>
      </c>
      <c r="J113">
        <v>505.08794015466901</v>
      </c>
      <c r="K113">
        <v>505.08794015466901</v>
      </c>
      <c r="L113">
        <v>505.08794015466901</v>
      </c>
      <c r="M113">
        <v>505.08794015466901</v>
      </c>
      <c r="N113">
        <v>505.08794015466901</v>
      </c>
      <c r="O113">
        <v>505.08794015466901</v>
      </c>
      <c r="P113">
        <v>505.08794015466901</v>
      </c>
      <c r="Q113">
        <v>505.08794015466901</v>
      </c>
      <c r="R113">
        <v>505.08794015466901</v>
      </c>
      <c r="S113">
        <v>505.08794015466901</v>
      </c>
    </row>
    <row r="116" spans="2:19" x14ac:dyDescent="0.25">
      <c r="B116" t="s">
        <v>31</v>
      </c>
      <c r="C116" t="s">
        <v>6</v>
      </c>
      <c r="D116">
        <v>573.00000097392001</v>
      </c>
    </row>
    <row r="117" spans="2:19" x14ac:dyDescent="0.25">
      <c r="B117" t="s">
        <v>32</v>
      </c>
      <c r="C117" t="s">
        <v>6</v>
      </c>
      <c r="D117">
        <v>573.00000004128003</v>
      </c>
    </row>
    <row r="118" spans="2:19" x14ac:dyDescent="0.25">
      <c r="B118" t="s">
        <v>31</v>
      </c>
      <c r="C118" t="s">
        <v>6</v>
      </c>
      <c r="D118">
        <v>505.08794015466901</v>
      </c>
    </row>
    <row r="119" spans="2:19" x14ac:dyDescent="0.25">
      <c r="B119" t="s">
        <v>31</v>
      </c>
      <c r="C119" t="s">
        <v>6</v>
      </c>
      <c r="D119">
        <v>437.85657142676803</v>
      </c>
    </row>
    <row r="120" spans="2:19" x14ac:dyDescent="0.25">
      <c r="B120" t="s">
        <v>32</v>
      </c>
      <c r="C120" t="s">
        <v>6</v>
      </c>
      <c r="D120">
        <v>424.79447437915798</v>
      </c>
    </row>
    <row r="121" spans="2:19" x14ac:dyDescent="0.25">
      <c r="B121" t="s">
        <v>31</v>
      </c>
      <c r="C121" t="s">
        <v>6</v>
      </c>
      <c r="D121">
        <v>368.126157810282</v>
      </c>
    </row>
    <row r="122" spans="2:19" x14ac:dyDescent="0.25">
      <c r="B122" t="s">
        <v>32</v>
      </c>
      <c r="C122" t="s">
        <v>6</v>
      </c>
      <c r="D122">
        <v>404.01600830984302</v>
      </c>
    </row>
    <row r="123" spans="2:19" x14ac:dyDescent="0.25">
      <c r="B123" t="s">
        <v>32</v>
      </c>
      <c r="C123" t="s">
        <v>6</v>
      </c>
      <c r="D123">
        <v>387.20268984058498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sqref="A1:N13"/>
    </sheetView>
  </sheetViews>
  <sheetFormatPr defaultRowHeight="15" x14ac:dyDescent="0.25"/>
  <sheetData>
    <row r="1" spans="1:14" x14ac:dyDescent="0.25">
      <c r="C1" t="s">
        <v>33</v>
      </c>
      <c r="D1" t="s">
        <v>21</v>
      </c>
      <c r="E1" t="s">
        <v>37</v>
      </c>
      <c r="F1" t="s">
        <v>38</v>
      </c>
      <c r="G1" t="s">
        <v>39</v>
      </c>
      <c r="H1" t="s">
        <v>46</v>
      </c>
      <c r="I1" t="s">
        <v>40</v>
      </c>
      <c r="J1" t="s">
        <v>56</v>
      </c>
      <c r="K1" t="s">
        <v>41</v>
      </c>
      <c r="L1" t="s">
        <v>42</v>
      </c>
      <c r="M1" t="s">
        <v>43</v>
      </c>
      <c r="N1" t="s">
        <v>44</v>
      </c>
    </row>
    <row r="2" spans="1:14" x14ac:dyDescent="0.25">
      <c r="A2" t="s">
        <v>6</v>
      </c>
      <c r="B2" t="s">
        <v>33</v>
      </c>
      <c r="C2">
        <v>952.19812343628598</v>
      </c>
    </row>
    <row r="3" spans="1:14" x14ac:dyDescent="0.25">
      <c r="A3" t="s">
        <v>6</v>
      </c>
      <c r="B3" t="s">
        <v>21</v>
      </c>
      <c r="D3">
        <v>310.13678282355801</v>
      </c>
      <c r="M3">
        <v>21.7337886986301</v>
      </c>
    </row>
    <row r="4" spans="1:14" x14ac:dyDescent="0.25">
      <c r="A4" t="s">
        <v>6</v>
      </c>
      <c r="B4" t="s">
        <v>37</v>
      </c>
      <c r="C4">
        <v>119.4624</v>
      </c>
      <c r="E4">
        <v>226.597396613943</v>
      </c>
    </row>
    <row r="5" spans="1:14" x14ac:dyDescent="0.25">
      <c r="A5" t="s">
        <v>6</v>
      </c>
      <c r="B5" t="s">
        <v>38</v>
      </c>
      <c r="F5">
        <v>530.69909314676397</v>
      </c>
    </row>
    <row r="6" spans="1:14" x14ac:dyDescent="0.25">
      <c r="A6" t="s">
        <v>6</v>
      </c>
      <c r="B6" t="s">
        <v>39</v>
      </c>
      <c r="G6">
        <v>302.16076231637999</v>
      </c>
      <c r="M6">
        <v>35.136000000000003</v>
      </c>
    </row>
    <row r="7" spans="1:14" x14ac:dyDescent="0.25">
      <c r="A7" t="s">
        <v>6</v>
      </c>
      <c r="B7" t="s">
        <v>46</v>
      </c>
      <c r="H7">
        <v>209.636996006522</v>
      </c>
    </row>
    <row r="8" spans="1:14" x14ac:dyDescent="0.25">
      <c r="A8" t="s">
        <v>6</v>
      </c>
      <c r="B8" t="s">
        <v>40</v>
      </c>
      <c r="I8">
        <v>200.049929207655</v>
      </c>
      <c r="J8">
        <v>24.595199999274602</v>
      </c>
    </row>
    <row r="9" spans="1:14" x14ac:dyDescent="0.25">
      <c r="A9" t="s">
        <v>6</v>
      </c>
      <c r="B9" t="s">
        <v>56</v>
      </c>
      <c r="J9">
        <v>305.50009583142202</v>
      </c>
    </row>
    <row r="10" spans="1:14" x14ac:dyDescent="0.25">
      <c r="A10" t="s">
        <v>6</v>
      </c>
      <c r="B10" t="s">
        <v>41</v>
      </c>
      <c r="K10">
        <v>298.56500976875299</v>
      </c>
    </row>
    <row r="11" spans="1:14" x14ac:dyDescent="0.25">
      <c r="A11" t="s">
        <v>6</v>
      </c>
      <c r="B11" t="s">
        <v>42</v>
      </c>
      <c r="D11">
        <v>105.408</v>
      </c>
      <c r="I11">
        <v>43.919999999945198</v>
      </c>
      <c r="L11">
        <v>335.35975985705898</v>
      </c>
    </row>
    <row r="12" spans="1:14" x14ac:dyDescent="0.25">
      <c r="A12" t="s">
        <v>6</v>
      </c>
      <c r="B12" t="s">
        <v>43</v>
      </c>
      <c r="M12">
        <v>279.61831788246201</v>
      </c>
    </row>
    <row r="13" spans="1:14" x14ac:dyDescent="0.25">
      <c r="A13" t="s">
        <v>6</v>
      </c>
      <c r="B13" t="s">
        <v>44</v>
      </c>
      <c r="N13">
        <v>96.789039976653299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3:V123"/>
  <sheetViews>
    <sheetView topLeftCell="A15" zoomScale="115" zoomScaleNormal="115" workbookViewId="0">
      <selection activeCell="G3" sqref="C3:G3"/>
    </sheetView>
  </sheetViews>
  <sheetFormatPr defaultRowHeight="15" x14ac:dyDescent="0.25"/>
  <sheetData>
    <row r="3" spans="1:15" x14ac:dyDescent="0.25">
      <c r="C3">
        <v>0.11700000000000001</v>
      </c>
      <c r="D3">
        <v>1.127</v>
      </c>
      <c r="E3">
        <v>3.82</v>
      </c>
      <c r="F3">
        <v>3.024</v>
      </c>
      <c r="G3">
        <v>0.69599999999999995</v>
      </c>
    </row>
    <row r="5" spans="1:15" x14ac:dyDescent="0.25">
      <c r="C5" t="s">
        <v>0</v>
      </c>
      <c r="D5" t="s">
        <v>1</v>
      </c>
      <c r="E5" t="s">
        <v>2</v>
      </c>
      <c r="F5" t="s">
        <v>3</v>
      </c>
      <c r="G5" t="s">
        <v>4</v>
      </c>
      <c r="K5" t="s">
        <v>0</v>
      </c>
      <c r="L5" t="s">
        <v>1</v>
      </c>
      <c r="M5" t="s">
        <v>2</v>
      </c>
      <c r="N5" t="s">
        <v>3</v>
      </c>
      <c r="O5" t="s">
        <v>4</v>
      </c>
    </row>
    <row r="6" spans="1:15" x14ac:dyDescent="0.25">
      <c r="A6" t="s">
        <v>7</v>
      </c>
      <c r="B6" t="s">
        <v>6</v>
      </c>
      <c r="C6">
        <v>2.67781816598833</v>
      </c>
      <c r="D6">
        <v>25.794026265545298</v>
      </c>
      <c r="E6">
        <v>87.429618752780101</v>
      </c>
      <c r="F6">
        <v>69.211300290158903</v>
      </c>
      <c r="G6">
        <v>15.9295849874174</v>
      </c>
      <c r="I6" t="s">
        <v>5</v>
      </c>
      <c r="J6" t="s">
        <v>6</v>
      </c>
      <c r="K6">
        <v>1.9708306020000801</v>
      </c>
      <c r="L6">
        <v>14.9090303549828</v>
      </c>
      <c r="M6">
        <v>20.677846347630599</v>
      </c>
      <c r="N6">
        <v>23.810588584943901</v>
      </c>
    </row>
    <row r="7" spans="1:15" x14ac:dyDescent="0.25">
      <c r="A7" t="s">
        <v>8</v>
      </c>
      <c r="B7" t="s">
        <v>6</v>
      </c>
      <c r="C7">
        <v>2.1031658504999999</v>
      </c>
      <c r="D7">
        <v>13.967145084315799</v>
      </c>
      <c r="E7">
        <v>18.512034316269499</v>
      </c>
      <c r="F7">
        <v>25.672457576914699</v>
      </c>
      <c r="I7" t="s">
        <v>18</v>
      </c>
      <c r="J7" t="s">
        <v>6</v>
      </c>
      <c r="K7">
        <v>0.39876167316148498</v>
      </c>
    </row>
    <row r="8" spans="1:15" x14ac:dyDescent="0.25">
      <c r="A8" t="s">
        <v>9</v>
      </c>
      <c r="B8" t="s">
        <v>6</v>
      </c>
      <c r="C8">
        <v>2.0577199500000001E-2</v>
      </c>
      <c r="D8">
        <v>6.8860434053803196E-2</v>
      </c>
      <c r="E8">
        <v>0.137813426328042</v>
      </c>
      <c r="F8">
        <v>0.362276912118144</v>
      </c>
      <c r="I8" t="s">
        <v>7</v>
      </c>
      <c r="J8" t="s">
        <v>6</v>
      </c>
      <c r="K8">
        <v>2.67781816598833</v>
      </c>
      <c r="L8">
        <v>25.794026265545298</v>
      </c>
      <c r="M8">
        <v>87.429618752780101</v>
      </c>
      <c r="N8">
        <v>69.211300290158903</v>
      </c>
      <c r="O8">
        <v>15.9295849874174</v>
      </c>
    </row>
    <row r="9" spans="1:15" x14ac:dyDescent="0.25">
      <c r="A9" t="s">
        <v>11</v>
      </c>
      <c r="B9" t="s">
        <v>6</v>
      </c>
      <c r="I9" t="s">
        <v>8</v>
      </c>
      <c r="J9" t="s">
        <v>6</v>
      </c>
      <c r="K9">
        <v>2.1031658504999999</v>
      </c>
      <c r="L9">
        <v>13.967145084315799</v>
      </c>
      <c r="M9">
        <v>18.512034316269499</v>
      </c>
      <c r="N9">
        <v>25.672457576914699</v>
      </c>
    </row>
    <row r="10" spans="1:15" x14ac:dyDescent="0.25">
      <c r="A10" t="s">
        <v>12</v>
      </c>
      <c r="B10" t="s">
        <v>6</v>
      </c>
      <c r="C10">
        <v>5.1401352600022898</v>
      </c>
      <c r="D10">
        <v>49.512243060002099</v>
      </c>
      <c r="E10">
        <v>167.82321960000701</v>
      </c>
      <c r="F10">
        <v>132.85272672000201</v>
      </c>
      <c r="G10">
        <v>29.1405038400008</v>
      </c>
      <c r="I10" t="s">
        <v>9</v>
      </c>
      <c r="J10" t="s">
        <v>6</v>
      </c>
      <c r="K10">
        <v>2.0577199500000001E-2</v>
      </c>
      <c r="L10">
        <v>6.8860434053803196E-2</v>
      </c>
      <c r="M10">
        <v>0.137813426328042</v>
      </c>
      <c r="N10">
        <v>0.362276912118144</v>
      </c>
    </row>
    <row r="11" spans="1:15" x14ac:dyDescent="0.25">
      <c r="A11" t="s">
        <v>13</v>
      </c>
      <c r="B11" t="s">
        <v>6</v>
      </c>
      <c r="C11">
        <v>4.3195744800010401</v>
      </c>
      <c r="D11">
        <v>41.608208880001001</v>
      </c>
      <c r="E11">
        <v>141.03226080000101</v>
      </c>
      <c r="F11">
        <v>111.644386560001</v>
      </c>
      <c r="G11">
        <v>25.695930240000699</v>
      </c>
      <c r="I11" t="s">
        <v>10</v>
      </c>
      <c r="J11" t="s">
        <v>6</v>
      </c>
      <c r="K11">
        <v>4.2815591122683599E-2</v>
      </c>
      <c r="L11">
        <v>0.52763616525090196</v>
      </c>
      <c r="M11">
        <v>2.3349259090549701</v>
      </c>
      <c r="N11">
        <v>1.9785220865966899</v>
      </c>
      <c r="O11">
        <v>0.56767220460534096</v>
      </c>
    </row>
    <row r="12" spans="1:15" x14ac:dyDescent="0.25">
      <c r="A12" t="s">
        <v>5</v>
      </c>
      <c r="B12" t="s">
        <v>6</v>
      </c>
      <c r="C12">
        <v>1.9708306020000801</v>
      </c>
      <c r="D12">
        <v>14.9090303549828</v>
      </c>
      <c r="E12">
        <v>20.677846347630599</v>
      </c>
      <c r="F12">
        <v>23.810588584943901</v>
      </c>
      <c r="I12" t="s">
        <v>12</v>
      </c>
      <c r="J12" t="s">
        <v>6</v>
      </c>
      <c r="K12">
        <v>5.1401352600022898</v>
      </c>
      <c r="L12">
        <v>49.512243060002099</v>
      </c>
      <c r="M12">
        <v>167.82321960000701</v>
      </c>
      <c r="N12">
        <v>132.85272672000201</v>
      </c>
      <c r="O12">
        <v>29.1405038400008</v>
      </c>
    </row>
    <row r="13" spans="1:15" x14ac:dyDescent="0.25">
      <c r="A13" t="s">
        <v>18</v>
      </c>
      <c r="B13" t="s">
        <v>6</v>
      </c>
      <c r="C13">
        <v>0.39876167316148498</v>
      </c>
      <c r="I13" t="s">
        <v>13</v>
      </c>
      <c r="J13" t="s">
        <v>6</v>
      </c>
      <c r="K13">
        <v>4.3195744800010401</v>
      </c>
      <c r="L13">
        <v>41.608208880001001</v>
      </c>
      <c r="M13">
        <v>141.03226080000101</v>
      </c>
      <c r="N13">
        <v>111.644386560001</v>
      </c>
      <c r="O13">
        <v>25.695930240000699</v>
      </c>
    </row>
    <row r="14" spans="1:15" x14ac:dyDescent="0.25">
      <c r="A14" t="s">
        <v>16</v>
      </c>
      <c r="B14" t="s">
        <v>6</v>
      </c>
      <c r="I14" t="s">
        <v>14</v>
      </c>
      <c r="J14" t="s">
        <v>6</v>
      </c>
      <c r="K14">
        <v>2.7122219035066801</v>
      </c>
      <c r="L14">
        <v>29.311279971040101</v>
      </c>
      <c r="M14">
        <v>84.457283669786406</v>
      </c>
      <c r="N14">
        <v>14.2418127335853</v>
      </c>
      <c r="O14">
        <v>0.33961705471315201</v>
      </c>
    </row>
    <row r="15" spans="1:15" x14ac:dyDescent="0.25">
      <c r="A15" t="s">
        <v>17</v>
      </c>
      <c r="B15" t="s">
        <v>6</v>
      </c>
    </row>
    <row r="16" spans="1:15" x14ac:dyDescent="0.25">
      <c r="A16" t="s">
        <v>10</v>
      </c>
      <c r="B16" t="s">
        <v>6</v>
      </c>
      <c r="C16">
        <v>4.2815591122683599E-2</v>
      </c>
      <c r="D16">
        <v>0.52763616525090196</v>
      </c>
      <c r="E16">
        <v>2.3349259090549701</v>
      </c>
      <c r="F16">
        <v>1.9785220865966899</v>
      </c>
      <c r="G16">
        <v>0.56767220460534096</v>
      </c>
    </row>
    <row r="17" spans="1:22" x14ac:dyDescent="0.25">
      <c r="A17" t="s">
        <v>14</v>
      </c>
      <c r="B17" t="s">
        <v>6</v>
      </c>
      <c r="C17">
        <v>2.7122219035066801</v>
      </c>
      <c r="D17">
        <v>29.311279971040101</v>
      </c>
      <c r="E17">
        <v>84.457283669786406</v>
      </c>
      <c r="F17">
        <v>14.2418127335853</v>
      </c>
      <c r="G17">
        <v>0.33961705471315201</v>
      </c>
    </row>
    <row r="19" spans="1:22" x14ac:dyDescent="0.25">
      <c r="C19" t="s">
        <v>0</v>
      </c>
      <c r="D19" t="s">
        <v>1</v>
      </c>
      <c r="E19" t="s">
        <v>2</v>
      </c>
      <c r="F19" t="s">
        <v>3</v>
      </c>
      <c r="G19" t="s">
        <v>4</v>
      </c>
      <c r="S19" t="s">
        <v>16</v>
      </c>
      <c r="T19" t="s">
        <v>31</v>
      </c>
      <c r="U19" t="s">
        <v>6</v>
      </c>
      <c r="V19">
        <v>254.22707603663099</v>
      </c>
    </row>
    <row r="20" spans="1:22" x14ac:dyDescent="0.25">
      <c r="A20" t="s">
        <v>6</v>
      </c>
      <c r="B20" t="s">
        <v>33</v>
      </c>
      <c r="C20">
        <v>429.811781011932</v>
      </c>
      <c r="D20">
        <v>381.09095199064001</v>
      </c>
      <c r="E20">
        <v>381.09095199057901</v>
      </c>
      <c r="F20">
        <v>381.090951990603</v>
      </c>
      <c r="G20">
        <v>381.09095199253699</v>
      </c>
      <c r="S20" t="s">
        <v>17</v>
      </c>
      <c r="T20" t="s">
        <v>31</v>
      </c>
      <c r="U20" t="s">
        <v>6</v>
      </c>
      <c r="V20">
        <v>3.05774617544016</v>
      </c>
    </row>
    <row r="21" spans="1:22" x14ac:dyDescent="0.25">
      <c r="C21" t="s">
        <v>0</v>
      </c>
      <c r="D21" t="s">
        <v>1</v>
      </c>
      <c r="E21" t="s">
        <v>2</v>
      </c>
      <c r="F21" t="s">
        <v>3</v>
      </c>
      <c r="G21" t="s">
        <v>4</v>
      </c>
      <c r="S21" t="s">
        <v>17</v>
      </c>
      <c r="T21" t="s">
        <v>32</v>
      </c>
      <c r="U21" t="s">
        <v>6</v>
      </c>
      <c r="V21">
        <v>7.66261542119888</v>
      </c>
    </row>
    <row r="22" spans="1:22" x14ac:dyDescent="0.25">
      <c r="C22" t="s">
        <v>0</v>
      </c>
      <c r="D22" t="s">
        <v>1</v>
      </c>
      <c r="E22" t="s">
        <v>2</v>
      </c>
      <c r="F22" t="s">
        <v>3</v>
      </c>
      <c r="G22" t="s">
        <v>4</v>
      </c>
      <c r="S22" t="s">
        <v>5</v>
      </c>
      <c r="T22" t="s">
        <v>31</v>
      </c>
      <c r="U22" t="s">
        <v>6</v>
      </c>
      <c r="V22">
        <v>506.87812034720503</v>
      </c>
    </row>
    <row r="23" spans="1:22" x14ac:dyDescent="0.25">
      <c r="A23" t="str">
        <f t="shared" ref="A23:A28" si="0">A6</f>
        <v>Nuclear</v>
      </c>
      <c r="C23">
        <f t="shared" ref="C23:C29" si="1">C6/C$35*1000</f>
        <v>22.887334752037006</v>
      </c>
      <c r="D23">
        <f t="shared" ref="D23:G23" si="2">D6/D$35*1000</f>
        <v>22.887334752036644</v>
      </c>
      <c r="E23">
        <f t="shared" si="2"/>
        <v>22.887334752036676</v>
      </c>
      <c r="F23">
        <f t="shared" si="2"/>
        <v>22.887334752036676</v>
      </c>
      <c r="G23">
        <f t="shared" si="2"/>
        <v>22.887334752036494</v>
      </c>
      <c r="S23" t="s">
        <v>11</v>
      </c>
      <c r="T23" t="s">
        <v>31</v>
      </c>
      <c r="U23" t="s">
        <v>6</v>
      </c>
      <c r="V23">
        <v>418.43837223920599</v>
      </c>
    </row>
    <row r="24" spans="1:22" x14ac:dyDescent="0.25">
      <c r="A24" t="str">
        <f t="shared" si="0"/>
        <v>Hydrolg</v>
      </c>
      <c r="C24">
        <f t="shared" si="1"/>
        <v>17.975776499999998</v>
      </c>
      <c r="D24">
        <f t="shared" ref="D24:G28" si="3">D7/D$35*1000</f>
        <v>12.393207705692811</v>
      </c>
      <c r="E24">
        <f t="shared" si="3"/>
        <v>4.8460822817459421</v>
      </c>
      <c r="F24">
        <f t="shared" si="3"/>
        <v>8.4895693045352854</v>
      </c>
      <c r="G24">
        <f t="shared" si="3"/>
        <v>0</v>
      </c>
      <c r="S24" t="s">
        <v>11</v>
      </c>
      <c r="T24" t="s">
        <v>32</v>
      </c>
      <c r="U24" t="s">
        <v>6</v>
      </c>
      <c r="V24">
        <v>423.258273044156</v>
      </c>
    </row>
    <row r="25" spans="1:22" x14ac:dyDescent="0.25">
      <c r="A25" t="str">
        <f t="shared" si="0"/>
        <v>HydroROR</v>
      </c>
      <c r="C25">
        <f t="shared" si="1"/>
        <v>0.17587350000000002</v>
      </c>
      <c r="D25">
        <f t="shared" si="3"/>
        <v>6.1100651334341789E-2</v>
      </c>
      <c r="E25">
        <f t="shared" si="3"/>
        <v>3.6076813174880103E-2</v>
      </c>
      <c r="F25">
        <f t="shared" si="3"/>
        <v>0.11980056617663493</v>
      </c>
      <c r="G25">
        <f t="shared" si="3"/>
        <v>0</v>
      </c>
      <c r="S25" t="s">
        <v>12</v>
      </c>
      <c r="T25" t="s">
        <v>31</v>
      </c>
      <c r="U25" t="s">
        <v>6</v>
      </c>
      <c r="V25">
        <v>368.37573170037598</v>
      </c>
    </row>
    <row r="26" spans="1:22" x14ac:dyDescent="0.25">
      <c r="A26" t="str">
        <f t="shared" si="0"/>
        <v>Subcr</v>
      </c>
      <c r="C26">
        <f t="shared" si="1"/>
        <v>0</v>
      </c>
      <c r="D26">
        <f t="shared" si="3"/>
        <v>0</v>
      </c>
      <c r="E26">
        <f t="shared" si="3"/>
        <v>0</v>
      </c>
      <c r="F26">
        <f t="shared" si="3"/>
        <v>0</v>
      </c>
      <c r="G26">
        <f t="shared" si="3"/>
        <v>0</v>
      </c>
      <c r="S26" t="s">
        <v>12</v>
      </c>
      <c r="T26" t="s">
        <v>32</v>
      </c>
      <c r="U26" t="s">
        <v>6</v>
      </c>
      <c r="V26">
        <v>403.54053735801199</v>
      </c>
    </row>
    <row r="27" spans="1:22" x14ac:dyDescent="0.25">
      <c r="A27" t="str">
        <f t="shared" si="0"/>
        <v>Superc</v>
      </c>
      <c r="C27">
        <f t="shared" si="1"/>
        <v>43.932780000019569</v>
      </c>
      <c r="D27">
        <f t="shared" si="3"/>
        <v>43.932780000001863</v>
      </c>
      <c r="E27">
        <f t="shared" si="3"/>
        <v>43.932780000001834</v>
      </c>
      <c r="F27">
        <f t="shared" si="3"/>
        <v>43.932780000000662</v>
      </c>
      <c r="G27">
        <f t="shared" si="3"/>
        <v>41.868540000001147</v>
      </c>
      <c r="S27" t="s">
        <v>13</v>
      </c>
      <c r="T27" t="s">
        <v>32</v>
      </c>
      <c r="U27" t="s">
        <v>6</v>
      </c>
      <c r="V27">
        <v>387.15530848895997</v>
      </c>
    </row>
    <row r="28" spans="1:22" x14ac:dyDescent="0.25">
      <c r="A28" t="str">
        <f t="shared" si="0"/>
        <v>Ultrsc</v>
      </c>
      <c r="C28">
        <f t="shared" si="1"/>
        <v>36.919440000008883</v>
      </c>
      <c r="D28">
        <f t="shared" si="3"/>
        <v>36.919440000000883</v>
      </c>
      <c r="E28">
        <f t="shared" si="3"/>
        <v>36.919440000000264</v>
      </c>
      <c r="F28">
        <f t="shared" si="3"/>
        <v>36.919440000000328</v>
      </c>
      <c r="G28">
        <f t="shared" si="3"/>
        <v>36.919440000001003</v>
      </c>
    </row>
    <row r="29" spans="1:22" x14ac:dyDescent="0.25">
      <c r="A29" t="str">
        <f t="shared" ref="A29:A34" si="4">A12</f>
        <v>CC</v>
      </c>
      <c r="C29">
        <f t="shared" si="1"/>
        <v>16.844706000000684</v>
      </c>
      <c r="D29">
        <f t="shared" ref="D29:G29" si="5">D12/D$35*1000</f>
        <v>13.228953287473647</v>
      </c>
      <c r="E29">
        <f t="shared" si="5"/>
        <v>5.4130487821022513</v>
      </c>
      <c r="F29">
        <f t="shared" si="5"/>
        <v>7.8738718865555226</v>
      </c>
      <c r="G29">
        <f t="shared" si="5"/>
        <v>0</v>
      </c>
    </row>
    <row r="30" spans="1:22" x14ac:dyDescent="0.25">
      <c r="A30" t="str">
        <f t="shared" si="4"/>
        <v>CCcon</v>
      </c>
      <c r="C30">
        <f t="shared" ref="C30:G34" si="6">C13/C$35*1000</f>
        <v>3.4082194287306411</v>
      </c>
      <c r="D30">
        <f t="shared" si="6"/>
        <v>0</v>
      </c>
      <c r="E30">
        <f t="shared" si="6"/>
        <v>0</v>
      </c>
      <c r="F30">
        <f t="shared" si="6"/>
        <v>0</v>
      </c>
      <c r="G30">
        <f t="shared" si="6"/>
        <v>0</v>
      </c>
    </row>
    <row r="31" spans="1:22" x14ac:dyDescent="0.25">
      <c r="A31" t="str">
        <f t="shared" si="4"/>
        <v>ST</v>
      </c>
      <c r="C31">
        <f t="shared" si="6"/>
        <v>0</v>
      </c>
      <c r="D31">
        <f t="shared" si="6"/>
        <v>0</v>
      </c>
      <c r="E31">
        <f t="shared" si="6"/>
        <v>0</v>
      </c>
      <c r="F31">
        <f t="shared" si="6"/>
        <v>0</v>
      </c>
      <c r="G31">
        <f t="shared" si="6"/>
        <v>0</v>
      </c>
    </row>
    <row r="32" spans="1:22" x14ac:dyDescent="0.25">
      <c r="A32" t="str">
        <f t="shared" si="4"/>
        <v>GT</v>
      </c>
      <c r="C32">
        <f t="shared" si="6"/>
        <v>0</v>
      </c>
      <c r="D32">
        <f t="shared" si="6"/>
        <v>0</v>
      </c>
      <c r="E32">
        <f t="shared" si="6"/>
        <v>0</v>
      </c>
      <c r="F32">
        <f t="shared" si="6"/>
        <v>0</v>
      </c>
      <c r="G32">
        <f t="shared" si="6"/>
        <v>0</v>
      </c>
    </row>
    <row r="33" spans="1:19" x14ac:dyDescent="0.25">
      <c r="A33" t="str">
        <f t="shared" si="4"/>
        <v>Windon</v>
      </c>
      <c r="C33">
        <f t="shared" si="6"/>
        <v>0.36594522327080004</v>
      </c>
      <c r="D33">
        <f t="shared" si="6"/>
        <v>0.46817760891828036</v>
      </c>
      <c r="E33">
        <f t="shared" si="6"/>
        <v>0.61123714896726966</v>
      </c>
      <c r="F33">
        <f t="shared" si="6"/>
        <v>0.6542731767846196</v>
      </c>
      <c r="G33">
        <f t="shared" si="6"/>
        <v>0.81562098362836344</v>
      </c>
    </row>
    <row r="34" spans="1:19" x14ac:dyDescent="0.25">
      <c r="A34" t="str">
        <f t="shared" si="4"/>
        <v>Trade</v>
      </c>
      <c r="C34">
        <f t="shared" si="6"/>
        <v>23.181383790655385</v>
      </c>
      <c r="D34">
        <f t="shared" si="6"/>
        <v>26.008234224525378</v>
      </c>
      <c r="E34">
        <f t="shared" si="6"/>
        <v>22.109236562771308</v>
      </c>
      <c r="F34">
        <f t="shared" si="6"/>
        <v>4.7095941579316474</v>
      </c>
      <c r="G34">
        <f t="shared" si="6"/>
        <v>0.48795553838096556</v>
      </c>
    </row>
    <row r="35" spans="1:19" x14ac:dyDescent="0.25">
      <c r="C35">
        <f>C3*1000</f>
        <v>117</v>
      </c>
      <c r="D35">
        <f>D3*1000</f>
        <v>1127</v>
      </c>
      <c r="E35">
        <f>E3*1000</f>
        <v>3820</v>
      </c>
      <c r="F35">
        <f>F3*1000</f>
        <v>3024</v>
      </c>
      <c r="G35">
        <f>G3*1000</f>
        <v>696</v>
      </c>
    </row>
    <row r="37" spans="1:19" x14ac:dyDescent="0.25">
      <c r="C37">
        <v>0</v>
      </c>
      <c r="D37">
        <v>0</v>
      </c>
      <c r="E37">
        <f>C35/2</f>
        <v>58.5</v>
      </c>
      <c r="F37">
        <f>0+C35</f>
        <v>117</v>
      </c>
      <c r="G37">
        <f>F37</f>
        <v>117</v>
      </c>
      <c r="H37">
        <f>G37+D35/2</f>
        <v>680.5</v>
      </c>
      <c r="I37">
        <f>G37+D35</f>
        <v>1244</v>
      </c>
      <c r="J37">
        <f>I37</f>
        <v>1244</v>
      </c>
      <c r="K37">
        <f>J37+E35/2</f>
        <v>3154</v>
      </c>
      <c r="L37">
        <f>J37+E35</f>
        <v>5064</v>
      </c>
      <c r="M37">
        <f>L37</f>
        <v>5064</v>
      </c>
      <c r="N37">
        <f>M37+F35/2</f>
        <v>6576</v>
      </c>
      <c r="O37">
        <f>M37+F35</f>
        <v>8088</v>
      </c>
      <c r="P37">
        <f>O37</f>
        <v>8088</v>
      </c>
      <c r="Q37">
        <f>P37+G35/2</f>
        <v>8436</v>
      </c>
      <c r="R37">
        <f>P37+G35</f>
        <v>8784</v>
      </c>
      <c r="S37">
        <f>R37</f>
        <v>8784</v>
      </c>
    </row>
    <row r="38" spans="1:19" x14ac:dyDescent="0.25">
      <c r="B38" t="str">
        <f t="shared" ref="B38:B49" si="7">CONCATENATE(A23)</f>
        <v>Nuclear</v>
      </c>
      <c r="C38">
        <v>0</v>
      </c>
      <c r="D38">
        <f>C23</f>
        <v>22.887334752037006</v>
      </c>
      <c r="E38">
        <f>D38</f>
        <v>22.887334752037006</v>
      </c>
      <c r="F38">
        <f>D38</f>
        <v>22.887334752037006</v>
      </c>
      <c r="G38">
        <v>0</v>
      </c>
    </row>
    <row r="39" spans="1:19" x14ac:dyDescent="0.25">
      <c r="B39" t="str">
        <f t="shared" si="7"/>
        <v>Hydrolg</v>
      </c>
      <c r="C39">
        <v>0</v>
      </c>
      <c r="D39">
        <f t="shared" ref="D39:D49" si="8">C24</f>
        <v>17.975776499999998</v>
      </c>
      <c r="E39">
        <f t="shared" ref="E39:E49" si="9">D39</f>
        <v>17.975776499999998</v>
      </c>
      <c r="F39">
        <f t="shared" ref="F39:F49" si="10">D39</f>
        <v>17.975776499999998</v>
      </c>
      <c r="G39">
        <v>0</v>
      </c>
    </row>
    <row r="40" spans="1:19" x14ac:dyDescent="0.25">
      <c r="B40" t="str">
        <f t="shared" si="7"/>
        <v>HydroROR</v>
      </c>
      <c r="C40">
        <v>0</v>
      </c>
      <c r="D40">
        <f t="shared" si="8"/>
        <v>0.17587350000000002</v>
      </c>
      <c r="E40">
        <f t="shared" si="9"/>
        <v>0.17587350000000002</v>
      </c>
      <c r="F40">
        <f t="shared" si="10"/>
        <v>0.17587350000000002</v>
      </c>
      <c r="G40">
        <v>0</v>
      </c>
    </row>
    <row r="41" spans="1:19" x14ac:dyDescent="0.25">
      <c r="B41" t="str">
        <f t="shared" si="7"/>
        <v>Subcr</v>
      </c>
      <c r="C41">
        <v>0</v>
      </c>
      <c r="D41">
        <f t="shared" si="8"/>
        <v>0</v>
      </c>
      <c r="E41">
        <f t="shared" si="9"/>
        <v>0</v>
      </c>
      <c r="F41">
        <f t="shared" si="10"/>
        <v>0</v>
      </c>
      <c r="G41">
        <v>0</v>
      </c>
    </row>
    <row r="42" spans="1:19" x14ac:dyDescent="0.25">
      <c r="B42" t="str">
        <f t="shared" si="7"/>
        <v>Superc</v>
      </c>
      <c r="C42">
        <v>0</v>
      </c>
      <c r="D42">
        <f t="shared" si="8"/>
        <v>43.932780000019569</v>
      </c>
      <c r="E42">
        <f t="shared" si="9"/>
        <v>43.932780000019569</v>
      </c>
      <c r="F42">
        <f t="shared" si="10"/>
        <v>43.932780000019569</v>
      </c>
      <c r="G42">
        <v>0</v>
      </c>
    </row>
    <row r="43" spans="1:19" x14ac:dyDescent="0.25">
      <c r="B43" t="str">
        <f t="shared" si="7"/>
        <v>Ultrsc</v>
      </c>
      <c r="C43">
        <v>0</v>
      </c>
      <c r="D43">
        <f t="shared" si="8"/>
        <v>36.919440000008883</v>
      </c>
      <c r="E43">
        <f t="shared" si="9"/>
        <v>36.919440000008883</v>
      </c>
      <c r="F43">
        <f t="shared" si="10"/>
        <v>36.919440000008883</v>
      </c>
      <c r="G43">
        <v>0</v>
      </c>
    </row>
    <row r="44" spans="1:19" x14ac:dyDescent="0.25">
      <c r="B44" t="str">
        <f t="shared" si="7"/>
        <v>CC</v>
      </c>
      <c r="C44">
        <v>0</v>
      </c>
      <c r="D44">
        <f t="shared" si="8"/>
        <v>16.844706000000684</v>
      </c>
      <c r="E44">
        <f t="shared" si="9"/>
        <v>16.844706000000684</v>
      </c>
      <c r="F44">
        <f t="shared" si="10"/>
        <v>16.844706000000684</v>
      </c>
      <c r="G44">
        <v>0</v>
      </c>
    </row>
    <row r="45" spans="1:19" x14ac:dyDescent="0.25">
      <c r="B45" t="str">
        <f t="shared" si="7"/>
        <v>CCcon</v>
      </c>
      <c r="C45">
        <v>0</v>
      </c>
      <c r="D45">
        <f t="shared" si="8"/>
        <v>3.4082194287306411</v>
      </c>
      <c r="E45">
        <f t="shared" si="9"/>
        <v>3.4082194287306411</v>
      </c>
      <c r="F45">
        <f t="shared" si="10"/>
        <v>3.4082194287306411</v>
      </c>
      <c r="G45">
        <v>0</v>
      </c>
    </row>
    <row r="46" spans="1:19" x14ac:dyDescent="0.25">
      <c r="B46" t="str">
        <f t="shared" si="7"/>
        <v>ST</v>
      </c>
      <c r="C46">
        <v>0</v>
      </c>
      <c r="D46">
        <f t="shared" si="8"/>
        <v>0</v>
      </c>
      <c r="E46">
        <f t="shared" si="9"/>
        <v>0</v>
      </c>
      <c r="F46">
        <f t="shared" si="10"/>
        <v>0</v>
      </c>
      <c r="G46">
        <v>0</v>
      </c>
    </row>
    <row r="47" spans="1:19" x14ac:dyDescent="0.25">
      <c r="B47" t="str">
        <f t="shared" si="7"/>
        <v>GT</v>
      </c>
      <c r="C47">
        <v>0</v>
      </c>
      <c r="D47">
        <f t="shared" si="8"/>
        <v>0</v>
      </c>
      <c r="E47">
        <f t="shared" si="9"/>
        <v>0</v>
      </c>
      <c r="F47">
        <f t="shared" si="10"/>
        <v>0</v>
      </c>
      <c r="G47">
        <v>0</v>
      </c>
    </row>
    <row r="48" spans="1:19" x14ac:dyDescent="0.25">
      <c r="B48" t="str">
        <f t="shared" si="7"/>
        <v>Windon</v>
      </c>
      <c r="C48">
        <v>0</v>
      </c>
      <c r="D48">
        <f t="shared" si="8"/>
        <v>0.36594522327080004</v>
      </c>
      <c r="E48">
        <f t="shared" si="9"/>
        <v>0.36594522327080004</v>
      </c>
      <c r="F48">
        <f t="shared" si="10"/>
        <v>0.36594522327080004</v>
      </c>
      <c r="G48">
        <v>0</v>
      </c>
    </row>
    <row r="49" spans="2:13" x14ac:dyDescent="0.25">
      <c r="B49" t="str">
        <f t="shared" si="7"/>
        <v>Trade</v>
      </c>
      <c r="C49">
        <v>0</v>
      </c>
      <c r="D49">
        <f t="shared" si="8"/>
        <v>23.181383790655385</v>
      </c>
      <c r="E49">
        <f t="shared" si="9"/>
        <v>23.181383790655385</v>
      </c>
      <c r="F49">
        <f t="shared" si="10"/>
        <v>23.181383790655385</v>
      </c>
      <c r="G49">
        <v>0</v>
      </c>
    </row>
    <row r="50" spans="2:13" x14ac:dyDescent="0.25">
      <c r="B50" t="str">
        <f t="shared" ref="B50:B61" si="11">CONCATENATE(A23,"-",D$19)</f>
        <v>Nuclear-LS2</v>
      </c>
      <c r="F50">
        <v>0</v>
      </c>
      <c r="G50">
        <f t="shared" ref="G50:G61" si="12">D23</f>
        <v>22.887334752036644</v>
      </c>
      <c r="H50">
        <f>G50</f>
        <v>22.887334752036644</v>
      </c>
      <c r="I50">
        <f>G50</f>
        <v>22.887334752036644</v>
      </c>
      <c r="J50">
        <v>0</v>
      </c>
    </row>
    <row r="51" spans="2:13" x14ac:dyDescent="0.25">
      <c r="B51" t="str">
        <f t="shared" si="11"/>
        <v>Hydrolg-LS2</v>
      </c>
      <c r="F51">
        <v>0</v>
      </c>
      <c r="G51">
        <f t="shared" si="12"/>
        <v>12.393207705692811</v>
      </c>
      <c r="H51">
        <f t="shared" ref="H51:H61" si="13">G51</f>
        <v>12.393207705692811</v>
      </c>
      <c r="I51">
        <f t="shared" ref="I51:I61" si="14">G51</f>
        <v>12.393207705692811</v>
      </c>
      <c r="J51">
        <v>0</v>
      </c>
    </row>
    <row r="52" spans="2:13" x14ac:dyDescent="0.25">
      <c r="B52" t="str">
        <f t="shared" si="11"/>
        <v>HydroROR-LS2</v>
      </c>
      <c r="F52">
        <v>0</v>
      </c>
      <c r="G52">
        <f t="shared" si="12"/>
        <v>6.1100651334341789E-2</v>
      </c>
      <c r="H52">
        <f t="shared" si="13"/>
        <v>6.1100651334341789E-2</v>
      </c>
      <c r="I52">
        <f t="shared" si="14"/>
        <v>6.1100651334341789E-2</v>
      </c>
      <c r="J52">
        <v>0</v>
      </c>
    </row>
    <row r="53" spans="2:13" x14ac:dyDescent="0.25">
      <c r="B53" t="str">
        <f t="shared" si="11"/>
        <v>Subcr-LS2</v>
      </c>
      <c r="F53">
        <v>0</v>
      </c>
      <c r="G53">
        <f t="shared" si="12"/>
        <v>0</v>
      </c>
      <c r="H53">
        <f t="shared" si="13"/>
        <v>0</v>
      </c>
      <c r="I53">
        <f t="shared" si="14"/>
        <v>0</v>
      </c>
      <c r="J53">
        <v>0</v>
      </c>
    </row>
    <row r="54" spans="2:13" x14ac:dyDescent="0.25">
      <c r="B54" t="str">
        <f t="shared" si="11"/>
        <v>Superc-LS2</v>
      </c>
      <c r="F54">
        <v>0</v>
      </c>
      <c r="G54">
        <f t="shared" si="12"/>
        <v>43.932780000001863</v>
      </c>
      <c r="H54">
        <f t="shared" si="13"/>
        <v>43.932780000001863</v>
      </c>
      <c r="I54">
        <f t="shared" si="14"/>
        <v>43.932780000001863</v>
      </c>
      <c r="J54">
        <v>0</v>
      </c>
    </row>
    <row r="55" spans="2:13" x14ac:dyDescent="0.25">
      <c r="B55" t="str">
        <f t="shared" si="11"/>
        <v>Ultrsc-LS2</v>
      </c>
      <c r="F55">
        <v>0</v>
      </c>
      <c r="G55">
        <f t="shared" si="12"/>
        <v>36.919440000000883</v>
      </c>
      <c r="H55">
        <f t="shared" si="13"/>
        <v>36.919440000000883</v>
      </c>
      <c r="I55">
        <f t="shared" si="14"/>
        <v>36.919440000000883</v>
      </c>
      <c r="J55">
        <v>0</v>
      </c>
    </row>
    <row r="56" spans="2:13" x14ac:dyDescent="0.25">
      <c r="B56" t="str">
        <f t="shared" si="11"/>
        <v>CC-LS2</v>
      </c>
      <c r="F56">
        <v>0</v>
      </c>
      <c r="G56">
        <f t="shared" si="12"/>
        <v>13.228953287473647</v>
      </c>
      <c r="H56">
        <f t="shared" si="13"/>
        <v>13.228953287473647</v>
      </c>
      <c r="I56">
        <f t="shared" si="14"/>
        <v>13.228953287473647</v>
      </c>
      <c r="J56">
        <v>0</v>
      </c>
    </row>
    <row r="57" spans="2:13" x14ac:dyDescent="0.25">
      <c r="B57" t="str">
        <f t="shared" si="11"/>
        <v>CCcon-LS2</v>
      </c>
      <c r="F57">
        <v>0</v>
      </c>
      <c r="G57">
        <f t="shared" si="12"/>
        <v>0</v>
      </c>
      <c r="H57">
        <f t="shared" si="13"/>
        <v>0</v>
      </c>
      <c r="I57">
        <f t="shared" si="14"/>
        <v>0</v>
      </c>
      <c r="J57">
        <v>0</v>
      </c>
    </row>
    <row r="58" spans="2:13" x14ac:dyDescent="0.25">
      <c r="B58" t="str">
        <f t="shared" si="11"/>
        <v>ST-LS2</v>
      </c>
      <c r="F58">
        <v>0</v>
      </c>
      <c r="G58">
        <f t="shared" si="12"/>
        <v>0</v>
      </c>
      <c r="H58">
        <f t="shared" si="13"/>
        <v>0</v>
      </c>
      <c r="I58">
        <f t="shared" si="14"/>
        <v>0</v>
      </c>
      <c r="J58">
        <v>0</v>
      </c>
    </row>
    <row r="59" spans="2:13" x14ac:dyDescent="0.25">
      <c r="B59" t="str">
        <f t="shared" si="11"/>
        <v>GT-LS2</v>
      </c>
      <c r="F59">
        <v>0</v>
      </c>
      <c r="G59">
        <f t="shared" si="12"/>
        <v>0</v>
      </c>
      <c r="H59">
        <f t="shared" si="13"/>
        <v>0</v>
      </c>
      <c r="I59">
        <f t="shared" si="14"/>
        <v>0</v>
      </c>
      <c r="J59">
        <v>0</v>
      </c>
    </row>
    <row r="60" spans="2:13" x14ac:dyDescent="0.25">
      <c r="B60" t="str">
        <f t="shared" si="11"/>
        <v>Windon-LS2</v>
      </c>
      <c r="F60">
        <v>0</v>
      </c>
      <c r="G60">
        <f t="shared" si="12"/>
        <v>0.46817760891828036</v>
      </c>
      <c r="H60">
        <f t="shared" si="13"/>
        <v>0.46817760891828036</v>
      </c>
      <c r="I60">
        <f t="shared" si="14"/>
        <v>0.46817760891828036</v>
      </c>
      <c r="J60">
        <v>0</v>
      </c>
    </row>
    <row r="61" spans="2:13" x14ac:dyDescent="0.25">
      <c r="B61" t="str">
        <f t="shared" si="11"/>
        <v>Trade-LS2</v>
      </c>
      <c r="F61">
        <v>0</v>
      </c>
      <c r="G61">
        <f t="shared" si="12"/>
        <v>26.008234224525378</v>
      </c>
      <c r="H61">
        <f t="shared" si="13"/>
        <v>26.008234224525378</v>
      </c>
      <c r="I61">
        <f t="shared" si="14"/>
        <v>26.008234224525378</v>
      </c>
      <c r="J61">
        <v>0</v>
      </c>
    </row>
    <row r="62" spans="2:13" x14ac:dyDescent="0.25">
      <c r="B62" t="str">
        <f t="shared" ref="B62:B73" si="15">CONCATENATE(A23,"-",E$19)</f>
        <v>Nuclear-LS3</v>
      </c>
      <c r="I62">
        <v>0</v>
      </c>
      <c r="J62">
        <f t="shared" ref="J62:J73" si="16">E23</f>
        <v>22.887334752036676</v>
      </c>
      <c r="K62">
        <f>J62</f>
        <v>22.887334752036676</v>
      </c>
      <c r="L62">
        <f>J62</f>
        <v>22.887334752036676</v>
      </c>
      <c r="M62">
        <v>0</v>
      </c>
    </row>
    <row r="63" spans="2:13" x14ac:dyDescent="0.25">
      <c r="B63" t="str">
        <f t="shared" si="15"/>
        <v>Hydrolg-LS3</v>
      </c>
      <c r="I63">
        <v>0</v>
      </c>
      <c r="J63">
        <f t="shared" si="16"/>
        <v>4.8460822817459421</v>
      </c>
      <c r="K63">
        <f t="shared" ref="K63:K73" si="17">J63</f>
        <v>4.8460822817459421</v>
      </c>
      <c r="L63">
        <f t="shared" ref="L63:L73" si="18">J63</f>
        <v>4.8460822817459421</v>
      </c>
      <c r="M63">
        <v>0</v>
      </c>
    </row>
    <row r="64" spans="2:13" x14ac:dyDescent="0.25">
      <c r="B64" t="str">
        <f t="shared" si="15"/>
        <v>HydroROR-LS3</v>
      </c>
      <c r="I64">
        <v>0</v>
      </c>
      <c r="J64">
        <f t="shared" si="16"/>
        <v>3.6076813174880103E-2</v>
      </c>
      <c r="K64">
        <f t="shared" si="17"/>
        <v>3.6076813174880103E-2</v>
      </c>
      <c r="L64">
        <f t="shared" si="18"/>
        <v>3.6076813174880103E-2</v>
      </c>
      <c r="M64">
        <v>0</v>
      </c>
    </row>
    <row r="65" spans="2:16" x14ac:dyDescent="0.25">
      <c r="B65" t="str">
        <f t="shared" si="15"/>
        <v>Subcr-LS3</v>
      </c>
      <c r="I65">
        <v>0</v>
      </c>
      <c r="J65">
        <f t="shared" si="16"/>
        <v>0</v>
      </c>
      <c r="K65">
        <f t="shared" si="17"/>
        <v>0</v>
      </c>
      <c r="L65">
        <f t="shared" si="18"/>
        <v>0</v>
      </c>
      <c r="M65">
        <v>0</v>
      </c>
    </row>
    <row r="66" spans="2:16" x14ac:dyDescent="0.25">
      <c r="B66" t="str">
        <f t="shared" si="15"/>
        <v>Superc-LS3</v>
      </c>
      <c r="I66">
        <v>0</v>
      </c>
      <c r="J66">
        <f t="shared" si="16"/>
        <v>43.932780000001834</v>
      </c>
      <c r="K66">
        <f t="shared" si="17"/>
        <v>43.932780000001834</v>
      </c>
      <c r="L66">
        <f t="shared" si="18"/>
        <v>43.932780000001834</v>
      </c>
      <c r="M66">
        <v>0</v>
      </c>
    </row>
    <row r="67" spans="2:16" x14ac:dyDescent="0.25">
      <c r="B67" t="str">
        <f t="shared" si="15"/>
        <v>Ultrsc-LS3</v>
      </c>
      <c r="I67">
        <v>0</v>
      </c>
      <c r="J67">
        <f t="shared" si="16"/>
        <v>36.919440000000264</v>
      </c>
      <c r="K67">
        <f t="shared" si="17"/>
        <v>36.919440000000264</v>
      </c>
      <c r="L67">
        <f t="shared" si="18"/>
        <v>36.919440000000264</v>
      </c>
      <c r="M67">
        <v>0</v>
      </c>
    </row>
    <row r="68" spans="2:16" x14ac:dyDescent="0.25">
      <c r="B68" t="str">
        <f t="shared" si="15"/>
        <v>CC-LS3</v>
      </c>
      <c r="I68">
        <v>0</v>
      </c>
      <c r="J68">
        <f t="shared" si="16"/>
        <v>5.4130487821022513</v>
      </c>
      <c r="K68">
        <f t="shared" si="17"/>
        <v>5.4130487821022513</v>
      </c>
      <c r="L68">
        <f t="shared" si="18"/>
        <v>5.4130487821022513</v>
      </c>
      <c r="M68">
        <v>0</v>
      </c>
    </row>
    <row r="69" spans="2:16" x14ac:dyDescent="0.25">
      <c r="B69" t="str">
        <f t="shared" si="15"/>
        <v>CCcon-LS3</v>
      </c>
      <c r="I69">
        <v>0</v>
      </c>
      <c r="J69">
        <f t="shared" si="16"/>
        <v>0</v>
      </c>
      <c r="K69">
        <f t="shared" si="17"/>
        <v>0</v>
      </c>
      <c r="L69">
        <f t="shared" si="18"/>
        <v>0</v>
      </c>
      <c r="M69">
        <v>0</v>
      </c>
    </row>
    <row r="70" spans="2:16" x14ac:dyDescent="0.25">
      <c r="B70" t="str">
        <f t="shared" si="15"/>
        <v>ST-LS3</v>
      </c>
      <c r="I70">
        <v>0</v>
      </c>
      <c r="J70">
        <f t="shared" si="16"/>
        <v>0</v>
      </c>
      <c r="K70">
        <f t="shared" si="17"/>
        <v>0</v>
      </c>
      <c r="L70">
        <f t="shared" si="18"/>
        <v>0</v>
      </c>
      <c r="M70">
        <v>0</v>
      </c>
    </row>
    <row r="71" spans="2:16" x14ac:dyDescent="0.25">
      <c r="B71" t="str">
        <f t="shared" si="15"/>
        <v>GT-LS3</v>
      </c>
      <c r="I71">
        <v>0</v>
      </c>
      <c r="J71">
        <f t="shared" si="16"/>
        <v>0</v>
      </c>
      <c r="K71">
        <f t="shared" si="17"/>
        <v>0</v>
      </c>
      <c r="L71">
        <f t="shared" si="18"/>
        <v>0</v>
      </c>
      <c r="M71">
        <v>0</v>
      </c>
    </row>
    <row r="72" spans="2:16" x14ac:dyDescent="0.25">
      <c r="B72" t="str">
        <f t="shared" si="15"/>
        <v>Windon-LS3</v>
      </c>
      <c r="I72">
        <v>0</v>
      </c>
      <c r="J72">
        <f t="shared" si="16"/>
        <v>0.61123714896726966</v>
      </c>
      <c r="K72">
        <f t="shared" si="17"/>
        <v>0.61123714896726966</v>
      </c>
      <c r="L72">
        <f t="shared" si="18"/>
        <v>0.61123714896726966</v>
      </c>
      <c r="M72">
        <v>0</v>
      </c>
    </row>
    <row r="73" spans="2:16" x14ac:dyDescent="0.25">
      <c r="B73" t="str">
        <f t="shared" si="15"/>
        <v>Trade-LS3</v>
      </c>
      <c r="I73">
        <v>0</v>
      </c>
      <c r="J73">
        <f t="shared" si="16"/>
        <v>22.109236562771308</v>
      </c>
      <c r="K73">
        <f t="shared" si="17"/>
        <v>22.109236562771308</v>
      </c>
      <c r="L73">
        <f t="shared" si="18"/>
        <v>22.109236562771308</v>
      </c>
      <c r="M73">
        <v>0</v>
      </c>
    </row>
    <row r="74" spans="2:16" x14ac:dyDescent="0.25">
      <c r="B74" t="str">
        <f t="shared" ref="B74:B85" si="19">CONCATENATE(A23,"-",F$19)</f>
        <v>Nuclear-LS4</v>
      </c>
      <c r="L74">
        <v>0</v>
      </c>
      <c r="M74">
        <f t="shared" ref="M74:M85" si="20">F23</f>
        <v>22.887334752036676</v>
      </c>
      <c r="N74">
        <f>M74</f>
        <v>22.887334752036676</v>
      </c>
      <c r="O74">
        <f>M74</f>
        <v>22.887334752036676</v>
      </c>
      <c r="P74">
        <v>0</v>
      </c>
    </row>
    <row r="75" spans="2:16" x14ac:dyDescent="0.25">
      <c r="B75" t="str">
        <f t="shared" si="19"/>
        <v>Hydrolg-LS4</v>
      </c>
      <c r="L75">
        <v>0</v>
      </c>
      <c r="M75">
        <f t="shared" si="20"/>
        <v>8.4895693045352854</v>
      </c>
      <c r="N75">
        <f t="shared" ref="N75:N85" si="21">M75</f>
        <v>8.4895693045352854</v>
      </c>
      <c r="O75">
        <f t="shared" ref="O75:O85" si="22">M75</f>
        <v>8.4895693045352854</v>
      </c>
      <c r="P75">
        <v>0</v>
      </c>
    </row>
    <row r="76" spans="2:16" x14ac:dyDescent="0.25">
      <c r="B76" t="str">
        <f t="shared" si="19"/>
        <v>HydroROR-LS4</v>
      </c>
      <c r="L76">
        <v>0</v>
      </c>
      <c r="M76">
        <f t="shared" si="20"/>
        <v>0.11980056617663493</v>
      </c>
      <c r="N76">
        <f t="shared" si="21"/>
        <v>0.11980056617663493</v>
      </c>
      <c r="O76">
        <f t="shared" si="22"/>
        <v>0.11980056617663493</v>
      </c>
      <c r="P76">
        <v>0</v>
      </c>
    </row>
    <row r="77" spans="2:16" x14ac:dyDescent="0.25">
      <c r="B77" t="str">
        <f t="shared" si="19"/>
        <v>Subcr-LS4</v>
      </c>
      <c r="L77">
        <v>0</v>
      </c>
      <c r="M77">
        <f t="shared" si="20"/>
        <v>0</v>
      </c>
      <c r="N77">
        <f t="shared" si="21"/>
        <v>0</v>
      </c>
      <c r="O77">
        <f t="shared" si="22"/>
        <v>0</v>
      </c>
      <c r="P77">
        <v>0</v>
      </c>
    </row>
    <row r="78" spans="2:16" x14ac:dyDescent="0.25">
      <c r="B78" t="str">
        <f t="shared" si="19"/>
        <v>Superc-LS4</v>
      </c>
      <c r="L78">
        <v>0</v>
      </c>
      <c r="M78">
        <f t="shared" si="20"/>
        <v>43.932780000000662</v>
      </c>
      <c r="N78">
        <f t="shared" si="21"/>
        <v>43.932780000000662</v>
      </c>
      <c r="O78">
        <f t="shared" si="22"/>
        <v>43.932780000000662</v>
      </c>
      <c r="P78">
        <v>0</v>
      </c>
    </row>
    <row r="79" spans="2:16" x14ac:dyDescent="0.25">
      <c r="B79" t="str">
        <f t="shared" si="19"/>
        <v>Ultrsc-LS4</v>
      </c>
      <c r="L79">
        <v>0</v>
      </c>
      <c r="M79">
        <f t="shared" si="20"/>
        <v>36.919440000000328</v>
      </c>
      <c r="N79">
        <f t="shared" si="21"/>
        <v>36.919440000000328</v>
      </c>
      <c r="O79">
        <f t="shared" si="22"/>
        <v>36.919440000000328</v>
      </c>
      <c r="P79">
        <v>0</v>
      </c>
    </row>
    <row r="80" spans="2:16" x14ac:dyDescent="0.25">
      <c r="B80" t="str">
        <f t="shared" si="19"/>
        <v>CC-LS4</v>
      </c>
      <c r="L80">
        <v>0</v>
      </c>
      <c r="M80">
        <f t="shared" si="20"/>
        <v>7.8738718865555226</v>
      </c>
      <c r="N80">
        <f t="shared" si="21"/>
        <v>7.8738718865555226</v>
      </c>
      <c r="O80">
        <f t="shared" si="22"/>
        <v>7.8738718865555226</v>
      </c>
      <c r="P80">
        <v>0</v>
      </c>
    </row>
    <row r="81" spans="2:19" x14ac:dyDescent="0.25">
      <c r="B81" t="str">
        <f t="shared" si="19"/>
        <v>CCcon-LS4</v>
      </c>
      <c r="L81">
        <v>0</v>
      </c>
      <c r="M81">
        <f t="shared" si="20"/>
        <v>0</v>
      </c>
      <c r="N81">
        <f t="shared" si="21"/>
        <v>0</v>
      </c>
      <c r="O81">
        <f t="shared" si="22"/>
        <v>0</v>
      </c>
      <c r="P81">
        <v>0</v>
      </c>
    </row>
    <row r="82" spans="2:19" x14ac:dyDescent="0.25">
      <c r="B82" t="str">
        <f t="shared" si="19"/>
        <v>ST-LS4</v>
      </c>
      <c r="L82">
        <v>0</v>
      </c>
      <c r="M82">
        <f t="shared" si="20"/>
        <v>0</v>
      </c>
      <c r="N82">
        <f t="shared" si="21"/>
        <v>0</v>
      </c>
      <c r="O82">
        <f t="shared" si="22"/>
        <v>0</v>
      </c>
      <c r="P82">
        <v>0</v>
      </c>
    </row>
    <row r="83" spans="2:19" x14ac:dyDescent="0.25">
      <c r="B83" t="str">
        <f t="shared" si="19"/>
        <v>GT-LS4</v>
      </c>
      <c r="L83">
        <v>0</v>
      </c>
      <c r="M83">
        <f t="shared" si="20"/>
        <v>0</v>
      </c>
      <c r="N83">
        <f t="shared" si="21"/>
        <v>0</v>
      </c>
      <c r="O83">
        <f t="shared" si="22"/>
        <v>0</v>
      </c>
      <c r="P83">
        <v>0</v>
      </c>
    </row>
    <row r="84" spans="2:19" x14ac:dyDescent="0.25">
      <c r="B84" t="str">
        <f t="shared" si="19"/>
        <v>Windon-LS4</v>
      </c>
      <c r="L84">
        <v>0</v>
      </c>
      <c r="M84">
        <f t="shared" si="20"/>
        <v>0.6542731767846196</v>
      </c>
      <c r="N84">
        <f t="shared" si="21"/>
        <v>0.6542731767846196</v>
      </c>
      <c r="O84">
        <f t="shared" si="22"/>
        <v>0.6542731767846196</v>
      </c>
      <c r="P84">
        <v>0</v>
      </c>
    </row>
    <row r="85" spans="2:19" x14ac:dyDescent="0.25">
      <c r="B85" t="str">
        <f t="shared" si="19"/>
        <v>Trade-LS4</v>
      </c>
      <c r="L85">
        <v>0</v>
      </c>
      <c r="M85">
        <f t="shared" si="20"/>
        <v>4.7095941579316474</v>
      </c>
      <c r="N85">
        <f t="shared" si="21"/>
        <v>4.7095941579316474</v>
      </c>
      <c r="O85">
        <f t="shared" si="22"/>
        <v>4.7095941579316474</v>
      </c>
      <c r="P85">
        <v>0</v>
      </c>
    </row>
    <row r="86" spans="2:19" x14ac:dyDescent="0.25">
      <c r="B86" t="str">
        <f t="shared" ref="B86:B97" si="23">CONCATENATE(A23,"-",G$19)</f>
        <v>Nuclear-LS5</v>
      </c>
      <c r="O86">
        <v>0</v>
      </c>
      <c r="P86">
        <f t="shared" ref="P86:P97" si="24">G23</f>
        <v>22.887334752036494</v>
      </c>
      <c r="Q86">
        <f t="shared" ref="Q86:Q97" si="25">P86</f>
        <v>22.887334752036494</v>
      </c>
      <c r="R86">
        <f t="shared" ref="R86:R97" si="26">P86</f>
        <v>22.887334752036494</v>
      </c>
      <c r="S86">
        <v>0</v>
      </c>
    </row>
    <row r="87" spans="2:19" x14ac:dyDescent="0.25">
      <c r="B87" t="str">
        <f t="shared" si="23"/>
        <v>Hydrolg-LS5</v>
      </c>
      <c r="O87">
        <v>0</v>
      </c>
      <c r="P87">
        <f t="shared" si="24"/>
        <v>0</v>
      </c>
      <c r="Q87">
        <f t="shared" si="25"/>
        <v>0</v>
      </c>
      <c r="R87">
        <f t="shared" si="26"/>
        <v>0</v>
      </c>
      <c r="S87">
        <v>0</v>
      </c>
    </row>
    <row r="88" spans="2:19" x14ac:dyDescent="0.25">
      <c r="B88" t="str">
        <f t="shared" si="23"/>
        <v>HydroROR-LS5</v>
      </c>
      <c r="O88">
        <v>0</v>
      </c>
      <c r="P88">
        <f t="shared" si="24"/>
        <v>0</v>
      </c>
      <c r="Q88">
        <f t="shared" si="25"/>
        <v>0</v>
      </c>
      <c r="R88">
        <f t="shared" si="26"/>
        <v>0</v>
      </c>
      <c r="S88">
        <v>0</v>
      </c>
    </row>
    <row r="89" spans="2:19" x14ac:dyDescent="0.25">
      <c r="B89" t="str">
        <f t="shared" si="23"/>
        <v>Subcr-LS5</v>
      </c>
      <c r="O89">
        <v>0</v>
      </c>
      <c r="P89">
        <f t="shared" si="24"/>
        <v>0</v>
      </c>
      <c r="Q89">
        <f t="shared" si="25"/>
        <v>0</v>
      </c>
      <c r="R89">
        <f t="shared" si="26"/>
        <v>0</v>
      </c>
      <c r="S89">
        <v>0</v>
      </c>
    </row>
    <row r="90" spans="2:19" x14ac:dyDescent="0.25">
      <c r="B90" t="str">
        <f t="shared" si="23"/>
        <v>Superc-LS5</v>
      </c>
      <c r="O90">
        <v>0</v>
      </c>
      <c r="P90">
        <f t="shared" si="24"/>
        <v>41.868540000001147</v>
      </c>
      <c r="Q90">
        <f t="shared" si="25"/>
        <v>41.868540000001147</v>
      </c>
      <c r="R90">
        <f t="shared" si="26"/>
        <v>41.868540000001147</v>
      </c>
      <c r="S90">
        <v>0</v>
      </c>
    </row>
    <row r="91" spans="2:19" x14ac:dyDescent="0.25">
      <c r="B91" t="str">
        <f t="shared" si="23"/>
        <v>Ultrsc-LS5</v>
      </c>
      <c r="O91">
        <v>0</v>
      </c>
      <c r="P91">
        <f t="shared" si="24"/>
        <v>36.919440000001003</v>
      </c>
      <c r="Q91">
        <f t="shared" si="25"/>
        <v>36.919440000001003</v>
      </c>
      <c r="R91">
        <f t="shared" si="26"/>
        <v>36.919440000001003</v>
      </c>
      <c r="S91">
        <v>0</v>
      </c>
    </row>
    <row r="92" spans="2:19" x14ac:dyDescent="0.25">
      <c r="B92" t="str">
        <f t="shared" si="23"/>
        <v>CC-LS5</v>
      </c>
      <c r="O92">
        <v>0</v>
      </c>
      <c r="P92">
        <f t="shared" si="24"/>
        <v>0</v>
      </c>
      <c r="Q92">
        <f t="shared" si="25"/>
        <v>0</v>
      </c>
      <c r="R92">
        <f t="shared" si="26"/>
        <v>0</v>
      </c>
      <c r="S92">
        <v>0</v>
      </c>
    </row>
    <row r="93" spans="2:19" x14ac:dyDescent="0.25">
      <c r="B93" t="str">
        <f t="shared" si="23"/>
        <v>CCcon-LS5</v>
      </c>
      <c r="O93">
        <v>0</v>
      </c>
      <c r="P93">
        <f t="shared" si="24"/>
        <v>0</v>
      </c>
      <c r="Q93">
        <f t="shared" si="25"/>
        <v>0</v>
      </c>
      <c r="R93">
        <f t="shared" si="26"/>
        <v>0</v>
      </c>
      <c r="S93">
        <v>0</v>
      </c>
    </row>
    <row r="94" spans="2:19" x14ac:dyDescent="0.25">
      <c r="B94" t="str">
        <f t="shared" si="23"/>
        <v>ST-LS5</v>
      </c>
      <c r="O94">
        <v>0</v>
      </c>
      <c r="P94">
        <f t="shared" si="24"/>
        <v>0</v>
      </c>
      <c r="Q94">
        <f t="shared" si="25"/>
        <v>0</v>
      </c>
      <c r="R94">
        <f t="shared" si="26"/>
        <v>0</v>
      </c>
      <c r="S94">
        <v>0</v>
      </c>
    </row>
    <row r="95" spans="2:19" x14ac:dyDescent="0.25">
      <c r="B95" t="str">
        <f t="shared" si="23"/>
        <v>GT-LS5</v>
      </c>
      <c r="O95">
        <v>0</v>
      </c>
      <c r="P95">
        <f t="shared" si="24"/>
        <v>0</v>
      </c>
      <c r="Q95">
        <f t="shared" si="25"/>
        <v>0</v>
      </c>
      <c r="R95">
        <f t="shared" si="26"/>
        <v>0</v>
      </c>
      <c r="S95">
        <v>0</v>
      </c>
    </row>
    <row r="96" spans="2:19" x14ac:dyDescent="0.25">
      <c r="B96" t="str">
        <f t="shared" si="23"/>
        <v>Windon-LS5</v>
      </c>
      <c r="O96">
        <v>0</v>
      </c>
      <c r="P96">
        <f t="shared" si="24"/>
        <v>0.81562098362836344</v>
      </c>
      <c r="Q96">
        <f t="shared" si="25"/>
        <v>0.81562098362836344</v>
      </c>
      <c r="R96">
        <f t="shared" si="26"/>
        <v>0.81562098362836344</v>
      </c>
      <c r="S96">
        <v>0</v>
      </c>
    </row>
    <row r="97" spans="2:19" x14ac:dyDescent="0.25">
      <c r="B97" t="str">
        <f t="shared" si="23"/>
        <v>Trade-LS5</v>
      </c>
      <c r="O97">
        <v>0</v>
      </c>
      <c r="P97">
        <f t="shared" si="24"/>
        <v>0.48795553838096556</v>
      </c>
      <c r="Q97">
        <f t="shared" si="25"/>
        <v>0.48795553838096556</v>
      </c>
      <c r="R97">
        <f t="shared" si="26"/>
        <v>0.48795553838096556</v>
      </c>
      <c r="S97">
        <v>0</v>
      </c>
    </row>
    <row r="98" spans="2:19" x14ac:dyDescent="0.25">
      <c r="B98" t="s">
        <v>15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</row>
    <row r="99" spans="2:19" x14ac:dyDescent="0.25">
      <c r="B99" t="s">
        <v>15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</row>
    <row r="100" spans="2:19" x14ac:dyDescent="0.25">
      <c r="B100" t="s">
        <v>15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</row>
    <row r="101" spans="2:19" x14ac:dyDescent="0.25">
      <c r="B101" t="s">
        <v>15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</row>
    <row r="102" spans="2:19" x14ac:dyDescent="0.25">
      <c r="B102" t="s">
        <v>15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2:19" x14ac:dyDescent="0.25">
      <c r="B103" t="s">
        <v>15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</row>
    <row r="104" spans="2:19" x14ac:dyDescent="0.25">
      <c r="B104" t="s">
        <v>15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</row>
    <row r="105" spans="2:19" x14ac:dyDescent="0.25">
      <c r="B105" t="s">
        <v>15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</row>
    <row r="106" spans="2:19" x14ac:dyDescent="0.25">
      <c r="B106" t="s">
        <v>15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</row>
    <row r="107" spans="2:19" x14ac:dyDescent="0.25">
      <c r="B107" t="s">
        <v>15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</row>
    <row r="108" spans="2:19" x14ac:dyDescent="0.25">
      <c r="B108" t="s">
        <v>15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</row>
    <row r="109" spans="2:19" x14ac:dyDescent="0.25">
      <c r="B109" t="s">
        <v>15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2:19" x14ac:dyDescent="0.25">
      <c r="B110" t="s">
        <v>30</v>
      </c>
      <c r="C110">
        <f>$C20</f>
        <v>429.811781011932</v>
      </c>
      <c r="D110">
        <f>$C20</f>
        <v>429.811781011932</v>
      </c>
      <c r="E110">
        <f>$C20</f>
        <v>429.811781011932</v>
      </c>
      <c r="F110">
        <f>$C20</f>
        <v>429.811781011932</v>
      </c>
      <c r="G110">
        <f>$D20</f>
        <v>381.09095199064001</v>
      </c>
      <c r="H110">
        <f t="shared" ref="H110:I110" si="27">$D20</f>
        <v>381.09095199064001</v>
      </c>
      <c r="I110">
        <f t="shared" si="27"/>
        <v>381.09095199064001</v>
      </c>
      <c r="J110">
        <f>$E20</f>
        <v>381.09095199057901</v>
      </c>
      <c r="K110">
        <f>$E20</f>
        <v>381.09095199057901</v>
      </c>
      <c r="L110">
        <f>$E20</f>
        <v>381.09095199057901</v>
      </c>
      <c r="M110">
        <f>$F20</f>
        <v>381.090951990603</v>
      </c>
      <c r="N110">
        <f>$F20</f>
        <v>381.090951990603</v>
      </c>
      <c r="O110">
        <f>$F20</f>
        <v>381.090951990603</v>
      </c>
      <c r="P110">
        <f>$G20</f>
        <v>381.09095199253699</v>
      </c>
      <c r="Q110">
        <f t="shared" ref="Q110:S110" si="28">$G20</f>
        <v>381.09095199253699</v>
      </c>
      <c r="R110">
        <f t="shared" si="28"/>
        <v>381.09095199253699</v>
      </c>
      <c r="S110">
        <f t="shared" si="28"/>
        <v>381.09095199253699</v>
      </c>
    </row>
    <row r="111" spans="2:19" ht="21.75" customHeight="1" x14ac:dyDescent="0.25">
      <c r="B111" t="s">
        <v>11</v>
      </c>
      <c r="C111">
        <v>424.79447437915798</v>
      </c>
      <c r="D111">
        <v>424.79447437915798</v>
      </c>
      <c r="E111">
        <v>424.79447437915798</v>
      </c>
      <c r="F111">
        <v>424.79447437915798</v>
      </c>
      <c r="G111">
        <v>424.79447437915798</v>
      </c>
      <c r="H111">
        <v>424.79447437915798</v>
      </c>
      <c r="I111">
        <v>424.79447437915798</v>
      </c>
      <c r="J111">
        <v>424.79447437915798</v>
      </c>
      <c r="K111">
        <v>424.79447437915798</v>
      </c>
      <c r="L111">
        <v>424.79447437915798</v>
      </c>
      <c r="M111">
        <v>424.79447437915798</v>
      </c>
      <c r="N111">
        <v>424.79447437915798</v>
      </c>
      <c r="O111">
        <v>424.79447437915798</v>
      </c>
      <c r="P111">
        <v>424.79447437915798</v>
      </c>
      <c r="Q111">
        <v>424.79447437915798</v>
      </c>
      <c r="R111">
        <v>424.79447437915798</v>
      </c>
      <c r="S111">
        <v>424.79447437915798</v>
      </c>
    </row>
    <row r="112" spans="2:19" x14ac:dyDescent="0.25">
      <c r="B112" t="s">
        <v>13</v>
      </c>
      <c r="C112">
        <v>387.20268984058498</v>
      </c>
      <c r="D112">
        <v>387.20268984058498</v>
      </c>
      <c r="E112">
        <v>387.20268984058498</v>
      </c>
      <c r="F112">
        <v>387.20268984058498</v>
      </c>
      <c r="G112">
        <v>387.20268984058498</v>
      </c>
      <c r="H112">
        <v>387.20268984058498</v>
      </c>
      <c r="I112">
        <v>387.20268984058498</v>
      </c>
      <c r="J112">
        <v>387.20268984058498</v>
      </c>
      <c r="K112">
        <v>387.20268984058498</v>
      </c>
      <c r="L112">
        <v>387.20268984058498</v>
      </c>
      <c r="M112">
        <v>387.20268984058498</v>
      </c>
      <c r="N112">
        <v>387.20268984058498</v>
      </c>
      <c r="O112">
        <v>387.20268984058498</v>
      </c>
      <c r="P112">
        <v>387.20268984058498</v>
      </c>
      <c r="Q112">
        <v>387.20268984058498</v>
      </c>
      <c r="R112">
        <v>387.20268984058498</v>
      </c>
      <c r="S112">
        <v>387.20268984058498</v>
      </c>
    </row>
    <row r="113" spans="2:19" x14ac:dyDescent="0.25">
      <c r="B113" t="s">
        <v>5</v>
      </c>
      <c r="C113">
        <v>505.08794015466901</v>
      </c>
      <c r="D113">
        <v>505.08794015466901</v>
      </c>
      <c r="E113">
        <v>505.08794015466901</v>
      </c>
      <c r="F113">
        <v>505.08794015466901</v>
      </c>
      <c r="G113">
        <v>505.08794015466901</v>
      </c>
      <c r="H113">
        <v>505.08794015466901</v>
      </c>
      <c r="I113">
        <v>505.08794015466901</v>
      </c>
      <c r="J113">
        <v>505.08794015466901</v>
      </c>
      <c r="K113">
        <v>505.08794015466901</v>
      </c>
      <c r="L113">
        <v>505.08794015466901</v>
      </c>
      <c r="M113">
        <v>505.08794015466901</v>
      </c>
      <c r="N113">
        <v>505.08794015466901</v>
      </c>
      <c r="O113">
        <v>505.08794015466901</v>
      </c>
      <c r="P113">
        <v>505.08794015466901</v>
      </c>
      <c r="Q113">
        <v>505.08794015466901</v>
      </c>
      <c r="R113">
        <v>505.08794015466901</v>
      </c>
      <c r="S113">
        <v>505.08794015466901</v>
      </c>
    </row>
    <row r="116" spans="2:19" x14ac:dyDescent="0.25">
      <c r="B116" t="s">
        <v>31</v>
      </c>
      <c r="C116" t="s">
        <v>6</v>
      </c>
      <c r="D116">
        <v>573.00000097392001</v>
      </c>
    </row>
    <row r="117" spans="2:19" x14ac:dyDescent="0.25">
      <c r="B117" t="s">
        <v>32</v>
      </c>
      <c r="C117" t="s">
        <v>6</v>
      </c>
      <c r="D117">
        <v>573.00000004128003</v>
      </c>
    </row>
    <row r="118" spans="2:19" x14ac:dyDescent="0.25">
      <c r="B118" t="s">
        <v>31</v>
      </c>
      <c r="C118" t="s">
        <v>6</v>
      </c>
      <c r="D118">
        <v>505.08794015466901</v>
      </c>
    </row>
    <row r="119" spans="2:19" x14ac:dyDescent="0.25">
      <c r="B119" t="s">
        <v>31</v>
      </c>
      <c r="C119" t="s">
        <v>6</v>
      </c>
      <c r="D119">
        <v>437.85657142676803</v>
      </c>
    </row>
    <row r="120" spans="2:19" x14ac:dyDescent="0.25">
      <c r="B120" t="s">
        <v>32</v>
      </c>
      <c r="C120" t="s">
        <v>6</v>
      </c>
      <c r="D120">
        <v>424.79447437915798</v>
      </c>
    </row>
    <row r="121" spans="2:19" x14ac:dyDescent="0.25">
      <c r="B121" t="s">
        <v>31</v>
      </c>
      <c r="C121" t="s">
        <v>6</v>
      </c>
      <c r="D121">
        <v>368.126157810282</v>
      </c>
    </row>
    <row r="122" spans="2:19" x14ac:dyDescent="0.25">
      <c r="B122" t="s">
        <v>32</v>
      </c>
      <c r="C122" t="s">
        <v>6</v>
      </c>
      <c r="D122">
        <v>404.01600830984302</v>
      </c>
    </row>
    <row r="123" spans="2:19" x14ac:dyDescent="0.25">
      <c r="B123" t="s">
        <v>32</v>
      </c>
      <c r="C123" t="s">
        <v>6</v>
      </c>
      <c r="D123">
        <v>387.20268984058498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3:V123"/>
  <sheetViews>
    <sheetView topLeftCell="A22" zoomScale="115" zoomScaleNormal="115" workbookViewId="0">
      <selection activeCell="A19" sqref="A19:G20"/>
    </sheetView>
  </sheetViews>
  <sheetFormatPr defaultRowHeight="15" x14ac:dyDescent="0.25"/>
  <sheetData>
    <row r="3" spans="1:15" x14ac:dyDescent="0.25">
      <c r="C3">
        <v>0.11700000000000001</v>
      </c>
      <c r="D3">
        <v>1.127</v>
      </c>
      <c r="E3">
        <v>3.82</v>
      </c>
      <c r="F3">
        <v>3.024</v>
      </c>
      <c r="G3">
        <v>0.69599999999999995</v>
      </c>
    </row>
    <row r="5" spans="1:15" x14ac:dyDescent="0.25">
      <c r="C5" t="s">
        <v>0</v>
      </c>
      <c r="D5" t="s">
        <v>1</v>
      </c>
      <c r="E5" t="s">
        <v>2</v>
      </c>
      <c r="F5" t="s">
        <v>3</v>
      </c>
      <c r="G5" t="s">
        <v>4</v>
      </c>
      <c r="K5" t="s">
        <v>0</v>
      </c>
      <c r="L5" t="s">
        <v>1</v>
      </c>
      <c r="M5" t="s">
        <v>2</v>
      </c>
      <c r="N5" t="s">
        <v>3</v>
      </c>
      <c r="O5" t="s">
        <v>4</v>
      </c>
    </row>
    <row r="6" spans="1:15" x14ac:dyDescent="0.25">
      <c r="A6" t="s">
        <v>7</v>
      </c>
      <c r="B6" t="s">
        <v>6</v>
      </c>
      <c r="C6">
        <v>0.64504257479974503</v>
      </c>
      <c r="D6">
        <v>6.2133588187998399</v>
      </c>
      <c r="E6">
        <v>21.0603644079996</v>
      </c>
      <c r="F6">
        <v>16.671869625599701</v>
      </c>
      <c r="G6">
        <v>3.8371763423998799</v>
      </c>
      <c r="I6" t="s">
        <v>17</v>
      </c>
      <c r="J6" t="s">
        <v>6</v>
      </c>
      <c r="K6">
        <v>8.4243179251032405E-2</v>
      </c>
    </row>
    <row r="7" spans="1:15" x14ac:dyDescent="0.25">
      <c r="A7" t="s">
        <v>8</v>
      </c>
      <c r="B7" t="s">
        <v>6</v>
      </c>
      <c r="C7">
        <v>2.1031658504999999</v>
      </c>
      <c r="D7">
        <v>16.8490552926955</v>
      </c>
      <c r="E7">
        <v>36.937662062717699</v>
      </c>
      <c r="F7">
        <v>4.3649196226525699</v>
      </c>
      <c r="I7" t="s">
        <v>5</v>
      </c>
      <c r="J7" t="s">
        <v>6</v>
      </c>
      <c r="K7">
        <v>0.28239564597134897</v>
      </c>
      <c r="L7">
        <v>2.7201700259980899</v>
      </c>
      <c r="M7">
        <v>9.2200971599980903</v>
      </c>
      <c r="N7">
        <v>1.0676288772851401</v>
      </c>
    </row>
    <row r="8" spans="1:15" x14ac:dyDescent="0.25">
      <c r="A8" t="s">
        <v>9</v>
      </c>
      <c r="B8" t="s">
        <v>6</v>
      </c>
      <c r="C8">
        <v>2.0577199500000001E-2</v>
      </c>
      <c r="E8">
        <v>0.18550238875922101</v>
      </c>
      <c r="F8">
        <v>0.38344838428322198</v>
      </c>
      <c r="I8" t="s">
        <v>8</v>
      </c>
      <c r="J8" t="s">
        <v>6</v>
      </c>
      <c r="K8">
        <v>6.6023100000000001E-2</v>
      </c>
      <c r="L8">
        <v>0.131218540481502</v>
      </c>
      <c r="M8">
        <v>1.9562595181927302E-3</v>
      </c>
    </row>
    <row r="9" spans="1:15" x14ac:dyDescent="0.25">
      <c r="A9" t="s">
        <v>11</v>
      </c>
      <c r="B9" t="s">
        <v>6</v>
      </c>
      <c r="C9">
        <v>4.4689969906775797</v>
      </c>
      <c r="D9">
        <v>41.849618365781303</v>
      </c>
      <c r="E9">
        <v>111.63900559634401</v>
      </c>
      <c r="F9">
        <v>98.218215484838097</v>
      </c>
      <c r="G9">
        <v>10.8379072507954</v>
      </c>
      <c r="I9" t="s">
        <v>9</v>
      </c>
      <c r="J9" t="s">
        <v>6</v>
      </c>
      <c r="K9">
        <v>3.521232E-3</v>
      </c>
      <c r="L9">
        <v>5.1471071595509598E-3</v>
      </c>
      <c r="M9">
        <v>1.9555488401439601E-3</v>
      </c>
    </row>
    <row r="10" spans="1:15" x14ac:dyDescent="0.25">
      <c r="A10" t="s">
        <v>12</v>
      </c>
      <c r="B10" t="s">
        <v>6</v>
      </c>
      <c r="C10">
        <v>5.1401352624085899</v>
      </c>
      <c r="D10">
        <v>49.512243063545299</v>
      </c>
      <c r="E10">
        <v>167.82321960183401</v>
      </c>
      <c r="F10">
        <v>132.85272672183399</v>
      </c>
      <c r="G10">
        <v>30.577214881710201</v>
      </c>
      <c r="I10" t="s">
        <v>10</v>
      </c>
      <c r="J10" t="s">
        <v>6</v>
      </c>
      <c r="K10">
        <v>0.23416587409085701</v>
      </c>
      <c r="L10">
        <v>1.0769088990023601</v>
      </c>
      <c r="M10">
        <v>5.7608623025817298</v>
      </c>
      <c r="N10">
        <v>4.7525385902561901</v>
      </c>
      <c r="O10">
        <v>1.13592348027721</v>
      </c>
    </row>
    <row r="11" spans="1:15" x14ac:dyDescent="0.25">
      <c r="A11" t="s">
        <v>13</v>
      </c>
      <c r="B11" t="s">
        <v>6</v>
      </c>
      <c r="C11">
        <v>4.3195744817239801</v>
      </c>
      <c r="D11">
        <v>41.608208881661099</v>
      </c>
      <c r="E11">
        <v>141.03226079999999</v>
      </c>
      <c r="F11">
        <v>111.64438656</v>
      </c>
      <c r="G11">
        <v>25.695930241660001</v>
      </c>
      <c r="I11" t="s">
        <v>11</v>
      </c>
      <c r="J11" t="s">
        <v>6</v>
      </c>
      <c r="K11">
        <v>4.62281573512122</v>
      </c>
      <c r="L11">
        <v>40.590488271446098</v>
      </c>
      <c r="M11">
        <v>113.881732180995</v>
      </c>
      <c r="N11">
        <v>78.590173852808206</v>
      </c>
      <c r="O11">
        <v>14.8624802222359</v>
      </c>
    </row>
    <row r="12" spans="1:15" x14ac:dyDescent="0.25">
      <c r="A12" t="s">
        <v>5</v>
      </c>
      <c r="B12" t="s">
        <v>6</v>
      </c>
      <c r="C12">
        <v>1.9708306019997099</v>
      </c>
      <c r="D12">
        <v>15.185119966677901</v>
      </c>
      <c r="E12">
        <v>34.271591438704803</v>
      </c>
      <c r="F12">
        <v>10.347446054200899</v>
      </c>
      <c r="I12" t="s">
        <v>12</v>
      </c>
      <c r="J12" t="s">
        <v>6</v>
      </c>
      <c r="K12">
        <v>0.60181055992117005</v>
      </c>
      <c r="L12">
        <v>5.79692735999995</v>
      </c>
      <c r="M12">
        <v>19.6488575999999</v>
      </c>
      <c r="N12">
        <v>15.554488319997599</v>
      </c>
      <c r="O12">
        <v>3.4681584798187899</v>
      </c>
    </row>
    <row r="13" spans="1:15" x14ac:dyDescent="0.25">
      <c r="A13" t="s">
        <v>18</v>
      </c>
      <c r="B13" t="s">
        <v>6</v>
      </c>
      <c r="I13" t="s">
        <v>13</v>
      </c>
      <c r="J13" t="s">
        <v>6</v>
      </c>
      <c r="K13">
        <v>0.19796399996055999</v>
      </c>
      <c r="L13">
        <v>1.9068839999999501</v>
      </c>
      <c r="M13">
        <v>6.4634399999999497</v>
      </c>
      <c r="N13">
        <v>5.1166079999987497</v>
      </c>
      <c r="O13">
        <v>1.1776319999999501</v>
      </c>
    </row>
    <row r="14" spans="1:15" x14ac:dyDescent="0.25">
      <c r="A14" t="s">
        <v>16</v>
      </c>
      <c r="B14" t="s">
        <v>6</v>
      </c>
      <c r="I14" t="s">
        <v>14</v>
      </c>
      <c r="J14" t="s">
        <v>6</v>
      </c>
      <c r="K14">
        <v>0.99620156076958399</v>
      </c>
      <c r="L14">
        <v>9.6270950123495904</v>
      </c>
      <c r="M14">
        <v>33.225224424619697</v>
      </c>
      <c r="N14">
        <v>27.998273857475301</v>
      </c>
      <c r="O14">
        <v>5.9175023673899201</v>
      </c>
    </row>
    <row r="15" spans="1:15" x14ac:dyDescent="0.25">
      <c r="A15" t="s">
        <v>17</v>
      </c>
      <c r="B15" t="s">
        <v>6</v>
      </c>
    </row>
    <row r="16" spans="1:15" x14ac:dyDescent="0.25">
      <c r="A16" t="s">
        <v>10</v>
      </c>
      <c r="B16" t="s">
        <v>6</v>
      </c>
      <c r="C16">
        <v>4.2815591122090602E-2</v>
      </c>
      <c r="D16">
        <v>0.52763616525063795</v>
      </c>
      <c r="E16">
        <v>2.3349259090543799</v>
      </c>
      <c r="F16">
        <v>1.9785220865961599</v>
      </c>
      <c r="G16">
        <v>0.56767220460534096</v>
      </c>
    </row>
    <row r="17" spans="1:22" x14ac:dyDescent="0.25">
      <c r="A17" t="s">
        <v>14</v>
      </c>
      <c r="B17" t="s">
        <v>6</v>
      </c>
      <c r="C17">
        <v>0.67476217878997602</v>
      </c>
      <c r="D17">
        <v>3.95318966568485</v>
      </c>
      <c r="E17">
        <v>7.1204706182728001</v>
      </c>
      <c r="F17">
        <v>3.3125369261503601</v>
      </c>
      <c r="G17">
        <v>0.15740741191152099</v>
      </c>
    </row>
    <row r="19" spans="1:22" x14ac:dyDescent="0.25">
      <c r="C19" t="s">
        <v>0</v>
      </c>
      <c r="D19" t="s">
        <v>1</v>
      </c>
      <c r="E19" t="s">
        <v>2</v>
      </c>
      <c r="F19" t="s">
        <v>3</v>
      </c>
      <c r="G19" t="s">
        <v>4</v>
      </c>
      <c r="S19" t="s">
        <v>16</v>
      </c>
      <c r="T19" t="s">
        <v>31</v>
      </c>
      <c r="U19" t="s">
        <v>6</v>
      </c>
      <c r="V19">
        <v>254.22707603663099</v>
      </c>
    </row>
    <row r="20" spans="1:22" x14ac:dyDescent="0.25">
      <c r="A20" t="s">
        <v>6</v>
      </c>
      <c r="B20" t="s">
        <v>33</v>
      </c>
      <c r="C20">
        <v>429.811781011932</v>
      </c>
      <c r="D20">
        <v>381.09095199064001</v>
      </c>
      <c r="E20">
        <v>381.09095199057901</v>
      </c>
      <c r="F20">
        <v>381.090951990603</v>
      </c>
      <c r="G20">
        <v>381.09095199253699</v>
      </c>
      <c r="S20" t="s">
        <v>17</v>
      </c>
      <c r="T20" t="s">
        <v>31</v>
      </c>
      <c r="U20" t="s">
        <v>6</v>
      </c>
      <c r="V20">
        <v>3.05774617544016</v>
      </c>
    </row>
    <row r="21" spans="1:22" x14ac:dyDescent="0.25">
      <c r="C21" t="s">
        <v>0</v>
      </c>
      <c r="D21" t="s">
        <v>1</v>
      </c>
      <c r="E21" t="s">
        <v>2</v>
      </c>
      <c r="F21" t="s">
        <v>3</v>
      </c>
      <c r="G21" t="s">
        <v>4</v>
      </c>
      <c r="S21" t="s">
        <v>17</v>
      </c>
      <c r="T21" t="s">
        <v>32</v>
      </c>
      <c r="U21" t="s">
        <v>6</v>
      </c>
      <c r="V21">
        <v>7.66261542119888</v>
      </c>
    </row>
    <row r="22" spans="1:22" x14ac:dyDescent="0.25">
      <c r="C22" t="s">
        <v>0</v>
      </c>
      <c r="D22" t="s">
        <v>1</v>
      </c>
      <c r="E22" t="s">
        <v>2</v>
      </c>
      <c r="F22" t="s">
        <v>3</v>
      </c>
      <c r="G22" t="s">
        <v>4</v>
      </c>
      <c r="S22" t="s">
        <v>5</v>
      </c>
      <c r="T22" t="s">
        <v>31</v>
      </c>
      <c r="U22" t="s">
        <v>6</v>
      </c>
      <c r="V22">
        <v>506.87812034720503</v>
      </c>
    </row>
    <row r="23" spans="1:22" x14ac:dyDescent="0.25">
      <c r="A23" t="str">
        <f t="shared" ref="A23:A28" si="0">A6</f>
        <v>Nuclear</v>
      </c>
      <c r="C23">
        <f t="shared" ref="C23:C29" si="1">C6/C$35*1000</f>
        <v>5.5131843999978205</v>
      </c>
      <c r="D23">
        <f t="shared" ref="D23:G23" si="2">D6/D$35*1000</f>
        <v>5.513184399999858</v>
      </c>
      <c r="E23">
        <f t="shared" si="2"/>
        <v>5.5131843999998953</v>
      </c>
      <c r="F23">
        <f t="shared" si="2"/>
        <v>5.5131843999999015</v>
      </c>
      <c r="G23">
        <f t="shared" si="2"/>
        <v>5.5131843999998278</v>
      </c>
      <c r="S23" t="s">
        <v>11</v>
      </c>
      <c r="T23" t="s">
        <v>31</v>
      </c>
      <c r="U23" t="s">
        <v>6</v>
      </c>
      <c r="V23">
        <v>418.43837223920599</v>
      </c>
    </row>
    <row r="24" spans="1:22" x14ac:dyDescent="0.25">
      <c r="A24" t="str">
        <f t="shared" si="0"/>
        <v>Hydrolg</v>
      </c>
      <c r="C24">
        <f t="shared" si="1"/>
        <v>17.975776499999998</v>
      </c>
      <c r="D24">
        <f t="shared" ref="D24:G28" si="3">D7/D$35*1000</f>
        <v>14.950359620847825</v>
      </c>
      <c r="E24">
        <f t="shared" si="3"/>
        <v>9.6695450425962566</v>
      </c>
      <c r="F24">
        <f t="shared" si="3"/>
        <v>1.4434258011417227</v>
      </c>
      <c r="G24">
        <f t="shared" si="3"/>
        <v>0</v>
      </c>
      <c r="S24" t="s">
        <v>11</v>
      </c>
      <c r="T24" t="s">
        <v>32</v>
      </c>
      <c r="U24" t="s">
        <v>6</v>
      </c>
      <c r="V24">
        <v>423.258273044156</v>
      </c>
    </row>
    <row r="25" spans="1:22" x14ac:dyDescent="0.25">
      <c r="A25" t="str">
        <f t="shared" si="0"/>
        <v>HydroROR</v>
      </c>
      <c r="C25">
        <f t="shared" si="1"/>
        <v>0.17587350000000002</v>
      </c>
      <c r="D25">
        <f t="shared" si="3"/>
        <v>0</v>
      </c>
      <c r="E25">
        <f t="shared" si="3"/>
        <v>4.8560834753722776E-2</v>
      </c>
      <c r="F25">
        <f t="shared" si="3"/>
        <v>0.12680171437937235</v>
      </c>
      <c r="G25">
        <f t="shared" si="3"/>
        <v>0</v>
      </c>
      <c r="S25" t="s">
        <v>12</v>
      </c>
      <c r="T25" t="s">
        <v>31</v>
      </c>
      <c r="U25" t="s">
        <v>6</v>
      </c>
      <c r="V25">
        <v>368.37573170037598</v>
      </c>
    </row>
    <row r="26" spans="1:22" x14ac:dyDescent="0.25">
      <c r="A26" t="str">
        <f t="shared" si="0"/>
        <v>Subcr</v>
      </c>
      <c r="C26">
        <f t="shared" si="1"/>
        <v>38.19655547587675</v>
      </c>
      <c r="D26">
        <f t="shared" si="3"/>
        <v>37.133645399983408</v>
      </c>
      <c r="E26">
        <f t="shared" si="3"/>
        <v>29.224870574959162</v>
      </c>
      <c r="F26">
        <f t="shared" si="3"/>
        <v>32.479568612711013</v>
      </c>
      <c r="G26">
        <f t="shared" si="3"/>
        <v>15.571705820108333</v>
      </c>
      <c r="S26" t="s">
        <v>12</v>
      </c>
      <c r="T26" t="s">
        <v>32</v>
      </c>
      <c r="U26" t="s">
        <v>6</v>
      </c>
      <c r="V26">
        <v>403.54053735801199</v>
      </c>
    </row>
    <row r="27" spans="1:22" x14ac:dyDescent="0.25">
      <c r="A27" t="str">
        <f t="shared" si="0"/>
        <v>Superc</v>
      </c>
      <c r="C27">
        <f t="shared" si="1"/>
        <v>43.932780020586236</v>
      </c>
      <c r="D27">
        <f t="shared" si="3"/>
        <v>43.932780003145787</v>
      </c>
      <c r="E27">
        <f t="shared" si="3"/>
        <v>43.932780000480108</v>
      </c>
      <c r="F27">
        <f t="shared" si="3"/>
        <v>43.932780000606478</v>
      </c>
      <c r="G27">
        <f t="shared" si="3"/>
        <v>43.932780002457186</v>
      </c>
      <c r="S27" t="s">
        <v>13</v>
      </c>
      <c r="T27" t="s">
        <v>32</v>
      </c>
      <c r="U27" t="s">
        <v>6</v>
      </c>
      <c r="V27">
        <v>387.15530848895997</v>
      </c>
    </row>
    <row r="28" spans="1:22" x14ac:dyDescent="0.25">
      <c r="A28" t="str">
        <f t="shared" si="0"/>
        <v>Ultrsc</v>
      </c>
      <c r="C28">
        <f t="shared" si="1"/>
        <v>36.919440014734867</v>
      </c>
      <c r="D28">
        <f t="shared" si="3"/>
        <v>36.919440001473909</v>
      </c>
      <c r="E28">
        <f t="shared" si="3"/>
        <v>36.919439999999994</v>
      </c>
      <c r="F28">
        <f t="shared" si="3"/>
        <v>36.919439999999994</v>
      </c>
      <c r="G28">
        <f t="shared" si="3"/>
        <v>36.919440002385059</v>
      </c>
    </row>
    <row r="29" spans="1:22" x14ac:dyDescent="0.25">
      <c r="A29" t="str">
        <f t="shared" ref="A29:A34" si="4">A12</f>
        <v>CC</v>
      </c>
      <c r="C29">
        <f t="shared" si="1"/>
        <v>16.844705999997519</v>
      </c>
      <c r="D29">
        <f t="shared" ref="D29:G29" si="5">D12/D$35*1000</f>
        <v>13.473930760140107</v>
      </c>
      <c r="E29">
        <f t="shared" si="5"/>
        <v>8.9716207954724609</v>
      </c>
      <c r="F29">
        <f t="shared" si="5"/>
        <v>3.4217744888230488</v>
      </c>
      <c r="G29">
        <f t="shared" si="5"/>
        <v>0</v>
      </c>
    </row>
    <row r="30" spans="1:22" x14ac:dyDescent="0.25">
      <c r="A30" t="str">
        <f t="shared" si="4"/>
        <v>CCcon</v>
      </c>
      <c r="C30">
        <f t="shared" ref="C30:G34" si="6">C13/C$35*1000</f>
        <v>0</v>
      </c>
      <c r="D30">
        <f t="shared" si="6"/>
        <v>0</v>
      </c>
      <c r="E30">
        <f t="shared" si="6"/>
        <v>0</v>
      </c>
      <c r="F30">
        <f t="shared" si="6"/>
        <v>0</v>
      </c>
      <c r="G30">
        <f t="shared" si="6"/>
        <v>0</v>
      </c>
    </row>
    <row r="31" spans="1:22" x14ac:dyDescent="0.25">
      <c r="A31" t="str">
        <f t="shared" si="4"/>
        <v>ST</v>
      </c>
      <c r="C31">
        <f t="shared" si="6"/>
        <v>0</v>
      </c>
      <c r="D31">
        <f t="shared" si="6"/>
        <v>0</v>
      </c>
      <c r="E31">
        <f t="shared" si="6"/>
        <v>0</v>
      </c>
      <c r="F31">
        <f t="shared" si="6"/>
        <v>0</v>
      </c>
      <c r="G31">
        <f t="shared" si="6"/>
        <v>0</v>
      </c>
    </row>
    <row r="32" spans="1:22" x14ac:dyDescent="0.25">
      <c r="A32" t="str">
        <f t="shared" si="4"/>
        <v>GT</v>
      </c>
      <c r="C32">
        <f t="shared" si="6"/>
        <v>0</v>
      </c>
      <c r="D32">
        <f t="shared" si="6"/>
        <v>0</v>
      </c>
      <c r="E32">
        <f t="shared" si="6"/>
        <v>0</v>
      </c>
      <c r="F32">
        <f t="shared" si="6"/>
        <v>0</v>
      </c>
      <c r="G32">
        <f t="shared" si="6"/>
        <v>0</v>
      </c>
    </row>
    <row r="33" spans="1:19" x14ac:dyDescent="0.25">
      <c r="A33" t="str">
        <f t="shared" si="4"/>
        <v>Windon</v>
      </c>
      <c r="C33">
        <f t="shared" si="6"/>
        <v>0.36594522326573165</v>
      </c>
      <c r="D33">
        <f t="shared" si="6"/>
        <v>0.46817760891804611</v>
      </c>
      <c r="E33">
        <f t="shared" si="6"/>
        <v>0.61123714896711512</v>
      </c>
      <c r="F33">
        <f t="shared" si="6"/>
        <v>0.65427317678444441</v>
      </c>
      <c r="G33">
        <f t="shared" si="6"/>
        <v>0.81562098362836344</v>
      </c>
    </row>
    <row r="34" spans="1:19" x14ac:dyDescent="0.25">
      <c r="A34" t="str">
        <f t="shared" si="4"/>
        <v>Trade</v>
      </c>
      <c r="C34">
        <f t="shared" si="6"/>
        <v>5.767198109316034</v>
      </c>
      <c r="D34">
        <f t="shared" si="6"/>
        <v>3.5077104398268411</v>
      </c>
      <c r="E34">
        <f t="shared" si="6"/>
        <v>1.8639975440504712</v>
      </c>
      <c r="F34">
        <f t="shared" si="6"/>
        <v>1.0954156501819974</v>
      </c>
      <c r="G34">
        <f t="shared" si="6"/>
        <v>0.22616007458551865</v>
      </c>
    </row>
    <row r="35" spans="1:19" x14ac:dyDescent="0.25">
      <c r="C35">
        <f>C3*1000</f>
        <v>117</v>
      </c>
      <c r="D35">
        <f>D3*1000</f>
        <v>1127</v>
      </c>
      <c r="E35">
        <f>E3*1000</f>
        <v>3820</v>
      </c>
      <c r="F35">
        <f>F3*1000</f>
        <v>3024</v>
      </c>
      <c r="G35">
        <f>G3*1000</f>
        <v>696</v>
      </c>
    </row>
    <row r="37" spans="1:19" x14ac:dyDescent="0.25">
      <c r="C37">
        <v>0</v>
      </c>
      <c r="D37">
        <v>0</v>
      </c>
      <c r="E37">
        <f>C35/2</f>
        <v>58.5</v>
      </c>
      <c r="F37">
        <f>0+C35</f>
        <v>117</v>
      </c>
      <c r="G37">
        <f>F37</f>
        <v>117</v>
      </c>
      <c r="H37">
        <f>G37+D35/2</f>
        <v>680.5</v>
      </c>
      <c r="I37">
        <f>G37+D35</f>
        <v>1244</v>
      </c>
      <c r="J37">
        <f>I37</f>
        <v>1244</v>
      </c>
      <c r="K37">
        <f>J37+E35/2</f>
        <v>3154</v>
      </c>
      <c r="L37">
        <f>J37+E35</f>
        <v>5064</v>
      </c>
      <c r="M37">
        <f>L37</f>
        <v>5064</v>
      </c>
      <c r="N37">
        <f>M37+F35/2</f>
        <v>6576</v>
      </c>
      <c r="O37">
        <f>M37+F35</f>
        <v>8088</v>
      </c>
      <c r="P37">
        <f>O37</f>
        <v>8088</v>
      </c>
      <c r="Q37">
        <f>P37+G35/2</f>
        <v>8436</v>
      </c>
      <c r="R37">
        <f>P37+G35</f>
        <v>8784</v>
      </c>
      <c r="S37">
        <f>R37</f>
        <v>8784</v>
      </c>
    </row>
    <row r="38" spans="1:19" x14ac:dyDescent="0.25">
      <c r="B38" t="str">
        <f t="shared" ref="B38:B49" si="7">CONCATENATE(A23)</f>
        <v>Nuclear</v>
      </c>
      <c r="C38">
        <v>0</v>
      </c>
      <c r="D38">
        <f>C23</f>
        <v>5.5131843999978205</v>
      </c>
      <c r="E38">
        <f>D38</f>
        <v>5.5131843999978205</v>
      </c>
      <c r="F38">
        <f>D38</f>
        <v>5.5131843999978205</v>
      </c>
      <c r="G38">
        <v>0</v>
      </c>
    </row>
    <row r="39" spans="1:19" x14ac:dyDescent="0.25">
      <c r="B39" t="str">
        <f t="shared" si="7"/>
        <v>Hydrolg</v>
      </c>
      <c r="C39">
        <v>0</v>
      </c>
      <c r="D39">
        <f t="shared" ref="D39:D49" si="8">C24</f>
        <v>17.975776499999998</v>
      </c>
      <c r="E39">
        <f t="shared" ref="E39:E49" si="9">D39</f>
        <v>17.975776499999998</v>
      </c>
      <c r="F39">
        <f t="shared" ref="F39:F49" si="10">D39</f>
        <v>17.975776499999998</v>
      </c>
      <c r="G39">
        <v>0</v>
      </c>
    </row>
    <row r="40" spans="1:19" x14ac:dyDescent="0.25">
      <c r="B40" t="str">
        <f t="shared" si="7"/>
        <v>HydroROR</v>
      </c>
      <c r="C40">
        <v>0</v>
      </c>
      <c r="D40">
        <f t="shared" si="8"/>
        <v>0.17587350000000002</v>
      </c>
      <c r="E40">
        <f t="shared" si="9"/>
        <v>0.17587350000000002</v>
      </c>
      <c r="F40">
        <f t="shared" si="10"/>
        <v>0.17587350000000002</v>
      </c>
      <c r="G40">
        <v>0</v>
      </c>
    </row>
    <row r="41" spans="1:19" x14ac:dyDescent="0.25">
      <c r="B41" t="str">
        <f t="shared" si="7"/>
        <v>Subcr</v>
      </c>
      <c r="C41">
        <v>0</v>
      </c>
      <c r="D41">
        <f t="shared" si="8"/>
        <v>38.19655547587675</v>
      </c>
      <c r="E41">
        <f t="shared" si="9"/>
        <v>38.19655547587675</v>
      </c>
      <c r="F41">
        <f t="shared" si="10"/>
        <v>38.19655547587675</v>
      </c>
      <c r="G41">
        <v>0</v>
      </c>
    </row>
    <row r="42" spans="1:19" x14ac:dyDescent="0.25">
      <c r="B42" t="str">
        <f t="shared" si="7"/>
        <v>Superc</v>
      </c>
      <c r="C42">
        <v>0</v>
      </c>
      <c r="D42">
        <f t="shared" si="8"/>
        <v>43.932780020586236</v>
      </c>
      <c r="E42">
        <f t="shared" si="9"/>
        <v>43.932780020586236</v>
      </c>
      <c r="F42">
        <f t="shared" si="10"/>
        <v>43.932780020586236</v>
      </c>
      <c r="G42">
        <v>0</v>
      </c>
    </row>
    <row r="43" spans="1:19" x14ac:dyDescent="0.25">
      <c r="B43" t="str">
        <f t="shared" si="7"/>
        <v>Ultrsc</v>
      </c>
      <c r="C43">
        <v>0</v>
      </c>
      <c r="D43">
        <f t="shared" si="8"/>
        <v>36.919440014734867</v>
      </c>
      <c r="E43">
        <f t="shared" si="9"/>
        <v>36.919440014734867</v>
      </c>
      <c r="F43">
        <f t="shared" si="10"/>
        <v>36.919440014734867</v>
      </c>
      <c r="G43">
        <v>0</v>
      </c>
    </row>
    <row r="44" spans="1:19" x14ac:dyDescent="0.25">
      <c r="B44" t="str">
        <f t="shared" si="7"/>
        <v>CC</v>
      </c>
      <c r="C44">
        <v>0</v>
      </c>
      <c r="D44">
        <f t="shared" si="8"/>
        <v>16.844705999997519</v>
      </c>
      <c r="E44">
        <f t="shared" si="9"/>
        <v>16.844705999997519</v>
      </c>
      <c r="F44">
        <f t="shared" si="10"/>
        <v>16.844705999997519</v>
      </c>
      <c r="G44">
        <v>0</v>
      </c>
    </row>
    <row r="45" spans="1:19" x14ac:dyDescent="0.25">
      <c r="B45" t="str">
        <f t="shared" si="7"/>
        <v>CCcon</v>
      </c>
      <c r="C45">
        <v>0</v>
      </c>
      <c r="D45">
        <f t="shared" si="8"/>
        <v>0</v>
      </c>
      <c r="E45">
        <f t="shared" si="9"/>
        <v>0</v>
      </c>
      <c r="F45">
        <f t="shared" si="10"/>
        <v>0</v>
      </c>
      <c r="G45">
        <v>0</v>
      </c>
    </row>
    <row r="46" spans="1:19" x14ac:dyDescent="0.25">
      <c r="B46" t="str">
        <f t="shared" si="7"/>
        <v>ST</v>
      </c>
      <c r="C46">
        <v>0</v>
      </c>
      <c r="D46">
        <f t="shared" si="8"/>
        <v>0</v>
      </c>
      <c r="E46">
        <f t="shared" si="9"/>
        <v>0</v>
      </c>
      <c r="F46">
        <f t="shared" si="10"/>
        <v>0</v>
      </c>
      <c r="G46">
        <v>0</v>
      </c>
    </row>
    <row r="47" spans="1:19" x14ac:dyDescent="0.25">
      <c r="B47" t="str">
        <f t="shared" si="7"/>
        <v>GT</v>
      </c>
      <c r="C47">
        <v>0</v>
      </c>
      <c r="D47">
        <f t="shared" si="8"/>
        <v>0</v>
      </c>
      <c r="E47">
        <f t="shared" si="9"/>
        <v>0</v>
      </c>
      <c r="F47">
        <f t="shared" si="10"/>
        <v>0</v>
      </c>
      <c r="G47">
        <v>0</v>
      </c>
    </row>
    <row r="48" spans="1:19" x14ac:dyDescent="0.25">
      <c r="B48" t="str">
        <f t="shared" si="7"/>
        <v>Windon</v>
      </c>
      <c r="C48">
        <v>0</v>
      </c>
      <c r="D48">
        <f t="shared" si="8"/>
        <v>0.36594522326573165</v>
      </c>
      <c r="E48">
        <f t="shared" si="9"/>
        <v>0.36594522326573165</v>
      </c>
      <c r="F48">
        <f t="shared" si="10"/>
        <v>0.36594522326573165</v>
      </c>
      <c r="G48">
        <v>0</v>
      </c>
    </row>
    <row r="49" spans="2:13" x14ac:dyDescent="0.25">
      <c r="B49" t="str">
        <f t="shared" si="7"/>
        <v>Trade</v>
      </c>
      <c r="C49">
        <v>0</v>
      </c>
      <c r="D49">
        <f t="shared" si="8"/>
        <v>5.767198109316034</v>
      </c>
      <c r="E49">
        <f t="shared" si="9"/>
        <v>5.767198109316034</v>
      </c>
      <c r="F49">
        <f t="shared" si="10"/>
        <v>5.767198109316034</v>
      </c>
      <c r="G49">
        <v>0</v>
      </c>
    </row>
    <row r="50" spans="2:13" x14ac:dyDescent="0.25">
      <c r="B50" t="str">
        <f t="shared" ref="B50:B61" si="11">CONCATENATE(A23,"-",D$19)</f>
        <v>Nuclear-LS2</v>
      </c>
      <c r="F50">
        <v>0</v>
      </c>
      <c r="G50">
        <f t="shared" ref="G50:G61" si="12">D23</f>
        <v>5.513184399999858</v>
      </c>
      <c r="H50">
        <f>G50</f>
        <v>5.513184399999858</v>
      </c>
      <c r="I50">
        <f>G50</f>
        <v>5.513184399999858</v>
      </c>
      <c r="J50">
        <v>0</v>
      </c>
    </row>
    <row r="51" spans="2:13" x14ac:dyDescent="0.25">
      <c r="B51" t="str">
        <f t="shared" si="11"/>
        <v>Hydrolg-LS2</v>
      </c>
      <c r="F51">
        <v>0</v>
      </c>
      <c r="G51">
        <f t="shared" si="12"/>
        <v>14.950359620847825</v>
      </c>
      <c r="H51">
        <f t="shared" ref="H51:H61" si="13">G51</f>
        <v>14.950359620847825</v>
      </c>
      <c r="I51">
        <f t="shared" ref="I51:I61" si="14">G51</f>
        <v>14.950359620847825</v>
      </c>
      <c r="J51">
        <v>0</v>
      </c>
    </row>
    <row r="52" spans="2:13" x14ac:dyDescent="0.25">
      <c r="B52" t="str">
        <f t="shared" si="11"/>
        <v>HydroROR-LS2</v>
      </c>
      <c r="F52">
        <v>0</v>
      </c>
      <c r="G52">
        <f t="shared" si="12"/>
        <v>0</v>
      </c>
      <c r="H52">
        <f t="shared" si="13"/>
        <v>0</v>
      </c>
      <c r="I52">
        <f t="shared" si="14"/>
        <v>0</v>
      </c>
      <c r="J52">
        <v>0</v>
      </c>
    </row>
    <row r="53" spans="2:13" x14ac:dyDescent="0.25">
      <c r="B53" t="str">
        <f t="shared" si="11"/>
        <v>Subcr-LS2</v>
      </c>
      <c r="F53">
        <v>0</v>
      </c>
      <c r="G53">
        <f t="shared" si="12"/>
        <v>37.133645399983408</v>
      </c>
      <c r="H53">
        <f t="shared" si="13"/>
        <v>37.133645399983408</v>
      </c>
      <c r="I53">
        <f t="shared" si="14"/>
        <v>37.133645399983408</v>
      </c>
      <c r="J53">
        <v>0</v>
      </c>
    </row>
    <row r="54" spans="2:13" x14ac:dyDescent="0.25">
      <c r="B54" t="str">
        <f t="shared" si="11"/>
        <v>Superc-LS2</v>
      </c>
      <c r="F54">
        <v>0</v>
      </c>
      <c r="G54">
        <f t="shared" si="12"/>
        <v>43.932780003145787</v>
      </c>
      <c r="H54">
        <f t="shared" si="13"/>
        <v>43.932780003145787</v>
      </c>
      <c r="I54">
        <f t="shared" si="14"/>
        <v>43.932780003145787</v>
      </c>
      <c r="J54">
        <v>0</v>
      </c>
    </row>
    <row r="55" spans="2:13" x14ac:dyDescent="0.25">
      <c r="B55" t="str">
        <f t="shared" si="11"/>
        <v>Ultrsc-LS2</v>
      </c>
      <c r="F55">
        <v>0</v>
      </c>
      <c r="G55">
        <f t="shared" si="12"/>
        <v>36.919440001473909</v>
      </c>
      <c r="H55">
        <f t="shared" si="13"/>
        <v>36.919440001473909</v>
      </c>
      <c r="I55">
        <f t="shared" si="14"/>
        <v>36.919440001473909</v>
      </c>
      <c r="J55">
        <v>0</v>
      </c>
    </row>
    <row r="56" spans="2:13" x14ac:dyDescent="0.25">
      <c r="B56" t="str">
        <f t="shared" si="11"/>
        <v>CC-LS2</v>
      </c>
      <c r="F56">
        <v>0</v>
      </c>
      <c r="G56">
        <f t="shared" si="12"/>
        <v>13.473930760140107</v>
      </c>
      <c r="H56">
        <f t="shared" si="13"/>
        <v>13.473930760140107</v>
      </c>
      <c r="I56">
        <f t="shared" si="14"/>
        <v>13.473930760140107</v>
      </c>
      <c r="J56">
        <v>0</v>
      </c>
    </row>
    <row r="57" spans="2:13" x14ac:dyDescent="0.25">
      <c r="B57" t="str">
        <f t="shared" si="11"/>
        <v>CCcon-LS2</v>
      </c>
      <c r="F57">
        <v>0</v>
      </c>
      <c r="G57">
        <f t="shared" si="12"/>
        <v>0</v>
      </c>
      <c r="H57">
        <f t="shared" si="13"/>
        <v>0</v>
      </c>
      <c r="I57">
        <f t="shared" si="14"/>
        <v>0</v>
      </c>
      <c r="J57">
        <v>0</v>
      </c>
    </row>
    <row r="58" spans="2:13" x14ac:dyDescent="0.25">
      <c r="B58" t="str">
        <f t="shared" si="11"/>
        <v>ST-LS2</v>
      </c>
      <c r="F58">
        <v>0</v>
      </c>
      <c r="G58">
        <f t="shared" si="12"/>
        <v>0</v>
      </c>
      <c r="H58">
        <f t="shared" si="13"/>
        <v>0</v>
      </c>
      <c r="I58">
        <f t="shared" si="14"/>
        <v>0</v>
      </c>
      <c r="J58">
        <v>0</v>
      </c>
    </row>
    <row r="59" spans="2:13" x14ac:dyDescent="0.25">
      <c r="B59" t="str">
        <f t="shared" si="11"/>
        <v>GT-LS2</v>
      </c>
      <c r="F59">
        <v>0</v>
      </c>
      <c r="G59">
        <f t="shared" si="12"/>
        <v>0</v>
      </c>
      <c r="H59">
        <f t="shared" si="13"/>
        <v>0</v>
      </c>
      <c r="I59">
        <f t="shared" si="14"/>
        <v>0</v>
      </c>
      <c r="J59">
        <v>0</v>
      </c>
    </row>
    <row r="60" spans="2:13" x14ac:dyDescent="0.25">
      <c r="B60" t="str">
        <f t="shared" si="11"/>
        <v>Windon-LS2</v>
      </c>
      <c r="F60">
        <v>0</v>
      </c>
      <c r="G60">
        <f t="shared" si="12"/>
        <v>0.46817760891804611</v>
      </c>
      <c r="H60">
        <f t="shared" si="13"/>
        <v>0.46817760891804611</v>
      </c>
      <c r="I60">
        <f t="shared" si="14"/>
        <v>0.46817760891804611</v>
      </c>
      <c r="J60">
        <v>0</v>
      </c>
    </row>
    <row r="61" spans="2:13" x14ac:dyDescent="0.25">
      <c r="B61" t="str">
        <f t="shared" si="11"/>
        <v>Trade-LS2</v>
      </c>
      <c r="F61">
        <v>0</v>
      </c>
      <c r="G61">
        <f t="shared" si="12"/>
        <v>3.5077104398268411</v>
      </c>
      <c r="H61">
        <f t="shared" si="13"/>
        <v>3.5077104398268411</v>
      </c>
      <c r="I61">
        <f t="shared" si="14"/>
        <v>3.5077104398268411</v>
      </c>
      <c r="J61">
        <v>0</v>
      </c>
    </row>
    <row r="62" spans="2:13" x14ac:dyDescent="0.25">
      <c r="B62" t="str">
        <f t="shared" ref="B62:B73" si="15">CONCATENATE(A23,"-",E$19)</f>
        <v>Nuclear-LS3</v>
      </c>
      <c r="I62">
        <v>0</v>
      </c>
      <c r="J62">
        <f t="shared" ref="J62:J73" si="16">E23</f>
        <v>5.5131843999998953</v>
      </c>
      <c r="K62">
        <f>J62</f>
        <v>5.5131843999998953</v>
      </c>
      <c r="L62">
        <f>J62</f>
        <v>5.5131843999998953</v>
      </c>
      <c r="M62">
        <v>0</v>
      </c>
    </row>
    <row r="63" spans="2:13" x14ac:dyDescent="0.25">
      <c r="B63" t="str">
        <f t="shared" si="15"/>
        <v>Hydrolg-LS3</v>
      </c>
      <c r="I63">
        <v>0</v>
      </c>
      <c r="J63">
        <f t="shared" si="16"/>
        <v>9.6695450425962566</v>
      </c>
      <c r="K63">
        <f t="shared" ref="K63:K73" si="17">J63</f>
        <v>9.6695450425962566</v>
      </c>
      <c r="L63">
        <f t="shared" ref="L63:L73" si="18">J63</f>
        <v>9.6695450425962566</v>
      </c>
      <c r="M63">
        <v>0</v>
      </c>
    </row>
    <row r="64" spans="2:13" x14ac:dyDescent="0.25">
      <c r="B64" t="str">
        <f t="shared" si="15"/>
        <v>HydroROR-LS3</v>
      </c>
      <c r="I64">
        <v>0</v>
      </c>
      <c r="J64">
        <f t="shared" si="16"/>
        <v>4.8560834753722776E-2</v>
      </c>
      <c r="K64">
        <f t="shared" si="17"/>
        <v>4.8560834753722776E-2</v>
      </c>
      <c r="L64">
        <f t="shared" si="18"/>
        <v>4.8560834753722776E-2</v>
      </c>
      <c r="M64">
        <v>0</v>
      </c>
    </row>
    <row r="65" spans="2:16" x14ac:dyDescent="0.25">
      <c r="B65" t="str">
        <f t="shared" si="15"/>
        <v>Subcr-LS3</v>
      </c>
      <c r="I65">
        <v>0</v>
      </c>
      <c r="J65">
        <f t="shared" si="16"/>
        <v>29.224870574959162</v>
      </c>
      <c r="K65">
        <f t="shared" si="17"/>
        <v>29.224870574959162</v>
      </c>
      <c r="L65">
        <f t="shared" si="18"/>
        <v>29.224870574959162</v>
      </c>
      <c r="M65">
        <v>0</v>
      </c>
    </row>
    <row r="66" spans="2:16" x14ac:dyDescent="0.25">
      <c r="B66" t="str">
        <f t="shared" si="15"/>
        <v>Superc-LS3</v>
      </c>
      <c r="I66">
        <v>0</v>
      </c>
      <c r="J66">
        <f t="shared" si="16"/>
        <v>43.932780000480108</v>
      </c>
      <c r="K66">
        <f t="shared" si="17"/>
        <v>43.932780000480108</v>
      </c>
      <c r="L66">
        <f t="shared" si="18"/>
        <v>43.932780000480108</v>
      </c>
      <c r="M66">
        <v>0</v>
      </c>
    </row>
    <row r="67" spans="2:16" x14ac:dyDescent="0.25">
      <c r="B67" t="str">
        <f t="shared" si="15"/>
        <v>Ultrsc-LS3</v>
      </c>
      <c r="I67">
        <v>0</v>
      </c>
      <c r="J67">
        <f t="shared" si="16"/>
        <v>36.919439999999994</v>
      </c>
      <c r="K67">
        <f t="shared" si="17"/>
        <v>36.919439999999994</v>
      </c>
      <c r="L67">
        <f t="shared" si="18"/>
        <v>36.919439999999994</v>
      </c>
      <c r="M67">
        <v>0</v>
      </c>
    </row>
    <row r="68" spans="2:16" x14ac:dyDescent="0.25">
      <c r="B68" t="str">
        <f t="shared" si="15"/>
        <v>CC-LS3</v>
      </c>
      <c r="I68">
        <v>0</v>
      </c>
      <c r="J68">
        <f t="shared" si="16"/>
        <v>8.9716207954724609</v>
      </c>
      <c r="K68">
        <f t="shared" si="17"/>
        <v>8.9716207954724609</v>
      </c>
      <c r="L68">
        <f t="shared" si="18"/>
        <v>8.9716207954724609</v>
      </c>
      <c r="M68">
        <v>0</v>
      </c>
    </row>
    <row r="69" spans="2:16" x14ac:dyDescent="0.25">
      <c r="B69" t="str">
        <f t="shared" si="15"/>
        <v>CCcon-LS3</v>
      </c>
      <c r="I69">
        <v>0</v>
      </c>
      <c r="J69">
        <f t="shared" si="16"/>
        <v>0</v>
      </c>
      <c r="K69">
        <f t="shared" si="17"/>
        <v>0</v>
      </c>
      <c r="L69">
        <f t="shared" si="18"/>
        <v>0</v>
      </c>
      <c r="M69">
        <v>0</v>
      </c>
    </row>
    <row r="70" spans="2:16" x14ac:dyDescent="0.25">
      <c r="B70" t="str">
        <f t="shared" si="15"/>
        <v>ST-LS3</v>
      </c>
      <c r="I70">
        <v>0</v>
      </c>
      <c r="J70">
        <f t="shared" si="16"/>
        <v>0</v>
      </c>
      <c r="K70">
        <f t="shared" si="17"/>
        <v>0</v>
      </c>
      <c r="L70">
        <f t="shared" si="18"/>
        <v>0</v>
      </c>
      <c r="M70">
        <v>0</v>
      </c>
    </row>
    <row r="71" spans="2:16" x14ac:dyDescent="0.25">
      <c r="B71" t="str">
        <f t="shared" si="15"/>
        <v>GT-LS3</v>
      </c>
      <c r="I71">
        <v>0</v>
      </c>
      <c r="J71">
        <f t="shared" si="16"/>
        <v>0</v>
      </c>
      <c r="K71">
        <f t="shared" si="17"/>
        <v>0</v>
      </c>
      <c r="L71">
        <f t="shared" si="18"/>
        <v>0</v>
      </c>
      <c r="M71">
        <v>0</v>
      </c>
    </row>
    <row r="72" spans="2:16" x14ac:dyDescent="0.25">
      <c r="B72" t="str">
        <f t="shared" si="15"/>
        <v>Windon-LS3</v>
      </c>
      <c r="I72">
        <v>0</v>
      </c>
      <c r="J72">
        <f t="shared" si="16"/>
        <v>0.61123714896711512</v>
      </c>
      <c r="K72">
        <f t="shared" si="17"/>
        <v>0.61123714896711512</v>
      </c>
      <c r="L72">
        <f t="shared" si="18"/>
        <v>0.61123714896711512</v>
      </c>
      <c r="M72">
        <v>0</v>
      </c>
    </row>
    <row r="73" spans="2:16" x14ac:dyDescent="0.25">
      <c r="B73" t="str">
        <f t="shared" si="15"/>
        <v>Trade-LS3</v>
      </c>
      <c r="I73">
        <v>0</v>
      </c>
      <c r="J73">
        <f t="shared" si="16"/>
        <v>1.8639975440504712</v>
      </c>
      <c r="K73">
        <f t="shared" si="17"/>
        <v>1.8639975440504712</v>
      </c>
      <c r="L73">
        <f t="shared" si="18"/>
        <v>1.8639975440504712</v>
      </c>
      <c r="M73">
        <v>0</v>
      </c>
    </row>
    <row r="74" spans="2:16" x14ac:dyDescent="0.25">
      <c r="B74" t="str">
        <f t="shared" ref="B74:B85" si="19">CONCATENATE(A23,"-",F$19)</f>
        <v>Nuclear-LS4</v>
      </c>
      <c r="L74">
        <v>0</v>
      </c>
      <c r="M74">
        <f t="shared" ref="M74:M85" si="20">F23</f>
        <v>5.5131843999999015</v>
      </c>
      <c r="N74">
        <f>M74</f>
        <v>5.5131843999999015</v>
      </c>
      <c r="O74">
        <f>M74</f>
        <v>5.5131843999999015</v>
      </c>
      <c r="P74">
        <v>0</v>
      </c>
    </row>
    <row r="75" spans="2:16" x14ac:dyDescent="0.25">
      <c r="B75" t="str">
        <f t="shared" si="19"/>
        <v>Hydrolg-LS4</v>
      </c>
      <c r="L75">
        <v>0</v>
      </c>
      <c r="M75">
        <f t="shared" si="20"/>
        <v>1.4434258011417227</v>
      </c>
      <c r="N75">
        <f t="shared" ref="N75:N85" si="21">M75</f>
        <v>1.4434258011417227</v>
      </c>
      <c r="O75">
        <f t="shared" ref="O75:O85" si="22">M75</f>
        <v>1.4434258011417227</v>
      </c>
      <c r="P75">
        <v>0</v>
      </c>
    </row>
    <row r="76" spans="2:16" x14ac:dyDescent="0.25">
      <c r="B76" t="str">
        <f t="shared" si="19"/>
        <v>HydroROR-LS4</v>
      </c>
      <c r="L76">
        <v>0</v>
      </c>
      <c r="M76">
        <f t="shared" si="20"/>
        <v>0.12680171437937235</v>
      </c>
      <c r="N76">
        <f t="shared" si="21"/>
        <v>0.12680171437937235</v>
      </c>
      <c r="O76">
        <f t="shared" si="22"/>
        <v>0.12680171437937235</v>
      </c>
      <c r="P76">
        <v>0</v>
      </c>
    </row>
    <row r="77" spans="2:16" x14ac:dyDescent="0.25">
      <c r="B77" t="str">
        <f t="shared" si="19"/>
        <v>Subcr-LS4</v>
      </c>
      <c r="L77">
        <v>0</v>
      </c>
      <c r="M77">
        <f t="shared" si="20"/>
        <v>32.479568612711013</v>
      </c>
      <c r="N77">
        <f t="shared" si="21"/>
        <v>32.479568612711013</v>
      </c>
      <c r="O77">
        <f t="shared" si="22"/>
        <v>32.479568612711013</v>
      </c>
      <c r="P77">
        <v>0</v>
      </c>
    </row>
    <row r="78" spans="2:16" x14ac:dyDescent="0.25">
      <c r="B78" t="str">
        <f t="shared" si="19"/>
        <v>Superc-LS4</v>
      </c>
      <c r="L78">
        <v>0</v>
      </c>
      <c r="M78">
        <f t="shared" si="20"/>
        <v>43.932780000606478</v>
      </c>
      <c r="N78">
        <f t="shared" si="21"/>
        <v>43.932780000606478</v>
      </c>
      <c r="O78">
        <f t="shared" si="22"/>
        <v>43.932780000606478</v>
      </c>
      <c r="P78">
        <v>0</v>
      </c>
    </row>
    <row r="79" spans="2:16" x14ac:dyDescent="0.25">
      <c r="B79" t="str">
        <f t="shared" si="19"/>
        <v>Ultrsc-LS4</v>
      </c>
      <c r="L79">
        <v>0</v>
      </c>
      <c r="M79">
        <f t="shared" si="20"/>
        <v>36.919439999999994</v>
      </c>
      <c r="N79">
        <f t="shared" si="21"/>
        <v>36.919439999999994</v>
      </c>
      <c r="O79">
        <f t="shared" si="22"/>
        <v>36.919439999999994</v>
      </c>
      <c r="P79">
        <v>0</v>
      </c>
    </row>
    <row r="80" spans="2:16" x14ac:dyDescent="0.25">
      <c r="B80" t="str">
        <f t="shared" si="19"/>
        <v>CC-LS4</v>
      </c>
      <c r="L80">
        <v>0</v>
      </c>
      <c r="M80">
        <f t="shared" si="20"/>
        <v>3.4217744888230488</v>
      </c>
      <c r="N80">
        <f t="shared" si="21"/>
        <v>3.4217744888230488</v>
      </c>
      <c r="O80">
        <f t="shared" si="22"/>
        <v>3.4217744888230488</v>
      </c>
      <c r="P80">
        <v>0</v>
      </c>
    </row>
    <row r="81" spans="2:19" x14ac:dyDescent="0.25">
      <c r="B81" t="str">
        <f t="shared" si="19"/>
        <v>CCcon-LS4</v>
      </c>
      <c r="L81">
        <v>0</v>
      </c>
      <c r="M81">
        <f t="shared" si="20"/>
        <v>0</v>
      </c>
      <c r="N81">
        <f t="shared" si="21"/>
        <v>0</v>
      </c>
      <c r="O81">
        <f t="shared" si="22"/>
        <v>0</v>
      </c>
      <c r="P81">
        <v>0</v>
      </c>
    </row>
    <row r="82" spans="2:19" x14ac:dyDescent="0.25">
      <c r="B82" t="str">
        <f t="shared" si="19"/>
        <v>ST-LS4</v>
      </c>
      <c r="L82">
        <v>0</v>
      </c>
      <c r="M82">
        <f t="shared" si="20"/>
        <v>0</v>
      </c>
      <c r="N82">
        <f t="shared" si="21"/>
        <v>0</v>
      </c>
      <c r="O82">
        <f t="shared" si="22"/>
        <v>0</v>
      </c>
      <c r="P82">
        <v>0</v>
      </c>
    </row>
    <row r="83" spans="2:19" x14ac:dyDescent="0.25">
      <c r="B83" t="str">
        <f t="shared" si="19"/>
        <v>GT-LS4</v>
      </c>
      <c r="L83">
        <v>0</v>
      </c>
      <c r="M83">
        <f t="shared" si="20"/>
        <v>0</v>
      </c>
      <c r="N83">
        <f t="shared" si="21"/>
        <v>0</v>
      </c>
      <c r="O83">
        <f t="shared" si="22"/>
        <v>0</v>
      </c>
      <c r="P83">
        <v>0</v>
      </c>
    </row>
    <row r="84" spans="2:19" x14ac:dyDescent="0.25">
      <c r="B84" t="str">
        <f t="shared" si="19"/>
        <v>Windon-LS4</v>
      </c>
      <c r="L84">
        <v>0</v>
      </c>
      <c r="M84">
        <f t="shared" si="20"/>
        <v>0.65427317678444441</v>
      </c>
      <c r="N84">
        <f t="shared" si="21"/>
        <v>0.65427317678444441</v>
      </c>
      <c r="O84">
        <f t="shared" si="22"/>
        <v>0.65427317678444441</v>
      </c>
      <c r="P84">
        <v>0</v>
      </c>
    </row>
    <row r="85" spans="2:19" x14ac:dyDescent="0.25">
      <c r="B85" t="str">
        <f t="shared" si="19"/>
        <v>Trade-LS4</v>
      </c>
      <c r="L85">
        <v>0</v>
      </c>
      <c r="M85">
        <f t="shared" si="20"/>
        <v>1.0954156501819974</v>
      </c>
      <c r="N85">
        <f t="shared" si="21"/>
        <v>1.0954156501819974</v>
      </c>
      <c r="O85">
        <f t="shared" si="22"/>
        <v>1.0954156501819974</v>
      </c>
      <c r="P85">
        <v>0</v>
      </c>
    </row>
    <row r="86" spans="2:19" x14ac:dyDescent="0.25">
      <c r="B86" t="str">
        <f t="shared" ref="B86:B97" si="23">CONCATENATE(A23,"-",G$19)</f>
        <v>Nuclear-LS5</v>
      </c>
      <c r="O86">
        <v>0</v>
      </c>
      <c r="P86">
        <f t="shared" ref="P86:P97" si="24">G23</f>
        <v>5.5131843999998278</v>
      </c>
      <c r="Q86">
        <f t="shared" ref="Q86:Q97" si="25">P86</f>
        <v>5.5131843999998278</v>
      </c>
      <c r="R86">
        <f t="shared" ref="R86:R97" si="26">P86</f>
        <v>5.5131843999998278</v>
      </c>
      <c r="S86">
        <v>0</v>
      </c>
    </row>
    <row r="87" spans="2:19" x14ac:dyDescent="0.25">
      <c r="B87" t="str">
        <f t="shared" si="23"/>
        <v>Hydrolg-LS5</v>
      </c>
      <c r="O87">
        <v>0</v>
      </c>
      <c r="P87">
        <f t="shared" si="24"/>
        <v>0</v>
      </c>
      <c r="Q87">
        <f t="shared" si="25"/>
        <v>0</v>
      </c>
      <c r="R87">
        <f t="shared" si="26"/>
        <v>0</v>
      </c>
      <c r="S87">
        <v>0</v>
      </c>
    </row>
    <row r="88" spans="2:19" x14ac:dyDescent="0.25">
      <c r="B88" t="str">
        <f t="shared" si="23"/>
        <v>HydroROR-LS5</v>
      </c>
      <c r="O88">
        <v>0</v>
      </c>
      <c r="P88">
        <f t="shared" si="24"/>
        <v>0</v>
      </c>
      <c r="Q88">
        <f t="shared" si="25"/>
        <v>0</v>
      </c>
      <c r="R88">
        <f t="shared" si="26"/>
        <v>0</v>
      </c>
      <c r="S88">
        <v>0</v>
      </c>
    </row>
    <row r="89" spans="2:19" x14ac:dyDescent="0.25">
      <c r="B89" t="str">
        <f t="shared" si="23"/>
        <v>Subcr-LS5</v>
      </c>
      <c r="O89">
        <v>0</v>
      </c>
      <c r="P89">
        <f t="shared" si="24"/>
        <v>15.571705820108333</v>
      </c>
      <c r="Q89">
        <f t="shared" si="25"/>
        <v>15.571705820108333</v>
      </c>
      <c r="R89">
        <f t="shared" si="26"/>
        <v>15.571705820108333</v>
      </c>
      <c r="S89">
        <v>0</v>
      </c>
    </row>
    <row r="90" spans="2:19" x14ac:dyDescent="0.25">
      <c r="B90" t="str">
        <f t="shared" si="23"/>
        <v>Superc-LS5</v>
      </c>
      <c r="O90">
        <v>0</v>
      </c>
      <c r="P90">
        <f t="shared" si="24"/>
        <v>43.932780002457186</v>
      </c>
      <c r="Q90">
        <f t="shared" si="25"/>
        <v>43.932780002457186</v>
      </c>
      <c r="R90">
        <f t="shared" si="26"/>
        <v>43.932780002457186</v>
      </c>
      <c r="S90">
        <v>0</v>
      </c>
    </row>
    <row r="91" spans="2:19" x14ac:dyDescent="0.25">
      <c r="B91" t="str">
        <f t="shared" si="23"/>
        <v>Ultrsc-LS5</v>
      </c>
      <c r="O91">
        <v>0</v>
      </c>
      <c r="P91">
        <f t="shared" si="24"/>
        <v>36.919440002385059</v>
      </c>
      <c r="Q91">
        <f t="shared" si="25"/>
        <v>36.919440002385059</v>
      </c>
      <c r="R91">
        <f t="shared" si="26"/>
        <v>36.919440002385059</v>
      </c>
      <c r="S91">
        <v>0</v>
      </c>
    </row>
    <row r="92" spans="2:19" x14ac:dyDescent="0.25">
      <c r="B92" t="str">
        <f t="shared" si="23"/>
        <v>CC-LS5</v>
      </c>
      <c r="O92">
        <v>0</v>
      </c>
      <c r="P92">
        <f t="shared" si="24"/>
        <v>0</v>
      </c>
      <c r="Q92">
        <f t="shared" si="25"/>
        <v>0</v>
      </c>
      <c r="R92">
        <f t="shared" si="26"/>
        <v>0</v>
      </c>
      <c r="S92">
        <v>0</v>
      </c>
    </row>
    <row r="93" spans="2:19" x14ac:dyDescent="0.25">
      <c r="B93" t="str">
        <f t="shared" si="23"/>
        <v>CCcon-LS5</v>
      </c>
      <c r="O93">
        <v>0</v>
      </c>
      <c r="P93">
        <f t="shared" si="24"/>
        <v>0</v>
      </c>
      <c r="Q93">
        <f t="shared" si="25"/>
        <v>0</v>
      </c>
      <c r="R93">
        <f t="shared" si="26"/>
        <v>0</v>
      </c>
      <c r="S93">
        <v>0</v>
      </c>
    </row>
    <row r="94" spans="2:19" x14ac:dyDescent="0.25">
      <c r="B94" t="str">
        <f t="shared" si="23"/>
        <v>ST-LS5</v>
      </c>
      <c r="O94">
        <v>0</v>
      </c>
      <c r="P94">
        <f t="shared" si="24"/>
        <v>0</v>
      </c>
      <c r="Q94">
        <f t="shared" si="25"/>
        <v>0</v>
      </c>
      <c r="R94">
        <f t="shared" si="26"/>
        <v>0</v>
      </c>
      <c r="S94">
        <v>0</v>
      </c>
    </row>
    <row r="95" spans="2:19" x14ac:dyDescent="0.25">
      <c r="B95" t="str">
        <f t="shared" si="23"/>
        <v>GT-LS5</v>
      </c>
      <c r="O95">
        <v>0</v>
      </c>
      <c r="P95">
        <f t="shared" si="24"/>
        <v>0</v>
      </c>
      <c r="Q95">
        <f t="shared" si="25"/>
        <v>0</v>
      </c>
      <c r="R95">
        <f t="shared" si="26"/>
        <v>0</v>
      </c>
      <c r="S95">
        <v>0</v>
      </c>
    </row>
    <row r="96" spans="2:19" x14ac:dyDescent="0.25">
      <c r="B96" t="str">
        <f t="shared" si="23"/>
        <v>Windon-LS5</v>
      </c>
      <c r="O96">
        <v>0</v>
      </c>
      <c r="P96">
        <f t="shared" si="24"/>
        <v>0.81562098362836344</v>
      </c>
      <c r="Q96">
        <f t="shared" si="25"/>
        <v>0.81562098362836344</v>
      </c>
      <c r="R96">
        <f t="shared" si="26"/>
        <v>0.81562098362836344</v>
      </c>
      <c r="S96">
        <v>0</v>
      </c>
    </row>
    <row r="97" spans="2:19" x14ac:dyDescent="0.25">
      <c r="B97" t="str">
        <f t="shared" si="23"/>
        <v>Trade-LS5</v>
      </c>
      <c r="O97">
        <v>0</v>
      </c>
      <c r="P97">
        <f t="shared" si="24"/>
        <v>0.22616007458551865</v>
      </c>
      <c r="Q97">
        <f t="shared" si="25"/>
        <v>0.22616007458551865</v>
      </c>
      <c r="R97">
        <f t="shared" si="26"/>
        <v>0.22616007458551865</v>
      </c>
      <c r="S97">
        <v>0</v>
      </c>
    </row>
    <row r="98" spans="2:19" x14ac:dyDescent="0.25">
      <c r="B98" t="s">
        <v>15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</row>
    <row r="99" spans="2:19" x14ac:dyDescent="0.25">
      <c r="B99" t="s">
        <v>15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</row>
    <row r="100" spans="2:19" x14ac:dyDescent="0.25">
      <c r="B100" t="s">
        <v>15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</row>
    <row r="101" spans="2:19" x14ac:dyDescent="0.25">
      <c r="B101" t="s">
        <v>15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</row>
    <row r="102" spans="2:19" x14ac:dyDescent="0.25">
      <c r="B102" t="s">
        <v>15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2:19" x14ac:dyDescent="0.25">
      <c r="B103" t="s">
        <v>15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</row>
    <row r="104" spans="2:19" x14ac:dyDescent="0.25">
      <c r="B104" t="s">
        <v>15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</row>
    <row r="105" spans="2:19" x14ac:dyDescent="0.25">
      <c r="B105" t="s">
        <v>15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</row>
    <row r="106" spans="2:19" x14ac:dyDescent="0.25">
      <c r="B106" t="s">
        <v>15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</row>
    <row r="107" spans="2:19" x14ac:dyDescent="0.25">
      <c r="B107" t="s">
        <v>15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</row>
    <row r="108" spans="2:19" x14ac:dyDescent="0.25">
      <c r="B108" t="s">
        <v>15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</row>
    <row r="109" spans="2:19" x14ac:dyDescent="0.25">
      <c r="B109" t="s">
        <v>15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2:19" x14ac:dyDescent="0.25">
      <c r="B110" t="s">
        <v>30</v>
      </c>
      <c r="C110">
        <f>$C20</f>
        <v>429.811781011932</v>
      </c>
      <c r="D110">
        <f>$C20</f>
        <v>429.811781011932</v>
      </c>
      <c r="E110">
        <f>$C20</f>
        <v>429.811781011932</v>
      </c>
      <c r="F110">
        <f>$C20</f>
        <v>429.811781011932</v>
      </c>
      <c r="G110">
        <f>$D20</f>
        <v>381.09095199064001</v>
      </c>
      <c r="H110">
        <f t="shared" ref="H110:I110" si="27">$D20</f>
        <v>381.09095199064001</v>
      </c>
      <c r="I110">
        <f t="shared" si="27"/>
        <v>381.09095199064001</v>
      </c>
      <c r="J110">
        <f>$E20</f>
        <v>381.09095199057901</v>
      </c>
      <c r="K110">
        <f>$E20</f>
        <v>381.09095199057901</v>
      </c>
      <c r="L110">
        <f>$E20</f>
        <v>381.09095199057901</v>
      </c>
      <c r="M110">
        <f>$F20</f>
        <v>381.090951990603</v>
      </c>
      <c r="N110">
        <f>$F20</f>
        <v>381.090951990603</v>
      </c>
      <c r="O110">
        <f>$F20</f>
        <v>381.090951990603</v>
      </c>
      <c r="P110">
        <f>$G20</f>
        <v>381.09095199253699</v>
      </c>
      <c r="Q110">
        <f t="shared" ref="Q110:S110" si="28">$G20</f>
        <v>381.09095199253699</v>
      </c>
      <c r="R110">
        <f t="shared" si="28"/>
        <v>381.09095199253699</v>
      </c>
      <c r="S110">
        <f t="shared" si="28"/>
        <v>381.09095199253699</v>
      </c>
    </row>
    <row r="111" spans="2:19" ht="21.75" customHeight="1" x14ac:dyDescent="0.25">
      <c r="B111" t="s">
        <v>11</v>
      </c>
      <c r="C111">
        <v>424.79447437915798</v>
      </c>
      <c r="D111">
        <v>424.79447437915798</v>
      </c>
      <c r="E111">
        <v>424.79447437915798</v>
      </c>
      <c r="F111">
        <v>424.79447437915798</v>
      </c>
      <c r="G111">
        <v>424.79447437915798</v>
      </c>
      <c r="H111">
        <v>424.79447437915798</v>
      </c>
      <c r="I111">
        <v>424.79447437915798</v>
      </c>
      <c r="J111">
        <v>424.79447437915798</v>
      </c>
      <c r="K111">
        <v>424.79447437915798</v>
      </c>
      <c r="L111">
        <v>424.79447437915798</v>
      </c>
      <c r="M111">
        <v>424.79447437915798</v>
      </c>
      <c r="N111">
        <v>424.79447437915798</v>
      </c>
      <c r="O111">
        <v>424.79447437915798</v>
      </c>
      <c r="P111">
        <v>424.79447437915798</v>
      </c>
      <c r="Q111">
        <v>424.79447437915798</v>
      </c>
      <c r="R111">
        <v>424.79447437915798</v>
      </c>
      <c r="S111">
        <v>424.79447437915798</v>
      </c>
    </row>
    <row r="112" spans="2:19" x14ac:dyDescent="0.25">
      <c r="B112" t="s">
        <v>13</v>
      </c>
      <c r="C112">
        <v>387.20268984058498</v>
      </c>
      <c r="D112">
        <v>387.20268984058498</v>
      </c>
      <c r="E112">
        <v>387.20268984058498</v>
      </c>
      <c r="F112">
        <v>387.20268984058498</v>
      </c>
      <c r="G112">
        <v>387.20268984058498</v>
      </c>
      <c r="H112">
        <v>387.20268984058498</v>
      </c>
      <c r="I112">
        <v>387.20268984058498</v>
      </c>
      <c r="J112">
        <v>387.20268984058498</v>
      </c>
      <c r="K112">
        <v>387.20268984058498</v>
      </c>
      <c r="L112">
        <v>387.20268984058498</v>
      </c>
      <c r="M112">
        <v>387.20268984058498</v>
      </c>
      <c r="N112">
        <v>387.20268984058498</v>
      </c>
      <c r="O112">
        <v>387.20268984058498</v>
      </c>
      <c r="P112">
        <v>387.20268984058498</v>
      </c>
      <c r="Q112">
        <v>387.20268984058498</v>
      </c>
      <c r="R112">
        <v>387.20268984058498</v>
      </c>
      <c r="S112">
        <v>387.20268984058498</v>
      </c>
    </row>
    <row r="113" spans="2:19" x14ac:dyDescent="0.25">
      <c r="B113" t="s">
        <v>5</v>
      </c>
      <c r="C113">
        <v>505.08794015466901</v>
      </c>
      <c r="D113">
        <v>505.08794015466901</v>
      </c>
      <c r="E113">
        <v>505.08794015466901</v>
      </c>
      <c r="F113">
        <v>505.08794015466901</v>
      </c>
      <c r="G113">
        <v>505.08794015466901</v>
      </c>
      <c r="H113">
        <v>505.08794015466901</v>
      </c>
      <c r="I113">
        <v>505.08794015466901</v>
      </c>
      <c r="J113">
        <v>505.08794015466901</v>
      </c>
      <c r="K113">
        <v>505.08794015466901</v>
      </c>
      <c r="L113">
        <v>505.08794015466901</v>
      </c>
      <c r="M113">
        <v>505.08794015466901</v>
      </c>
      <c r="N113">
        <v>505.08794015466901</v>
      </c>
      <c r="O113">
        <v>505.08794015466901</v>
      </c>
      <c r="P113">
        <v>505.08794015466901</v>
      </c>
      <c r="Q113">
        <v>505.08794015466901</v>
      </c>
      <c r="R113">
        <v>505.08794015466901</v>
      </c>
      <c r="S113">
        <v>505.08794015466901</v>
      </c>
    </row>
    <row r="116" spans="2:19" x14ac:dyDescent="0.25">
      <c r="B116" t="s">
        <v>31</v>
      </c>
      <c r="C116" t="s">
        <v>6</v>
      </c>
      <c r="D116">
        <v>573.00000097392001</v>
      </c>
    </row>
    <row r="117" spans="2:19" x14ac:dyDescent="0.25">
      <c r="B117" t="s">
        <v>32</v>
      </c>
      <c r="C117" t="s">
        <v>6</v>
      </c>
      <c r="D117">
        <v>573.00000004128003</v>
      </c>
    </row>
    <row r="118" spans="2:19" x14ac:dyDescent="0.25">
      <c r="B118" t="s">
        <v>31</v>
      </c>
      <c r="C118" t="s">
        <v>6</v>
      </c>
      <c r="D118">
        <v>505.08794015466901</v>
      </c>
    </row>
    <row r="119" spans="2:19" x14ac:dyDescent="0.25">
      <c r="B119" t="s">
        <v>31</v>
      </c>
      <c r="C119" t="s">
        <v>6</v>
      </c>
      <c r="D119">
        <v>437.85657142676803</v>
      </c>
    </row>
    <row r="120" spans="2:19" x14ac:dyDescent="0.25">
      <c r="B120" t="s">
        <v>32</v>
      </c>
      <c r="C120" t="s">
        <v>6</v>
      </c>
      <c r="D120">
        <v>424.79447437915798</v>
      </c>
    </row>
    <row r="121" spans="2:19" x14ac:dyDescent="0.25">
      <c r="B121" t="s">
        <v>31</v>
      </c>
      <c r="C121" t="s">
        <v>6</v>
      </c>
      <c r="D121">
        <v>368.126157810282</v>
      </c>
    </row>
    <row r="122" spans="2:19" x14ac:dyDescent="0.25">
      <c r="B122" t="s">
        <v>32</v>
      </c>
      <c r="C122" t="s">
        <v>6</v>
      </c>
      <c r="D122">
        <v>404.01600830984302</v>
      </c>
    </row>
    <row r="123" spans="2:19" x14ac:dyDescent="0.25">
      <c r="B123" t="s">
        <v>32</v>
      </c>
      <c r="C123" t="s">
        <v>6</v>
      </c>
      <c r="D123">
        <v>387.20268984058498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China results</vt:lpstr>
      <vt:lpstr>Henan</vt:lpstr>
      <vt:lpstr>NE Dereg</vt:lpstr>
      <vt:lpstr>NE Reg</vt:lpstr>
      <vt:lpstr>Shandong Dereg</vt:lpstr>
      <vt:lpstr>Shandong Reg</vt:lpstr>
      <vt:lpstr>Trade</vt:lpstr>
      <vt:lpstr>East deReg</vt:lpstr>
      <vt:lpstr>East Reg</vt:lpstr>
      <vt:lpstr>Sheet25</vt:lpstr>
      <vt:lpstr>North Dereg</vt:lpstr>
      <vt:lpstr>North Reg</vt:lpstr>
      <vt:lpstr>Sheet1</vt:lpstr>
      <vt:lpstr>China Dereg</vt:lpstr>
      <vt:lpstr>China Reg</vt:lpstr>
      <vt:lpstr>Henan Dereg</vt:lpstr>
      <vt:lpstr>Henan Reg</vt:lpstr>
      <vt:lpstr>Sheet8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Bertrand Josiah Williams-Rioux</dc:creator>
  <cp:lastModifiedBy>Bertrand Josiah Williams-Rioux</cp:lastModifiedBy>
  <dcterms:created xsi:type="dcterms:W3CDTF">2016-01-17T10:45:47Z</dcterms:created>
  <dcterms:modified xsi:type="dcterms:W3CDTF">2016-02-29T09:32:45Z</dcterms:modified>
</cp:coreProperties>
</file>