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775" documentId="11_0B1D56BE9CDCCE836B02CE7A5FB0D4A9BBFD1C62" xr6:coauthVersionLast="47" xr6:coauthVersionMax="47" xr10:uidLastSave="{BBFC3508-116E-449F-8791-1415BE26C6E3}"/>
  <bookViews>
    <workbookView xWindow="240" yWindow="105" windowWidth="14805" windowHeight="8010" firstSheet="2" activeTab="2" xr2:uid="{00000000-000D-0000-FFFF-FFFF00000000}"/>
  </bookViews>
  <sheets>
    <sheet name="Sheet1" sheetId="1" r:id="rId1"/>
    <sheet name="Expenditure" sheetId="2" r:id="rId2"/>
    <sheet name="Hous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3" l="1"/>
  <c r="H36" i="3"/>
  <c r="I36" i="3"/>
  <c r="J36" i="3"/>
  <c r="I35" i="3"/>
  <c r="J35" i="3"/>
  <c r="H35" i="3"/>
  <c r="E31" i="3"/>
  <c r="D31" i="3"/>
  <c r="C31" i="3"/>
  <c r="C32" i="3"/>
  <c r="E32" i="3"/>
  <c r="J32" i="3" s="1"/>
  <c r="D32" i="3"/>
  <c r="I32" i="3" s="1"/>
  <c r="H32" i="3"/>
  <c r="J31" i="3"/>
  <c r="I31" i="3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I17" i="2"/>
  <c r="H17" i="2"/>
  <c r="G18" i="2"/>
  <c r="G19" i="2"/>
  <c r="G20" i="2"/>
  <c r="G21" i="2"/>
  <c r="G22" i="2"/>
  <c r="G23" i="2"/>
  <c r="G24" i="2"/>
  <c r="G25" i="2"/>
  <c r="G26" i="2"/>
  <c r="G27" i="2"/>
  <c r="G28" i="2"/>
  <c r="G17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</calcChain>
</file>

<file path=xl/sharedStrings.xml><?xml version="1.0" encoding="utf-8"?>
<sst xmlns="http://schemas.openxmlformats.org/spreadsheetml/2006/main" count="143" uniqueCount="60">
  <si>
    <t>CBi</t>
  </si>
  <si>
    <t>Cities</t>
  </si>
  <si>
    <t>Towns and suburbs</t>
  </si>
  <si>
    <t>Rural areas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</si>
  <si>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</si>
  <si>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</si>
  <si>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</si>
  <si>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</si>
  <si>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</si>
  <si>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</si>
  <si>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</si>
  <si>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</si>
  <si>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</si>
  <si>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</si>
  <si>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</si>
  <si>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</si>
  <si>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COICOP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</si>
  <si>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</si>
  <si>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</si>
  <si>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</si>
  <si>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</si>
  <si>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</si>
  <si>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</si>
  <si>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</si>
  <si>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Communications</t>
  </si>
  <si>
    <t>Recreation and culture</t>
  </si>
  <si>
    <t>Education</t>
  </si>
  <si>
    <t>Restaurants and hotels</t>
  </si>
  <si>
    <t>Miscellaneous goods and services</t>
  </si>
  <si>
    <t xml:space="preserve">Cities: </t>
  </si>
  <si>
    <t xml:space="preserve"> Towns and suburbs: </t>
  </si>
  <si>
    <t xml:space="preserve">Rural areas: </t>
  </si>
  <si>
    <t>Energy footprint (EF)</t>
  </si>
  <si>
    <t>CBi [TJ/M.Euro]</t>
  </si>
  <si>
    <t>Cities [MWh]</t>
  </si>
  <si>
    <t>Towns and suburbs [MWh]</t>
  </si>
  <si>
    <t>Rural areas [MWh]</t>
  </si>
  <si>
    <t>CP04 (Housing)</t>
  </si>
  <si>
    <t xml:space="preserve">SSB data </t>
  </si>
  <si>
    <t>[NOK/m2]</t>
  </si>
  <si>
    <t>3 = Cities</t>
  </si>
  <si>
    <t>1 = Cities</t>
  </si>
  <si>
    <t>Ave. m2 price from most to least central</t>
  </si>
  <si>
    <t>2 = Towns and suburbs</t>
  </si>
  <si>
    <t>2 = Cities</t>
  </si>
  <si>
    <t>1 = Towns and suburbs</t>
  </si>
  <si>
    <t>3 = Towns and Suburbs</t>
  </si>
  <si>
    <t>0 = Rural areas</t>
  </si>
  <si>
    <t>4 = Towns and Suburbs</t>
  </si>
  <si>
    <t>https://www.ssb.no/priser-og-prisindekser/boligpriser-og-boligprisindekser/artikler/boligprisvariasjon-mellom-ulike-deler-av-landet</t>
  </si>
  <si>
    <t>5 = Rural areas</t>
  </si>
  <si>
    <t>NB: Different defintion of urbanization</t>
  </si>
  <si>
    <t>6 = Rural areas</t>
  </si>
  <si>
    <t>Exchange rate NOK to EURO</t>
  </si>
  <si>
    <t>https://www.exchangerates.org.uk/NOK-EUR-spot-exchange-rates-history-2012.html</t>
  </si>
  <si>
    <t>https://www.exchangerates.org.uk/NOK-EUR-spot-exchange-rates-history-2015.html</t>
  </si>
  <si>
    <t>https://www.exchangerates.org.uk/NOK-EUR-spot-exchange-rates-history-2020.html</t>
  </si>
  <si>
    <t>Ave. m2 price</t>
  </si>
  <si>
    <t>EF/(Ave.m2-price)</t>
  </si>
  <si>
    <t>TJ/m2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</si>
</sst>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1" formatCode="0.000000000"/>
  </numFmts>
  <fonts count="9">
    <font>
      <sz val="11"/>
      <color theme="1"/>
      <name val="Aptos Narrow"/>
      <family val="2"/>
      <scheme val="minor"/>
    </font>
    <font>
      <sz val="9"/>
      <color rgb="FF000000"/>
      <name val="Arial"/>
    </font>
    <font>
      <sz val="11"/>
      <color rgb="FF000000"/>
      <name val="Arial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left" vertical="center" shrinkToFit="1"/>
    </xf>
    <xf numFmtId="0" fontId="2" fillId="0" borderId="0" xfId="0" applyFont="1"/>
    <xf numFmtId="2" fontId="2" fillId="0" borderId="0" xfId="0" applyNumberFormat="1" applyFont="1"/>
    <xf numFmtId="43" fontId="0" fillId="0" borderId="0" xfId="0" applyNumberFormat="1"/>
    <xf numFmtId="164" fontId="1" fillId="0" borderId="0" xfId="0" applyNumberFormat="1" applyFont="1" applyAlignment="1">
      <alignment horizontal="center" vertical="center" shrinkToFit="1"/>
    </xf>
    <xf numFmtId="2" fontId="0" fillId="3" borderId="0" xfId="0" applyNumberFormat="1" applyFill="1"/>
    <xf numFmtId="0" fontId="0" fillId="0" borderId="2" xfId="0" applyBorder="1" applyAlignment="1">
      <alignment horizontal="right"/>
    </xf>
    <xf numFmtId="0" fontId="6" fillId="0" borderId="0" xfId="0" applyFont="1"/>
    <xf numFmtId="0" fontId="6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7" fillId="2" borderId="0" xfId="0" applyFont="1" applyFill="1"/>
    <xf numFmtId="2" fontId="7" fillId="2" borderId="0" xfId="0" applyNumberFormat="1" applyFont="1" applyFill="1"/>
    <xf numFmtId="0" fontId="5" fillId="0" borderId="2" xfId="0" applyFont="1" applyBorder="1" applyAlignment="1">
      <alignment horizontal="right"/>
    </xf>
    <xf numFmtId="0" fontId="8" fillId="0" borderId="0" xfId="0" applyFont="1"/>
    <xf numFmtId="0" fontId="0" fillId="3" borderId="5" xfId="0" applyFill="1" applyBorder="1"/>
    <xf numFmtId="0" fontId="0" fillId="3" borderId="6" xfId="0" applyFill="1" applyBorder="1"/>
    <xf numFmtId="2" fontId="0" fillId="3" borderId="5" xfId="0" applyNumberFormat="1" applyFill="1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3" borderId="1" xfId="0" applyFill="1" applyBorder="1"/>
    <xf numFmtId="0" fontId="0" fillId="3" borderId="0" xfId="0" applyFill="1"/>
    <xf numFmtId="0" fontId="3" fillId="0" borderId="1" xfId="1" applyBorder="1"/>
    <xf numFmtId="0" fontId="3" fillId="0" borderId="6" xfId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 applyAlignment="1">
      <alignment horizontal="center"/>
    </xf>
    <xf numFmtId="0" fontId="3" fillId="0" borderId="1" xfId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8" fillId="0" borderId="0" xfId="0" applyFont="1" applyFill="1"/>
    <xf numFmtId="0" fontId="0" fillId="0" borderId="0" xfId="0" applyFill="1"/>
    <xf numFmtId="0" fontId="4" fillId="0" borderId="0" xfId="0" applyFont="1" applyFill="1"/>
    <xf numFmtId="2" fontId="4" fillId="0" borderId="0" xfId="0" applyNumberFormat="1" applyFont="1" applyFill="1"/>
    <xf numFmtId="2" fontId="0" fillId="4" borderId="0" xfId="0" applyNumberFormat="1" applyFill="1"/>
    <xf numFmtId="2" fontId="0" fillId="4" borderId="1" xfId="0" applyNumberFormat="1" applyFill="1" applyBorder="1"/>
    <xf numFmtId="2" fontId="0" fillId="3" borderId="6" xfId="0" applyNumberFormat="1" applyFill="1" applyBorder="1"/>
    <xf numFmtId="171" fontId="0" fillId="3" borderId="0" xfId="0" applyNumberFormat="1" applyFill="1"/>
    <xf numFmtId="171" fontId="0" fillId="3" borderId="1" xfId="0" applyNumberFormat="1" applyFill="1" applyBorder="1"/>
    <xf numFmtId="171" fontId="0" fillId="3" borderId="5" xfId="0" applyNumberFormat="1" applyFill="1" applyBorder="1"/>
    <xf numFmtId="171" fontId="0" fillId="3" borderId="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5A0DE466-8B79-4885-9F50-B8E4FDD0802A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25A0669-032F-4DAD-86E3-F58EB64B412A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EE837CD3-9F67-4E00-8DAF-51A0C607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112693767"/>
        <c:axId val="112695815"/>
      </c:barChart>
      <c:catAx>
        <c:axId val="11269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5815"/>
        <c:crosses val="autoZero"/>
        <c:auto val="1"/>
        <c:lblAlgn val="ctr"/>
        <c:lblOffset val="100"/>
        <c:noMultiLvlLbl val="0"/>
      </c:catAx>
      <c:valAx>
        <c:axId val="11269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37F60C04-A74F-4CF0-AA4B-DAB06A6AAD49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B0F86F98-B794-499D-AA65-FDF5F10F4345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6BAF23D-A2DE-4D03-B190-EAF50C6B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61218055"/>
        <c:axId val="761220103"/>
      </c:barChart>
      <c:catAx>
        <c:axId val="761218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20103"/>
        <c:crosses val="autoZero"/>
        <c:auto val="1"/>
        <c:lblAlgn val="ctr"/>
        <c:lblOffset val="100"/>
        <c:noMultiLvlLbl val="0"/>
      </c:catAx>
      <c:valAx>
        <c:axId val="76122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1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104775</xdr:rowOff>
    </xdr:from>
    <xdr:to>
      <xdr:col>11</xdr:col>
      <xdr:colOff>495300</xdr:colOff>
      <xdr:row>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5" y="104775"/>
          <a:ext cx="4572000" cy="117157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6</xdr:row>
      <xdr:rowOff>171450</xdr:rowOff>
    </xdr:from>
    <xdr:to>
      <xdr:col>11</xdr:col>
      <xdr:colOff>485775</xdr:colOff>
      <xdr:row>11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BCE93-F7D4-5E02-064F-E46693938105}"/>
            </a:ext>
            <a:ext uri="{147F2762-F138-4A5C-976F-8EAC2B608ADB}">
              <a16:predDERef xmlns:a16="http://schemas.microsoft.com/office/drawing/2014/main" pre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1314450"/>
          <a:ext cx="45720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1</xdr:row>
      <xdr:rowOff>76200</xdr:rowOff>
    </xdr:from>
    <xdr:to>
      <xdr:col>19</xdr:col>
      <xdr:colOff>257175</xdr:colOff>
      <xdr:row>5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76E65-B902-3197-F715-98A4BBD0B1E7}"/>
            </a:ext>
            <a:ext uri="{147F2762-F138-4A5C-976F-8EAC2B608ADB}">
              <a16:predDERef xmlns:a16="http://schemas.microsoft.com/office/drawing/2014/main" pred="{150BCE93-F7D4-5E02-064F-E4669393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1850" y="266700"/>
          <a:ext cx="4572000" cy="7905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7</xdr:row>
      <xdr:rowOff>152400</xdr:rowOff>
    </xdr:from>
    <xdr:to>
      <xdr:col>19</xdr:col>
      <xdr:colOff>219075</xdr:colOff>
      <xdr:row>11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DC51A1-00DE-C921-2C47-85184C5530FE}"/>
            </a:ext>
            <a:ext uri="{147F2762-F138-4A5C-976F-8EAC2B608ADB}">
              <a16:predDERef xmlns:a16="http://schemas.microsoft.com/office/drawing/2014/main" pred="{C9176E65-B902-3197-F715-98A4BBD0B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3750" y="1485900"/>
          <a:ext cx="4572000" cy="619125"/>
        </a:xfrm>
        <a:prstGeom prst="rect">
          <a:avLst/>
        </a:prstGeom>
      </xdr:spPr>
    </xdr:pic>
    <xdr:clientData/>
  </xdr:twoCellAnchor>
  <xdr:twoCellAnchor>
    <xdr:from>
      <xdr:col>15</xdr:col>
      <xdr:colOff>428625</xdr:colOff>
      <xdr:row>20</xdr:row>
      <xdr:rowOff>19050</xdr:rowOff>
    </xdr:from>
    <xdr:to>
      <xdr:col>20</xdr:col>
      <xdr:colOff>581025</xdr:colOff>
      <xdr:row>32</xdr:row>
      <xdr:rowOff>38100</xdr:rowOff>
    </xdr:to>
    <xdr:graphicFrame macro="">
      <xdr:nvGraphicFramePr>
        <xdr:cNvPr id="10" name="Chart 9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142CCF63-C4C0-C196-28B5-FC37E4C1541D}"/>
            </a:ext>
            <a:ext uri="{147F2762-F138-4A5C-976F-8EAC2B608ADB}">
              <a16:predDERef xmlns:a16="http://schemas.microsoft.com/office/drawing/2014/main" pred="{35DC51A1-00DE-C921-2C47-85184C55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133350</xdr:colOff>
      <xdr:row>20</xdr:row>
      <xdr:rowOff>85725</xdr:rowOff>
    </xdr:from>
    <xdr:to>
      <xdr:col>15</xdr:col>
      <xdr:colOff>361950</xdr:colOff>
      <xdr:row>32</xdr:row>
      <xdr:rowOff>85725</xdr:rowOff>
    </xdr:to>
    <xdr:graphicFrame macro="">
      <xdr:nvGraphicFramePr>
        <xdr:cNvPr id="11" name="Chart 10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F0575A58-31A7-4A30-D474-4FF437614EA5}"/>
            </a:ext>
            <a:ext uri="{147F2762-F138-4A5C-976F-8EAC2B608ADB}">
              <a16:predDERef xmlns:a16="http://schemas.microsoft.com/office/drawing/2014/main" pred="{142CCF63-C4C0-C196-28B5-FC37E4C15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219075</xdr:colOff>
      <xdr:row>13</xdr:row>
      <xdr:rowOff>38100</xdr:rowOff>
    </xdr:from>
    <xdr:to>
      <xdr:col>7</xdr:col>
      <xdr:colOff>561975</xdr:colOff>
      <xdr:row>18</xdr:row>
      <xdr:rowOff>38100</xdr:rowOff>
    </xdr:to>
    <xdr:sp macro="" textlink="">
      <xdr:nvSpPr>
        <xdr:cNvPr id="7" name="Bent Arrow 6">
          <a:extLst>
            <a:ext uri="{FF2B5EF4-FFF2-40B4-BE49-F238E27FC236}">
              <a16:creationId xmlns:a16="http://schemas.microsoft.com/office/drawing/2014/main" id="{AA4EBBC2-4E58-9658-7951-3BA3137BD498}"/>
            </a:ext>
            <a:ext uri="{147F2762-F138-4A5C-976F-8EAC2B608ADB}">
              <a16:predDERef xmlns:a16="http://schemas.microsoft.com/office/drawing/2014/main" pred="{891E3991-54BF-D6D9-61EA-89C3B62A6A3B}"/>
            </a:ext>
          </a:extLst>
        </xdr:cNvPr>
        <xdr:cNvSpPr/>
      </xdr:nvSpPr>
      <xdr:spPr>
        <a:xfrm rot="10800000">
          <a:off x="6705600" y="2514600"/>
          <a:ext cx="952500" cy="952500"/>
        </a:xfrm>
        <a:prstGeom prst="bentArrow">
          <a:avLst/>
        </a:prstGeom>
        <a:solidFill>
          <a:srgbClr val="92D050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NOK-EUR-spot-exchange-rates-history-2020.html" TargetMode="External"/><Relationship Id="rId2" Type="http://schemas.openxmlformats.org/officeDocument/2006/relationships/hyperlink" Target="https://www.exchangerates.org.uk/NOK-EUR-spot-exchange-rates-history-2012.html" TargetMode="External"/><Relationship Id="rId1" Type="http://schemas.openxmlformats.org/officeDocument/2006/relationships/hyperlink" Target="https://www.exchangerates.org.uk/NOK-EUR-spot-exchange-rates-history-2015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ssb.no/priser-og-prisindekser/boligpriser-og-boligprisindekser/artikler/boligprisvariasjon-mellom-ulike-deler-av-land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5"/>
  <sheetViews>
    <sheetView topLeftCell="E1" workbookViewId="0">
      <selection activeCell="H3" sqref="H3:L15"/>
    </sheetView>
  </sheetViews>
  <sheetFormatPr defaultRowHeight="15"/>
  <cols>
    <col min="2" max="2" width="5.85546875" bestFit="1" customWidth="1"/>
    <col min="4" max="4" width="12.5703125" bestFit="1" customWidth="1"/>
    <col min="5" max="5" width="17.85546875" bestFit="1" customWidth="1"/>
    <col min="6" max="6" width="13.85546875" bestFit="1" customWidth="1"/>
    <col min="7" max="7" width="11.42578125" customWidth="1"/>
    <col min="8" max="8" width="9.28515625" customWidth="1"/>
    <col min="9" max="9" width="11" bestFit="1" customWidth="1"/>
    <col min="10" max="10" width="12.5703125" bestFit="1" customWidth="1"/>
    <col min="11" max="11" width="17.85546875" bestFit="1" customWidth="1"/>
    <col min="12" max="12" width="13.85546875" bestFit="1" customWidth="1"/>
    <col min="14" max="14" width="5.85546875" bestFit="1" customWidth="1"/>
    <col min="15" max="15" width="9.28515625" bestFit="1" customWidth="1"/>
    <col min="16" max="16" width="13.85546875" bestFit="1" customWidth="1"/>
    <col min="17" max="17" width="17.85546875" bestFit="1" customWidth="1"/>
    <col min="18" max="18" width="13.85546875" bestFit="1" customWidth="1"/>
  </cols>
  <sheetData>
    <row r="2" spans="2:18" s="2" customFormat="1">
      <c r="B2" s="34">
        <v>1</v>
      </c>
      <c r="C2" s="34"/>
      <c r="D2" s="34"/>
      <c r="E2" s="34"/>
      <c r="F2" s="34"/>
      <c r="H2" s="34">
        <v>2</v>
      </c>
      <c r="I2" s="34"/>
      <c r="J2" s="34"/>
      <c r="K2" s="34"/>
      <c r="L2" s="34"/>
      <c r="N2" s="34">
        <v>3</v>
      </c>
      <c r="O2" s="34"/>
      <c r="P2" s="34"/>
      <c r="Q2" s="34"/>
      <c r="R2" s="34"/>
    </row>
    <row r="3" spans="2:18" s="2" customFormat="1">
      <c r="C3" s="2" t="s">
        <v>0</v>
      </c>
      <c r="D3" s="2" t="s">
        <v>1</v>
      </c>
      <c r="E3" s="2" t="s">
        <v>2</v>
      </c>
      <c r="F3" s="2" t="s">
        <v>3</v>
      </c>
      <c r="I3" s="2" t="s">
        <v>0</v>
      </c>
      <c r="J3" s="2" t="s">
        <v>1</v>
      </c>
      <c r="K3" s="2" t="s">
        <v>2</v>
      </c>
      <c r="L3" s="2" t="s">
        <v>3</v>
      </c>
      <c r="O3" s="2" t="s">
        <v>0</v>
      </c>
      <c r="P3" s="2" t="s">
        <v>1</v>
      </c>
      <c r="Q3" s="2" t="s">
        <v>2</v>
      </c>
      <c r="R3" s="2" t="s">
        <v>3</v>
      </c>
    </row>
    <row r="4" spans="2:18">
      <c r="B4" t="s">
        <v>4</v>
      </c>
      <c r="C4" s="1">
        <v>879.45386608450497</v>
      </c>
      <c r="D4" s="1">
        <v>1560619.8018100699</v>
      </c>
      <c r="E4" s="1">
        <v>1695591.92598534</v>
      </c>
      <c r="F4" s="1">
        <v>1824737.10544733</v>
      </c>
      <c r="H4" t="s">
        <v>4</v>
      </c>
      <c r="I4" s="1">
        <v>879.45386608450497</v>
      </c>
      <c r="J4" s="1">
        <v>1560619.8018100699</v>
      </c>
      <c r="K4" s="1">
        <v>1695591.92598534</v>
      </c>
      <c r="L4" s="1">
        <v>1824737.10544733</v>
      </c>
      <c r="N4" t="s">
        <v>4</v>
      </c>
      <c r="O4" s="1">
        <v>879.45386608450497</v>
      </c>
      <c r="P4" s="1">
        <v>1560619.8018100699</v>
      </c>
      <c r="Q4" s="1">
        <v>1695591.92598534</v>
      </c>
      <c r="R4" s="1">
        <v>1824737.10544733</v>
      </c>
    </row>
    <row r="5" spans="2:18">
      <c r="B5" t="s">
        <v>5</v>
      </c>
      <c r="C5" s="1">
        <v>46.5641180203896</v>
      </c>
      <c r="D5" s="1">
        <v>20657.3896138454</v>
      </c>
      <c r="E5" s="1">
        <v>19781.1255527258</v>
      </c>
      <c r="F5" s="1">
        <v>21225.732612755099</v>
      </c>
      <c r="H5" t="s">
        <v>5</v>
      </c>
      <c r="I5" s="1">
        <v>46.5641180203896</v>
      </c>
      <c r="J5" s="1">
        <v>20657.3896138454</v>
      </c>
      <c r="K5" s="1">
        <v>19781.1255527258</v>
      </c>
      <c r="L5" s="1">
        <v>21225.732612755099</v>
      </c>
      <c r="N5" t="s">
        <v>5</v>
      </c>
      <c r="O5" s="1">
        <v>46.5641180203896</v>
      </c>
      <c r="P5" s="1">
        <v>20657.3896138454</v>
      </c>
      <c r="Q5" s="1">
        <v>19781.1255527258</v>
      </c>
      <c r="R5" s="1">
        <v>21225.732612755099</v>
      </c>
    </row>
    <row r="6" spans="2:18">
      <c r="B6" t="s">
        <v>6</v>
      </c>
      <c r="C6" s="1">
        <v>35.137031853302503</v>
      </c>
      <c r="D6" s="1">
        <v>33485.235769434898</v>
      </c>
      <c r="E6" s="1">
        <v>31575.775965913599</v>
      </c>
      <c r="F6" s="1">
        <v>24853.691076690699</v>
      </c>
      <c r="H6" t="s">
        <v>6</v>
      </c>
      <c r="I6" s="1">
        <v>35.137031853302503</v>
      </c>
      <c r="J6" s="1">
        <v>33485.235769434898</v>
      </c>
      <c r="K6" s="1">
        <v>31575.775965913599</v>
      </c>
      <c r="L6" s="1">
        <v>24853.691076690699</v>
      </c>
      <c r="N6" t="s">
        <v>6</v>
      </c>
      <c r="O6" s="1">
        <v>35.137031853302503</v>
      </c>
      <c r="P6" s="1">
        <v>33485.235769434898</v>
      </c>
      <c r="Q6" s="1">
        <v>31575.775965913599</v>
      </c>
      <c r="R6" s="1">
        <v>24853.691076690699</v>
      </c>
    </row>
    <row r="7" spans="2:18">
      <c r="B7" t="s">
        <v>7</v>
      </c>
      <c r="C7" s="1">
        <v>5698.4369776576996</v>
      </c>
      <c r="D7" s="1">
        <v>33145097.950345699</v>
      </c>
      <c r="E7" s="1">
        <v>28770042.213897001</v>
      </c>
      <c r="F7" s="1">
        <v>23915547.1147082</v>
      </c>
      <c r="H7" t="s">
        <v>7</v>
      </c>
      <c r="I7" s="1">
        <v>4985.5444224413704</v>
      </c>
      <c r="J7" s="1">
        <v>28998540.979835901</v>
      </c>
      <c r="K7" s="1">
        <v>25170818.604342099</v>
      </c>
      <c r="L7" s="1">
        <v>20923636.2523355</v>
      </c>
      <c r="N7" t="s">
        <v>7</v>
      </c>
      <c r="O7" s="1">
        <v>4985.5444224413704</v>
      </c>
      <c r="P7" s="1">
        <v>28998540.979835901</v>
      </c>
      <c r="Q7" s="1">
        <v>25170818.604342099</v>
      </c>
      <c r="R7" s="1">
        <v>20923636.2523355</v>
      </c>
    </row>
    <row r="8" spans="2:18">
      <c r="B8" t="s">
        <v>8</v>
      </c>
      <c r="C8" s="1">
        <v>313.30189493077501</v>
      </c>
      <c r="D8" s="1">
        <v>247095.339520429</v>
      </c>
      <c r="E8" s="1">
        <v>296904.84549918497</v>
      </c>
      <c r="F8" s="1">
        <v>295479.653977259</v>
      </c>
      <c r="H8" t="s">
        <v>8</v>
      </c>
      <c r="I8" s="1">
        <v>313.30189493077501</v>
      </c>
      <c r="J8" s="1">
        <v>247095.339520429</v>
      </c>
      <c r="K8" s="1">
        <v>296904.84549918497</v>
      </c>
      <c r="L8" s="1">
        <v>295479.653977259</v>
      </c>
      <c r="N8" t="s">
        <v>8</v>
      </c>
      <c r="O8" s="1">
        <v>603.95394256237705</v>
      </c>
      <c r="P8" s="1">
        <v>476327.16848114203</v>
      </c>
      <c r="Q8" s="1">
        <v>572345.25199640705</v>
      </c>
      <c r="R8" s="1">
        <v>569597.90174892696</v>
      </c>
    </row>
    <row r="9" spans="2:18">
      <c r="B9" t="s">
        <v>9</v>
      </c>
      <c r="C9" s="1">
        <v>105.841415679102</v>
      </c>
      <c r="D9" s="1">
        <v>43476.6370806286</v>
      </c>
      <c r="E9" s="1">
        <v>46692.343782629898</v>
      </c>
      <c r="F9" s="1">
        <v>41591.918991630802</v>
      </c>
      <c r="H9" t="s">
        <v>9</v>
      </c>
      <c r="I9" s="1">
        <v>105.841415679102</v>
      </c>
      <c r="J9" s="1">
        <v>43476.6370806286</v>
      </c>
      <c r="K9" s="1">
        <v>46692.343782629898</v>
      </c>
      <c r="L9" s="1">
        <v>41591.918991630802</v>
      </c>
      <c r="N9" t="s">
        <v>9</v>
      </c>
      <c r="O9" s="1">
        <v>105.841415679102</v>
      </c>
      <c r="P9" s="1">
        <v>43476.6370806286</v>
      </c>
      <c r="Q9" s="1">
        <v>46692.343782629898</v>
      </c>
      <c r="R9" s="1">
        <v>41591.918991630802</v>
      </c>
    </row>
    <row r="10" spans="2:18">
      <c r="B10" t="s">
        <v>10</v>
      </c>
      <c r="C10" s="1">
        <v>507.32769692593899</v>
      </c>
      <c r="D10" s="1">
        <v>1333732.85797</v>
      </c>
      <c r="E10" s="1">
        <v>1516931.3701624</v>
      </c>
      <c r="F10" s="1">
        <v>1921847.5086734099</v>
      </c>
      <c r="H10" t="s">
        <v>10</v>
      </c>
      <c r="I10" s="1">
        <v>1220.2202521422601</v>
      </c>
      <c r="J10" s="1">
        <v>3207882.9011382698</v>
      </c>
      <c r="K10" s="1">
        <v>3648510.40106388</v>
      </c>
      <c r="L10" s="1">
        <v>4622411.2458713204</v>
      </c>
      <c r="N10" t="s">
        <v>10</v>
      </c>
      <c r="O10" s="1">
        <v>1220.2202521422601</v>
      </c>
      <c r="P10" s="1">
        <v>3207882.9011382698</v>
      </c>
      <c r="Q10" s="1">
        <v>3648510.40106388</v>
      </c>
      <c r="R10" s="1">
        <v>4622411.2458713204</v>
      </c>
    </row>
    <row r="11" spans="2:18">
      <c r="B11" t="s">
        <v>11</v>
      </c>
      <c r="C11" s="1">
        <v>90.817753347897593</v>
      </c>
      <c r="D11" s="1">
        <v>25367.634443155199</v>
      </c>
      <c r="E11" s="1">
        <v>28193.605933194001</v>
      </c>
      <c r="F11" s="1">
        <v>31405.574671222301</v>
      </c>
      <c r="H11" t="s">
        <v>11</v>
      </c>
      <c r="I11" s="1">
        <v>90.817753347897593</v>
      </c>
      <c r="J11" s="1">
        <v>25367.634443155199</v>
      </c>
      <c r="K11" s="1">
        <v>28193.605933194001</v>
      </c>
      <c r="L11" s="1">
        <v>31405.574671222301</v>
      </c>
      <c r="N11" t="s">
        <v>11</v>
      </c>
      <c r="O11" s="1">
        <v>90.817753347897593</v>
      </c>
      <c r="P11" s="1">
        <v>25367.634443155199</v>
      </c>
      <c r="Q11" s="1">
        <v>28193.605933194001</v>
      </c>
      <c r="R11" s="1">
        <v>31405.574671222301</v>
      </c>
    </row>
    <row r="12" spans="2:18">
      <c r="B12" t="s">
        <v>12</v>
      </c>
      <c r="C12" s="1">
        <v>173.107188453276</v>
      </c>
      <c r="D12" s="1">
        <v>270208.49795459199</v>
      </c>
      <c r="E12" s="1">
        <v>294153.96871678799</v>
      </c>
      <c r="F12" s="1">
        <v>247610.926315288</v>
      </c>
      <c r="H12" t="s">
        <v>12</v>
      </c>
      <c r="I12" s="1">
        <v>173.107188453276</v>
      </c>
      <c r="J12" s="1">
        <v>270208.49795459199</v>
      </c>
      <c r="K12" s="1">
        <v>294153.96871678799</v>
      </c>
      <c r="L12" s="1">
        <v>247610.926315288</v>
      </c>
      <c r="N12" t="s">
        <v>12</v>
      </c>
      <c r="O12" s="1">
        <v>481.28467679839298</v>
      </c>
      <c r="P12" s="1">
        <v>751252.50873886596</v>
      </c>
      <c r="Q12" s="1">
        <v>817827.37636592204</v>
      </c>
      <c r="R12" s="1">
        <v>688425.16424770094</v>
      </c>
    </row>
    <row r="13" spans="2:18">
      <c r="B13" t="s">
        <v>13</v>
      </c>
      <c r="C13" s="1">
        <v>161.95236768574901</v>
      </c>
      <c r="D13" s="1">
        <v>7983.0500403392298</v>
      </c>
      <c r="E13" s="1">
        <v>5292.2891883769898</v>
      </c>
      <c r="F13" s="1">
        <v>2545.6612476578698</v>
      </c>
      <c r="H13" t="s">
        <v>13</v>
      </c>
      <c r="I13" s="1">
        <v>161.95236768574901</v>
      </c>
      <c r="J13" s="1">
        <v>7983.0500403392298</v>
      </c>
      <c r="K13" s="1">
        <v>5292.2891883769898</v>
      </c>
      <c r="L13" s="1">
        <v>2545.6612476578698</v>
      </c>
      <c r="N13" t="s">
        <v>13</v>
      </c>
      <c r="O13" s="1">
        <v>133.28489008696499</v>
      </c>
      <c r="P13" s="1">
        <v>6569.9561074029398</v>
      </c>
      <c r="Q13" s="1">
        <v>4355.4916353552499</v>
      </c>
      <c r="R13" s="1">
        <v>2095.0492076231699</v>
      </c>
    </row>
    <row r="14" spans="2:18">
      <c r="B14" t="s">
        <v>14</v>
      </c>
      <c r="C14" s="1">
        <v>19.988445783937198</v>
      </c>
      <c r="D14" s="1">
        <v>14450.8035889123</v>
      </c>
      <c r="E14" s="1">
        <v>11430.7135360993</v>
      </c>
      <c r="F14" s="1">
        <v>8797.3195556534301</v>
      </c>
      <c r="H14" t="s">
        <v>14</v>
      </c>
      <c r="I14" s="1">
        <v>19.988445783937198</v>
      </c>
      <c r="J14" s="1">
        <v>14450.8035889123</v>
      </c>
      <c r="K14" s="1">
        <v>11430.7135360993</v>
      </c>
      <c r="L14" s="1">
        <v>8797.3195556534301</v>
      </c>
      <c r="N14" t="s">
        <v>14</v>
      </c>
      <c r="O14" s="1">
        <v>19.988445783937198</v>
      </c>
      <c r="P14" s="1">
        <v>14450.8035889123</v>
      </c>
      <c r="Q14" s="1">
        <v>11430.7135360993</v>
      </c>
      <c r="R14" s="1">
        <v>8797.3195556534301</v>
      </c>
    </row>
    <row r="15" spans="2:18">
      <c r="B15" t="s">
        <v>15</v>
      </c>
      <c r="C15" s="1">
        <v>5071.3196700450098</v>
      </c>
      <c r="D15" s="1">
        <v>4999568.6108253496</v>
      </c>
      <c r="E15" s="1">
        <v>5303068.4306211602</v>
      </c>
      <c r="F15" s="1">
        <v>4703122.6924113901</v>
      </c>
      <c r="H15" t="s">
        <v>15</v>
      </c>
      <c r="I15" s="1">
        <v>5071.3196700450098</v>
      </c>
      <c r="J15" s="1">
        <v>4999568.6108253496</v>
      </c>
      <c r="K15" s="1">
        <v>5303068.4306211602</v>
      </c>
      <c r="L15" s="1">
        <v>4703122.6924113901</v>
      </c>
      <c r="N15" t="s">
        <v>15</v>
      </c>
      <c r="O15" s="1">
        <v>4501.1576116670803</v>
      </c>
      <c r="P15" s="1">
        <v>4437473.4333141698</v>
      </c>
      <c r="Q15" s="1">
        <v>4706851.15211243</v>
      </c>
      <c r="R15" s="1">
        <v>4174356.55468428</v>
      </c>
    </row>
    <row r="18" spans="2:10">
      <c r="B18" s="3"/>
      <c r="C18" s="4"/>
      <c r="D18" s="4"/>
      <c r="E18" s="4"/>
      <c r="G18" s="3"/>
      <c r="H18" s="4"/>
      <c r="I18" s="4"/>
      <c r="J18" s="4"/>
    </row>
    <row r="19" spans="2:10">
      <c r="B19" s="3"/>
      <c r="C19" s="5"/>
      <c r="D19" s="5"/>
      <c r="E19" s="5"/>
      <c r="G19" s="3"/>
      <c r="H19" s="9"/>
      <c r="I19" s="9"/>
      <c r="J19" s="9"/>
    </row>
    <row r="20" spans="2:10">
      <c r="B20" s="3"/>
      <c r="C20" s="5"/>
      <c r="D20" s="5"/>
      <c r="E20" s="5"/>
      <c r="G20" s="3"/>
      <c r="H20" s="9"/>
      <c r="I20" s="9"/>
      <c r="J20" s="9"/>
    </row>
    <row r="21" spans="2:10">
      <c r="B21" s="3"/>
      <c r="C21" s="5"/>
      <c r="D21" s="5"/>
      <c r="E21" s="5"/>
      <c r="G21" s="3"/>
      <c r="H21" s="9"/>
      <c r="I21" s="9"/>
      <c r="J21" s="9"/>
    </row>
    <row r="22" spans="2:10">
      <c r="B22" s="3"/>
      <c r="C22" s="5"/>
      <c r="D22" s="5"/>
      <c r="E22" s="5"/>
      <c r="G22" s="3"/>
      <c r="H22" s="9"/>
      <c r="I22" s="9"/>
      <c r="J22" s="9"/>
    </row>
    <row r="23" spans="2:10">
      <c r="B23" s="3"/>
      <c r="C23" s="5"/>
      <c r="D23" s="5"/>
      <c r="E23" s="5"/>
      <c r="G23" s="3"/>
      <c r="H23" s="9"/>
      <c r="I23" s="9"/>
      <c r="J23" s="9"/>
    </row>
    <row r="24" spans="2:10">
      <c r="B24" s="3"/>
      <c r="C24" s="5"/>
      <c r="D24" s="5"/>
      <c r="E24" s="5"/>
      <c r="G24" s="3"/>
      <c r="H24" s="9"/>
      <c r="I24" s="9"/>
      <c r="J24" s="9"/>
    </row>
    <row r="25" spans="2:10">
      <c r="B25" s="3"/>
      <c r="C25" s="5"/>
      <c r="D25" s="5"/>
      <c r="E25" s="5"/>
      <c r="G25" s="3"/>
      <c r="H25" s="9"/>
      <c r="I25" s="9"/>
      <c r="J25" s="9"/>
    </row>
    <row r="26" spans="2:10">
      <c r="B26" s="3"/>
      <c r="C26" s="5"/>
      <c r="D26" s="5"/>
      <c r="E26" s="5"/>
      <c r="G26" s="3"/>
      <c r="H26" s="9"/>
      <c r="I26" s="9"/>
      <c r="J26" s="9"/>
    </row>
    <row r="27" spans="2:10">
      <c r="B27" s="3"/>
      <c r="C27" s="5"/>
      <c r="D27" s="5"/>
      <c r="E27" s="5"/>
      <c r="G27" s="3"/>
      <c r="H27" s="9"/>
      <c r="I27" s="9"/>
      <c r="J27" s="9"/>
    </row>
    <row r="28" spans="2:10">
      <c r="B28" s="3"/>
      <c r="C28" s="5"/>
      <c r="D28" s="5"/>
      <c r="E28" s="5"/>
      <c r="G28" s="3"/>
      <c r="H28" s="9"/>
      <c r="I28" s="9"/>
      <c r="J28" s="9"/>
    </row>
    <row r="29" spans="2:10">
      <c r="B29" s="3"/>
      <c r="C29" s="5"/>
      <c r="D29" s="5"/>
      <c r="E29" s="5"/>
      <c r="G29" s="3"/>
      <c r="H29" s="9"/>
      <c r="I29" s="9"/>
      <c r="J29" s="9"/>
    </row>
    <row r="30" spans="2:10">
      <c r="B30" s="3"/>
      <c r="C30" s="5"/>
      <c r="D30" s="5"/>
      <c r="E30" s="5"/>
      <c r="G30" s="3"/>
      <c r="H30" s="9"/>
      <c r="I30" s="9"/>
      <c r="J30" s="9"/>
    </row>
    <row r="31" spans="2:10">
      <c r="H31" s="1"/>
    </row>
    <row r="32" spans="2:10">
      <c r="H32" s="6"/>
      <c r="I32" s="6"/>
      <c r="J32" s="6"/>
    </row>
    <row r="33" spans="8:10">
      <c r="H33" s="7"/>
      <c r="I33" s="7"/>
      <c r="J33" s="7"/>
    </row>
    <row r="34" spans="8:10">
      <c r="H34" s="8"/>
      <c r="I34" s="8"/>
      <c r="J34" s="8"/>
    </row>
    <row r="35" spans="8:10">
      <c r="H35" s="8"/>
      <c r="I35" s="8"/>
      <c r="J35" s="8"/>
    </row>
    <row r="36" spans="8:10">
      <c r="H36" s="8"/>
      <c r="I36" s="8"/>
      <c r="J36" s="8"/>
    </row>
    <row r="37" spans="8:10">
      <c r="H37" s="8"/>
      <c r="I37" s="8"/>
      <c r="J37" s="8"/>
    </row>
    <row r="38" spans="8:10">
      <c r="H38" s="8"/>
      <c r="I38" s="8"/>
      <c r="J38" s="8"/>
    </row>
    <row r="39" spans="8:10">
      <c r="H39" s="8"/>
      <c r="I39" s="8"/>
      <c r="J39" s="8"/>
    </row>
    <row r="40" spans="8:10">
      <c r="H40" s="8"/>
      <c r="I40" s="8"/>
      <c r="J40" s="8"/>
    </row>
    <row r="41" spans="8:10">
      <c r="H41" s="8"/>
      <c r="I41" s="8"/>
      <c r="J41" s="8"/>
    </row>
    <row r="42" spans="8:10">
      <c r="H42" s="8"/>
      <c r="I42" s="8"/>
      <c r="J42" s="8"/>
    </row>
    <row r="43" spans="8:10">
      <c r="H43" s="8"/>
      <c r="I43" s="8"/>
      <c r="J43" s="8"/>
    </row>
    <row r="44" spans="8:10">
      <c r="H44" s="8"/>
      <c r="I44" s="8"/>
      <c r="J44" s="8"/>
    </row>
    <row r="45" spans="8:10">
      <c r="H45" s="8"/>
      <c r="I45" s="8"/>
      <c r="J45" s="8"/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0579-1E15-4A43-B01B-C7329EEEF4CF}">
  <dimension ref="A1:I28"/>
  <sheetViews>
    <sheetView workbookViewId="0">
      <selection activeCell="F1" sqref="F1:I13"/>
    </sheetView>
  </sheetViews>
  <sheetFormatPr defaultRowHeight="15"/>
  <cols>
    <col min="7" max="7" width="10.140625" bestFit="1" customWidth="1"/>
    <col min="8" max="8" width="21.85546875" bestFit="1" customWidth="1"/>
    <col min="9" max="9" width="13.42578125" bestFit="1" customWidth="1"/>
  </cols>
  <sheetData>
    <row r="1" spans="1:9">
      <c r="A1" s="3" t="s">
        <v>16</v>
      </c>
      <c r="B1" s="4" t="s">
        <v>1</v>
      </c>
      <c r="C1" s="4" t="s">
        <v>2</v>
      </c>
      <c r="D1" s="4" t="s">
        <v>3</v>
      </c>
      <c r="F1" s="3" t="s">
        <v>16</v>
      </c>
      <c r="G1" s="4" t="s">
        <v>1</v>
      </c>
      <c r="H1" s="4" t="s">
        <v>2</v>
      </c>
      <c r="I1" s="4" t="s">
        <v>3</v>
      </c>
    </row>
    <row r="2" spans="1:9">
      <c r="A2" s="3" t="s">
        <v>17</v>
      </c>
      <c r="B2" s="5">
        <v>108</v>
      </c>
      <c r="C2" s="5">
        <v>118</v>
      </c>
      <c r="D2" s="5">
        <v>132</v>
      </c>
      <c r="F2" s="3" t="s">
        <v>17</v>
      </c>
      <c r="G2" s="9">
        <f>B2/1000</f>
        <v>0.108</v>
      </c>
      <c r="H2" s="9">
        <f t="shared" ref="H2:I13" si="0">C2/1000</f>
        <v>0.11799999999999999</v>
      </c>
      <c r="I2" s="9">
        <f t="shared" si="0"/>
        <v>0.13200000000000001</v>
      </c>
    </row>
    <row r="3" spans="1:9">
      <c r="A3" s="3" t="s">
        <v>18</v>
      </c>
      <c r="B3" s="5">
        <v>27</v>
      </c>
      <c r="C3" s="5">
        <v>26</v>
      </c>
      <c r="D3" s="5">
        <v>29</v>
      </c>
      <c r="F3" s="3" t="s">
        <v>18</v>
      </c>
      <c r="G3" s="9">
        <f t="shared" ref="G3:G13" si="1">B3/1000</f>
        <v>2.7E-2</v>
      </c>
      <c r="H3" s="9">
        <f t="shared" si="0"/>
        <v>2.5999999999999999E-2</v>
      </c>
      <c r="I3" s="9">
        <f t="shared" si="0"/>
        <v>2.9000000000000001E-2</v>
      </c>
    </row>
    <row r="4" spans="1:9">
      <c r="A4" s="3" t="s">
        <v>19</v>
      </c>
      <c r="B4" s="5">
        <v>58</v>
      </c>
      <c r="C4" s="5">
        <v>55</v>
      </c>
      <c r="D4" s="5">
        <v>45</v>
      </c>
      <c r="F4" s="3" t="s">
        <v>19</v>
      </c>
      <c r="G4" s="9">
        <f t="shared" si="1"/>
        <v>5.8000000000000003E-2</v>
      </c>
      <c r="H4" s="9">
        <f t="shared" si="0"/>
        <v>5.5E-2</v>
      </c>
      <c r="I4" s="9">
        <f t="shared" si="0"/>
        <v>4.4999999999999998E-2</v>
      </c>
    </row>
    <row r="5" spans="1:9">
      <c r="A5" s="3" t="s">
        <v>20</v>
      </c>
      <c r="B5" s="5">
        <v>354</v>
      </c>
      <c r="C5" s="5">
        <v>309</v>
      </c>
      <c r="D5" s="5">
        <v>267</v>
      </c>
      <c r="F5" s="3" t="s">
        <v>20</v>
      </c>
      <c r="G5" s="9">
        <f t="shared" si="1"/>
        <v>0.35399999999999998</v>
      </c>
      <c r="H5" s="9">
        <f t="shared" si="0"/>
        <v>0.309</v>
      </c>
      <c r="I5" s="9">
        <f t="shared" si="0"/>
        <v>0.26700000000000002</v>
      </c>
    </row>
    <row r="6" spans="1:9">
      <c r="A6" s="3" t="s">
        <v>21</v>
      </c>
      <c r="B6" s="5">
        <v>48</v>
      </c>
      <c r="C6" s="5">
        <v>58</v>
      </c>
      <c r="D6" s="5">
        <v>60</v>
      </c>
      <c r="F6" s="3" t="s">
        <v>21</v>
      </c>
      <c r="G6" s="9">
        <f t="shared" si="1"/>
        <v>4.8000000000000001E-2</v>
      </c>
      <c r="H6" s="9">
        <f t="shared" si="0"/>
        <v>5.8000000000000003E-2</v>
      </c>
      <c r="I6" s="9">
        <f t="shared" si="0"/>
        <v>0.06</v>
      </c>
    </row>
    <row r="7" spans="1:9">
      <c r="A7" s="3" t="s">
        <v>22</v>
      </c>
      <c r="B7" s="5">
        <v>25</v>
      </c>
      <c r="C7" s="5">
        <v>27</v>
      </c>
      <c r="D7" s="5">
        <v>25</v>
      </c>
      <c r="F7" s="3" t="s">
        <v>22</v>
      </c>
      <c r="G7" s="9">
        <f t="shared" si="1"/>
        <v>2.5000000000000001E-2</v>
      </c>
      <c r="H7" s="9">
        <f t="shared" si="0"/>
        <v>2.7E-2</v>
      </c>
      <c r="I7" s="9">
        <f t="shared" si="0"/>
        <v>2.5000000000000001E-2</v>
      </c>
    </row>
    <row r="8" spans="1:9">
      <c r="A8" s="3" t="s">
        <v>23</v>
      </c>
      <c r="B8" s="5">
        <v>160</v>
      </c>
      <c r="C8" s="5">
        <v>183</v>
      </c>
      <c r="D8" s="5">
        <v>241</v>
      </c>
      <c r="F8" s="3" t="s">
        <v>23</v>
      </c>
      <c r="G8" s="9">
        <f t="shared" si="1"/>
        <v>0.16</v>
      </c>
      <c r="H8" s="9">
        <f t="shared" si="0"/>
        <v>0.183</v>
      </c>
      <c r="I8" s="9">
        <f t="shared" si="0"/>
        <v>0.24099999999999999</v>
      </c>
    </row>
    <row r="9" spans="1:9">
      <c r="A9" s="3" t="s">
        <v>24</v>
      </c>
      <c r="B9" s="5">
        <v>17</v>
      </c>
      <c r="C9" s="5">
        <v>19</v>
      </c>
      <c r="D9" s="5">
        <v>22</v>
      </c>
      <c r="F9" s="3" t="s">
        <v>24</v>
      </c>
      <c r="G9" s="9">
        <f t="shared" si="1"/>
        <v>1.7000000000000001E-2</v>
      </c>
      <c r="H9" s="9">
        <f t="shared" si="0"/>
        <v>1.9E-2</v>
      </c>
      <c r="I9" s="9">
        <f t="shared" si="0"/>
        <v>2.1999999999999999E-2</v>
      </c>
    </row>
    <row r="10" spans="1:9">
      <c r="A10" s="3" t="s">
        <v>25</v>
      </c>
      <c r="B10" s="5">
        <v>95</v>
      </c>
      <c r="C10" s="5">
        <v>104</v>
      </c>
      <c r="D10" s="5">
        <v>91</v>
      </c>
      <c r="F10" s="3" t="s">
        <v>25</v>
      </c>
      <c r="G10" s="9">
        <f t="shared" si="1"/>
        <v>9.5000000000000001E-2</v>
      </c>
      <c r="H10" s="9">
        <f t="shared" si="0"/>
        <v>0.104</v>
      </c>
      <c r="I10" s="9">
        <f t="shared" si="0"/>
        <v>9.0999999999999998E-2</v>
      </c>
    </row>
    <row r="11" spans="1:9">
      <c r="A11" s="3" t="s">
        <v>26</v>
      </c>
      <c r="B11" s="5">
        <v>3</v>
      </c>
      <c r="C11" s="5">
        <v>2</v>
      </c>
      <c r="D11" s="5">
        <v>1</v>
      </c>
      <c r="F11" s="3" t="s">
        <v>26</v>
      </c>
      <c r="G11" s="9">
        <f t="shared" si="1"/>
        <v>3.0000000000000001E-3</v>
      </c>
      <c r="H11" s="9">
        <f t="shared" si="0"/>
        <v>2E-3</v>
      </c>
      <c r="I11" s="9">
        <f t="shared" si="0"/>
        <v>1E-3</v>
      </c>
    </row>
    <row r="12" spans="1:9">
      <c r="A12" s="3" t="s">
        <v>27</v>
      </c>
      <c r="B12" s="5">
        <v>44</v>
      </c>
      <c r="C12" s="5">
        <v>35</v>
      </c>
      <c r="D12" s="5">
        <v>28</v>
      </c>
      <c r="F12" s="3" t="s">
        <v>27</v>
      </c>
      <c r="G12" s="9">
        <f t="shared" si="1"/>
        <v>4.3999999999999997E-2</v>
      </c>
      <c r="H12" s="9">
        <f t="shared" si="0"/>
        <v>3.5000000000000003E-2</v>
      </c>
      <c r="I12" s="9">
        <f t="shared" si="0"/>
        <v>2.8000000000000001E-2</v>
      </c>
    </row>
    <row r="13" spans="1:9">
      <c r="A13" s="3" t="s">
        <v>28</v>
      </c>
      <c r="B13" s="5">
        <v>60</v>
      </c>
      <c r="C13" s="5">
        <v>64</v>
      </c>
      <c r="D13" s="5">
        <v>59</v>
      </c>
      <c r="F13" s="3" t="s">
        <v>28</v>
      </c>
      <c r="G13" s="9">
        <f t="shared" si="1"/>
        <v>0.06</v>
      </c>
      <c r="H13" s="9">
        <f t="shared" si="0"/>
        <v>6.4000000000000001E-2</v>
      </c>
      <c r="I13" s="9">
        <f t="shared" si="0"/>
        <v>5.8999999999999997E-2</v>
      </c>
    </row>
    <row r="14" spans="1:9">
      <c r="G14" s="1"/>
    </row>
    <row r="15" spans="1:9">
      <c r="G15" s="6" t="s">
        <v>29</v>
      </c>
      <c r="H15" s="6" t="s">
        <v>30</v>
      </c>
      <c r="I15" s="6" t="s">
        <v>31</v>
      </c>
    </row>
    <row r="16" spans="1:9">
      <c r="G16" s="7">
        <v>16430.86</v>
      </c>
      <c r="H16" s="7">
        <v>16339.03</v>
      </c>
      <c r="I16" s="7">
        <v>15718.58</v>
      </c>
    </row>
    <row r="17" spans="6:9">
      <c r="F17" t="s">
        <v>4</v>
      </c>
      <c r="G17" s="8">
        <f>G2*$G$16</f>
        <v>1774.53288</v>
      </c>
      <c r="H17" s="8">
        <f>H2*$H$16</f>
        <v>1928.0055399999999</v>
      </c>
      <c r="I17" s="8">
        <f>I2*$I$16</f>
        <v>2074.8525600000003</v>
      </c>
    </row>
    <row r="18" spans="6:9">
      <c r="F18" t="s">
        <v>5</v>
      </c>
      <c r="G18" s="8">
        <f t="shared" ref="G18:G28" si="2">G3*$G$16</f>
        <v>443.63321999999999</v>
      </c>
      <c r="H18" s="8">
        <f t="shared" ref="H18:H28" si="3">H3*$H$16</f>
        <v>424.81477999999998</v>
      </c>
      <c r="I18" s="8">
        <f t="shared" ref="I18:I28" si="4">I3*$I$16</f>
        <v>455.83882</v>
      </c>
    </row>
    <row r="19" spans="6:9">
      <c r="F19" t="s">
        <v>6</v>
      </c>
      <c r="G19" s="8">
        <f t="shared" si="2"/>
        <v>952.98988000000008</v>
      </c>
      <c r="H19" s="8">
        <f t="shared" si="3"/>
        <v>898.64665000000002</v>
      </c>
      <c r="I19" s="8">
        <f t="shared" si="4"/>
        <v>707.33609999999999</v>
      </c>
    </row>
    <row r="20" spans="6:9">
      <c r="F20" t="s">
        <v>7</v>
      </c>
      <c r="G20" s="8">
        <f t="shared" si="2"/>
        <v>5816.5244400000001</v>
      </c>
      <c r="H20" s="8">
        <f t="shared" si="3"/>
        <v>5048.7602699999998</v>
      </c>
      <c r="I20" s="8">
        <f t="shared" si="4"/>
        <v>4196.8608599999998</v>
      </c>
    </row>
    <row r="21" spans="6:9">
      <c r="F21" t="s">
        <v>8</v>
      </c>
      <c r="G21" s="8">
        <f t="shared" si="2"/>
        <v>788.68128000000002</v>
      </c>
      <c r="H21" s="8">
        <f t="shared" si="3"/>
        <v>947.66374000000008</v>
      </c>
      <c r="I21" s="8">
        <f t="shared" si="4"/>
        <v>943.11479999999995</v>
      </c>
    </row>
    <row r="22" spans="6:9">
      <c r="F22" t="s">
        <v>9</v>
      </c>
      <c r="G22" s="8">
        <f t="shared" si="2"/>
        <v>410.77150000000006</v>
      </c>
      <c r="H22" s="8">
        <f t="shared" si="3"/>
        <v>441.15381000000002</v>
      </c>
      <c r="I22" s="8">
        <f t="shared" si="4"/>
        <v>392.96450000000004</v>
      </c>
    </row>
    <row r="23" spans="6:9">
      <c r="F23" t="s">
        <v>10</v>
      </c>
      <c r="G23" s="8">
        <f t="shared" si="2"/>
        <v>2628.9376000000002</v>
      </c>
      <c r="H23" s="8">
        <f t="shared" si="3"/>
        <v>2990.0424900000003</v>
      </c>
      <c r="I23" s="8">
        <f t="shared" si="4"/>
        <v>3788.17778</v>
      </c>
    </row>
    <row r="24" spans="6:9">
      <c r="F24" t="s">
        <v>11</v>
      </c>
      <c r="G24" s="8">
        <f t="shared" si="2"/>
        <v>279.32462000000004</v>
      </c>
      <c r="H24" s="8">
        <f t="shared" si="3"/>
        <v>310.44157000000001</v>
      </c>
      <c r="I24" s="8">
        <f t="shared" si="4"/>
        <v>345.80876000000001</v>
      </c>
    </row>
    <row r="25" spans="6:9">
      <c r="F25" t="s">
        <v>12</v>
      </c>
      <c r="G25" s="8">
        <f t="shared" si="2"/>
        <v>1560.9317000000001</v>
      </c>
      <c r="H25" s="8">
        <f t="shared" si="3"/>
        <v>1699.2591199999999</v>
      </c>
      <c r="I25" s="8">
        <f t="shared" si="4"/>
        <v>1430.3907799999999</v>
      </c>
    </row>
    <row r="26" spans="6:9">
      <c r="F26" t="s">
        <v>13</v>
      </c>
      <c r="G26" s="8">
        <f t="shared" si="2"/>
        <v>49.292580000000001</v>
      </c>
      <c r="H26" s="8">
        <f t="shared" si="3"/>
        <v>32.678060000000002</v>
      </c>
      <c r="I26" s="8">
        <f t="shared" si="4"/>
        <v>15.718580000000001</v>
      </c>
    </row>
    <row r="27" spans="6:9">
      <c r="F27" t="s">
        <v>14</v>
      </c>
      <c r="G27" s="8">
        <f t="shared" si="2"/>
        <v>722.95784000000003</v>
      </c>
      <c r="H27" s="8">
        <f t="shared" si="3"/>
        <v>571.86605000000009</v>
      </c>
      <c r="I27" s="8">
        <f t="shared" si="4"/>
        <v>440.12024000000002</v>
      </c>
    </row>
    <row r="28" spans="6:9">
      <c r="F28" t="s">
        <v>15</v>
      </c>
      <c r="G28" s="8">
        <f t="shared" si="2"/>
        <v>985.85159999999996</v>
      </c>
      <c r="H28" s="8">
        <f t="shared" si="3"/>
        <v>1045.6979200000001</v>
      </c>
      <c r="I28" s="8">
        <f t="shared" si="4"/>
        <v>927.39621999999997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493D-73F9-461D-8193-76CA6EEF05E5}">
  <dimension ref="A1:K57"/>
  <sheetViews>
    <sheetView tabSelected="1" topLeftCell="A5" workbookViewId="0">
      <selection activeCell="H32" sqref="H32"/>
    </sheetView>
  </sheetViews>
  <sheetFormatPr defaultRowHeight="15"/>
  <cols>
    <col min="1" max="1" width="18.140625" customWidth="1"/>
    <col min="2" max="2" width="16.7109375" customWidth="1"/>
    <col min="3" max="3" width="15" customWidth="1"/>
    <col min="4" max="4" width="24" bestFit="1" customWidth="1"/>
    <col min="5" max="5" width="16.85546875" bestFit="1" customWidth="1"/>
    <col min="7" max="7" width="16.5703125" customWidth="1"/>
    <col min="10" max="10" width="12.5703125" bestFit="1" customWidth="1"/>
  </cols>
  <sheetData>
    <row r="1" spans="1:5">
      <c r="A1" s="12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 s="18" t="s">
        <v>4</v>
      </c>
      <c r="B2" s="19">
        <v>879.45386608450497</v>
      </c>
      <c r="C2" s="19">
        <v>433.50550050279702</v>
      </c>
      <c r="D2" s="19">
        <v>470.99775721815098</v>
      </c>
      <c r="E2" s="19">
        <v>506.87141817981399</v>
      </c>
    </row>
    <row r="3" spans="1:5">
      <c r="A3" s="18" t="s">
        <v>5</v>
      </c>
      <c r="B3" s="19">
        <v>46.5641180203896</v>
      </c>
      <c r="C3" s="19">
        <v>5.7381637816237401</v>
      </c>
      <c r="D3" s="19">
        <v>5.4947570979793996</v>
      </c>
      <c r="E3" s="19">
        <v>5.8960368368764202</v>
      </c>
    </row>
    <row r="4" spans="1:5">
      <c r="A4" s="18" t="s">
        <v>6</v>
      </c>
      <c r="B4" s="19">
        <v>35.137031853302503</v>
      </c>
      <c r="C4" s="19">
        <v>9.3014543803985994</v>
      </c>
      <c r="D4" s="19">
        <v>8.7710488794204498</v>
      </c>
      <c r="E4" s="19">
        <v>6.9038030768585497</v>
      </c>
    </row>
    <row r="5" spans="1:5">
      <c r="A5" t="s">
        <v>37</v>
      </c>
      <c r="B5" s="1">
        <v>4985.5444224413704</v>
      </c>
      <c r="C5" s="10">
        <v>8055.1502721766501</v>
      </c>
      <c r="D5" s="10">
        <v>6991.8940567616901</v>
      </c>
      <c r="E5" s="10">
        <v>5812.1211812043002</v>
      </c>
    </row>
    <row r="6" spans="1:5">
      <c r="A6" s="18" t="s">
        <v>8</v>
      </c>
      <c r="B6" s="19">
        <v>603.95394256237705</v>
      </c>
      <c r="C6" s="19">
        <v>132.31310235587199</v>
      </c>
      <c r="D6" s="19">
        <v>158.98479222122401</v>
      </c>
      <c r="E6" s="19">
        <v>158.22163937470199</v>
      </c>
    </row>
    <row r="7" spans="1:5">
      <c r="A7" s="18" t="s">
        <v>9</v>
      </c>
      <c r="B7" s="19">
        <v>105.841415679102</v>
      </c>
      <c r="C7" s="19">
        <v>12.076843633507901</v>
      </c>
      <c r="D7" s="19">
        <v>12.970095495174901</v>
      </c>
      <c r="E7" s="19">
        <v>11.553310831008501</v>
      </c>
    </row>
    <row r="8" spans="1:5">
      <c r="A8" s="18" t="s">
        <v>10</v>
      </c>
      <c r="B8" s="19">
        <v>1220.2202521422601</v>
      </c>
      <c r="C8" s="19">
        <v>891.07858364952199</v>
      </c>
      <c r="D8" s="19">
        <v>1013.47511140663</v>
      </c>
      <c r="E8" s="19">
        <v>1284.0031238531401</v>
      </c>
    </row>
    <row r="9" spans="1:5">
      <c r="A9" s="18" t="s">
        <v>11</v>
      </c>
      <c r="B9" s="19">
        <v>90.817753347897593</v>
      </c>
      <c r="C9" s="19">
        <v>7.0465651230986701</v>
      </c>
      <c r="D9" s="19">
        <v>7.8315572036650201</v>
      </c>
      <c r="E9" s="19">
        <v>8.7237707420061898</v>
      </c>
    </row>
    <row r="10" spans="1:5">
      <c r="A10" s="18" t="s">
        <v>12</v>
      </c>
      <c r="B10" s="19">
        <v>1146.6233518224501</v>
      </c>
      <c r="C10" s="19">
        <v>497.16687161664601</v>
      </c>
      <c r="D10" s="19">
        <v>541.22505216368802</v>
      </c>
      <c r="E10" s="19">
        <v>455.58874182764902</v>
      </c>
    </row>
    <row r="11" spans="1:5">
      <c r="A11" s="18" t="s">
        <v>13</v>
      </c>
      <c r="B11" s="19">
        <v>133.28489008696499</v>
      </c>
      <c r="C11" s="19">
        <v>1.8249878076119199</v>
      </c>
      <c r="D11" s="19">
        <v>1.2098587875986799</v>
      </c>
      <c r="E11" s="19">
        <v>0.58195811322865798</v>
      </c>
    </row>
    <row r="12" spans="1:5">
      <c r="A12" s="18" t="s">
        <v>14</v>
      </c>
      <c r="B12" s="19">
        <v>19.988445783937198</v>
      </c>
      <c r="C12" s="19">
        <v>4.0141121080311999</v>
      </c>
      <c r="D12" s="19">
        <v>3.1751982044720299</v>
      </c>
      <c r="E12" s="19">
        <v>2.4436998765703901</v>
      </c>
    </row>
    <row r="13" spans="1:5">
      <c r="A13" s="18" t="s">
        <v>15</v>
      </c>
      <c r="B13" s="19">
        <v>3835.8189366430202</v>
      </c>
      <c r="C13" s="19">
        <v>1050.4300655555001</v>
      </c>
      <c r="D13" s="19">
        <v>1114.1966343178301</v>
      </c>
      <c r="E13" s="19">
        <v>988.14555067976596</v>
      </c>
    </row>
    <row r="15" spans="1:5">
      <c r="A15" s="13" t="s">
        <v>38</v>
      </c>
      <c r="B15" s="35">
        <v>2012</v>
      </c>
      <c r="C15" s="37"/>
      <c r="D15" s="36">
        <v>2022</v>
      </c>
      <c r="E15" s="37"/>
    </row>
    <row r="16" spans="1:5">
      <c r="A16" t="s">
        <v>39</v>
      </c>
      <c r="B16" s="11" t="s">
        <v>40</v>
      </c>
      <c r="C16" s="30">
        <v>33452</v>
      </c>
      <c r="D16" s="16" t="s">
        <v>41</v>
      </c>
      <c r="E16" s="30">
        <v>83095</v>
      </c>
    </row>
    <row r="17" spans="1:10">
      <c r="A17" s="43" t="s">
        <v>42</v>
      </c>
      <c r="B17" s="20" t="s">
        <v>43</v>
      </c>
      <c r="C17" s="30">
        <v>19822</v>
      </c>
      <c r="D17" s="16" t="s">
        <v>44</v>
      </c>
      <c r="E17" s="30">
        <v>48477</v>
      </c>
    </row>
    <row r="18" spans="1:10">
      <c r="A18" s="43"/>
      <c r="B18" s="20" t="s">
        <v>45</v>
      </c>
      <c r="C18" s="30">
        <v>17901</v>
      </c>
      <c r="D18" s="16" t="s">
        <v>46</v>
      </c>
      <c r="E18" s="30">
        <v>36557</v>
      </c>
    </row>
    <row r="19" spans="1:10">
      <c r="A19" s="43"/>
      <c r="B19" s="11" t="s">
        <v>47</v>
      </c>
      <c r="C19" s="30">
        <v>13447</v>
      </c>
      <c r="D19" s="16" t="s">
        <v>48</v>
      </c>
      <c r="E19" s="30">
        <v>28354</v>
      </c>
    </row>
    <row r="20" spans="1:10">
      <c r="A20" s="38" t="s">
        <v>49</v>
      </c>
      <c r="B20" s="38"/>
      <c r="C20" s="39"/>
      <c r="D20" s="16" t="s">
        <v>50</v>
      </c>
      <c r="E20" s="30">
        <v>22297</v>
      </c>
    </row>
    <row r="21" spans="1:10">
      <c r="A21" s="40" t="s">
        <v>51</v>
      </c>
      <c r="B21" s="41"/>
      <c r="C21" s="42"/>
      <c r="D21" s="17" t="s">
        <v>52</v>
      </c>
      <c r="E21" s="23">
        <v>18467</v>
      </c>
    </row>
    <row r="23" spans="1:10">
      <c r="A23" s="35" t="s">
        <v>53</v>
      </c>
      <c r="B23" s="36"/>
      <c r="C23" s="37"/>
    </row>
    <row r="24" spans="1:10">
      <c r="A24" s="14">
        <v>2012</v>
      </c>
      <c r="B24" s="31">
        <v>0.13370000000000001</v>
      </c>
      <c r="C24" s="32" t="s">
        <v>54</v>
      </c>
    </row>
    <row r="25" spans="1:10">
      <c r="A25" s="14">
        <v>2015</v>
      </c>
      <c r="B25">
        <v>0.1119</v>
      </c>
      <c r="C25" s="32" t="s">
        <v>55</v>
      </c>
    </row>
    <row r="26" spans="1:10">
      <c r="A26" s="15">
        <v>2020</v>
      </c>
      <c r="B26" s="22">
        <v>9.3299999999999994E-2</v>
      </c>
      <c r="C26" s="33" t="s">
        <v>56</v>
      </c>
    </row>
    <row r="29" spans="1:10">
      <c r="A29" s="21"/>
    </row>
    <row r="30" spans="1:10">
      <c r="B30" s="27" t="s">
        <v>57</v>
      </c>
      <c r="C30" s="25" t="s">
        <v>1</v>
      </c>
      <c r="D30" s="25" t="s">
        <v>2</v>
      </c>
      <c r="E30" s="26" t="s">
        <v>3</v>
      </c>
      <c r="G30" s="27" t="s">
        <v>58</v>
      </c>
      <c r="H30" s="25" t="s">
        <v>1</v>
      </c>
      <c r="I30" s="25" t="s">
        <v>2</v>
      </c>
      <c r="J30" s="26" t="s">
        <v>3</v>
      </c>
    </row>
    <row r="31" spans="1:10">
      <c r="B31" s="28">
        <v>2012</v>
      </c>
      <c r="C31" s="51">
        <f>C16*B24</f>
        <v>4472.5324000000001</v>
      </c>
      <c r="D31" s="51">
        <f>AVERAGE(C17:C18)*B24</f>
        <v>2521.7825500000004</v>
      </c>
      <c r="E31" s="52">
        <f>C19*B24</f>
        <v>1797.8639000000003</v>
      </c>
      <c r="G31" s="28">
        <v>2012</v>
      </c>
      <c r="H31" s="48">
        <f>C5/C31</f>
        <v>1.8010267007068859</v>
      </c>
      <c r="I31" s="48">
        <f>D5/D31</f>
        <v>2.7725999042866283</v>
      </c>
      <c r="J31" s="49">
        <f>E5/E31</f>
        <v>3.2327926386442818</v>
      </c>
    </row>
    <row r="32" spans="1:10">
      <c r="B32" s="29">
        <v>2022</v>
      </c>
      <c r="C32" s="53">
        <f>AVERAGE(E16,E17)*B26</f>
        <v>6137.8337999999994</v>
      </c>
      <c r="D32" s="53">
        <f>AVERAGE(E18,E19)*B26</f>
        <v>3028.0981499999998</v>
      </c>
      <c r="E32" s="54">
        <f>AVERAGE(E20,E21)*B26</f>
        <v>1901.6405999999999</v>
      </c>
      <c r="G32" s="29">
        <v>2022</v>
      </c>
      <c r="H32" s="24">
        <f>C5/C32</f>
        <v>1.3123767333316603</v>
      </c>
      <c r="I32" s="24">
        <f>D5/D32</f>
        <v>2.3090050950830938</v>
      </c>
      <c r="J32" s="50">
        <f>E5/E32</f>
        <v>3.0563720511669241</v>
      </c>
    </row>
    <row r="34" spans="7:10">
      <c r="G34" s="27" t="s">
        <v>59</v>
      </c>
      <c r="H34" s="25" t="s">
        <v>1</v>
      </c>
      <c r="I34" s="25" t="s">
        <v>2</v>
      </c>
      <c r="J34" s="26" t="s">
        <v>3</v>
      </c>
    </row>
    <row r="35" spans="7:10">
      <c r="G35" s="28">
        <v>2012</v>
      </c>
      <c r="H35">
        <f>$B$5*C31*10^-6</f>
        <v>22.298008961008318</v>
      </c>
      <c r="I35">
        <f t="shared" ref="I35:J35" si="0">$B$5*D31*10^-6</f>
        <v>12.572458926762478</v>
      </c>
      <c r="J35">
        <f t="shared" si="0"/>
        <v>8.9633303389536909</v>
      </c>
    </row>
    <row r="36" spans="7:10">
      <c r="G36" s="29">
        <v>2022</v>
      </c>
      <c r="H36">
        <f>$B$5*C32*10^-6</f>
        <v>30.60044306746212</v>
      </c>
      <c r="I36">
        <f t="shared" ref="I36" si="1">$B$5*D32*10^-6</f>
        <v>15.096717842337531</v>
      </c>
      <c r="J36">
        <f t="shared" ref="J36" si="2">$B$5*E32*10^-6</f>
        <v>9.4807136868180617</v>
      </c>
    </row>
    <row r="51" spans="1:11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</row>
    <row r="53" spans="1:1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5"/>
    </row>
    <row r="54" spans="1:11">
      <c r="A54" s="46"/>
      <c r="B54" s="46"/>
      <c r="C54" s="47"/>
      <c r="D54" s="46"/>
      <c r="E54" s="46"/>
      <c r="F54" s="46"/>
      <c r="G54" s="46"/>
      <c r="H54" s="46"/>
      <c r="I54" s="46"/>
      <c r="J54" s="46"/>
      <c r="K54" s="45"/>
    </row>
    <row r="55" spans="1:1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</row>
    <row r="56" spans="1:1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</row>
    <row r="57" spans="1:1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</row>
  </sheetData>
  <mergeCells count="6">
    <mergeCell ref="A23:C23"/>
    <mergeCell ref="B15:C15"/>
    <mergeCell ref="D15:E15"/>
    <mergeCell ref="A20:C20"/>
    <mergeCell ref="A21:C21"/>
    <mergeCell ref="A17:A19"/>
  </mergeCells>
  <hyperlinks>
    <hyperlink ref="C25" r:id="rId1" xr:uid="{3EC1ADBE-423A-49A3-A950-E6626C627420}"/>
    <hyperlink ref="C24" r:id="rId2" xr:uid="{1DDE0832-7186-4499-9927-BCAF7E697205}"/>
    <hyperlink ref="C26" r:id="rId3" xr:uid="{40BA0105-FE9A-495B-A26F-9921BBD35CBC}"/>
    <hyperlink ref="A20" r:id="rId4" xr:uid="{8C51ADDA-A07C-44C1-B8D2-0064A4C99EBE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Ida Bertine Rambøl</cp:lastModifiedBy>
  <cp:revision/>
  <dcterms:created xsi:type="dcterms:W3CDTF">2024-04-17T20:01:15Z</dcterms:created>
  <dcterms:modified xsi:type="dcterms:W3CDTF">2024-04-29T21:27:15Z</dcterms:modified>
  <cp:category/>
  <cp:contentStatus/>
</cp:coreProperties>
</file>