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8_{47774021-91B8-4C8F-87C9-1F92B051E5CB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ورقة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H23" i="1"/>
  <c r="E23" i="1"/>
  <c r="E30" i="1" l="1"/>
  <c r="F30" i="1"/>
  <c r="G30" i="1"/>
  <c r="H30" i="1"/>
  <c r="K30" i="1"/>
  <c r="B29" i="1"/>
  <c r="B28" i="1"/>
  <c r="B27" i="1"/>
  <c r="B26" i="1"/>
  <c r="B25" i="1"/>
  <c r="B24" i="1"/>
  <c r="B22" i="1"/>
  <c r="B21" i="1"/>
  <c r="B20" i="1"/>
  <c r="B23" i="1" l="1"/>
  <c r="B30" i="1" s="1"/>
  <c r="K20" i="1"/>
  <c r="B5" i="1" l="1"/>
  <c r="B6" i="1"/>
  <c r="B7" i="1"/>
  <c r="B8" i="1"/>
  <c r="B9" i="1"/>
  <c r="B10" i="1"/>
  <c r="B11" i="1"/>
  <c r="B12" i="1"/>
  <c r="B13" i="1"/>
  <c r="D4" i="1"/>
  <c r="C4" i="1"/>
  <c r="B4" i="1"/>
  <c r="H14" i="1"/>
  <c r="K14" i="1"/>
  <c r="E14" i="1"/>
  <c r="B14" i="1" l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J31" i="1"/>
  <c r="J32" i="1"/>
  <c r="J23" i="1" l="1"/>
  <c r="J30" i="1" s="1"/>
  <c r="I30" i="1"/>
  <c r="L29" i="1"/>
  <c r="M29" i="1" s="1"/>
  <c r="F29" i="1"/>
  <c r="L28" i="1"/>
  <c r="M28" i="1" s="1"/>
  <c r="F28" i="1"/>
  <c r="L27" i="1"/>
  <c r="M27" i="1" s="1"/>
  <c r="F27" i="1"/>
  <c r="L26" i="1"/>
  <c r="M26" i="1" s="1"/>
  <c r="F26" i="1"/>
  <c r="L25" i="1"/>
  <c r="M25" i="1" s="1"/>
  <c r="F25" i="1"/>
  <c r="L24" i="1"/>
  <c r="M24" i="1" s="1"/>
  <c r="F24" i="1"/>
  <c r="L23" i="1"/>
  <c r="F23" i="1"/>
  <c r="L22" i="1"/>
  <c r="M22" i="1" s="1"/>
  <c r="F22" i="1"/>
  <c r="L21" i="1"/>
  <c r="M21" i="1" s="1"/>
  <c r="F21" i="1"/>
  <c r="L20" i="1"/>
  <c r="M20" i="1" s="1"/>
  <c r="I20" i="1"/>
  <c r="J20" i="1" s="1"/>
  <c r="F20" i="1"/>
  <c r="M23" i="1" l="1"/>
  <c r="M30" i="1" s="1"/>
  <c r="L30" i="1"/>
  <c r="G20" i="1"/>
  <c r="D20" i="1" s="1"/>
  <c r="C20" i="1"/>
  <c r="G21" i="1"/>
  <c r="D21" i="1" s="1"/>
  <c r="C21" i="1"/>
  <c r="G22" i="1"/>
  <c r="D22" i="1" s="1"/>
  <c r="C22" i="1"/>
  <c r="G23" i="1"/>
  <c r="D23" i="1" s="1"/>
  <c r="D30" i="1" s="1"/>
  <c r="C23" i="1"/>
  <c r="C30" i="1" s="1"/>
  <c r="G24" i="1"/>
  <c r="D24" i="1" s="1"/>
  <c r="C24" i="1"/>
  <c r="G25" i="1"/>
  <c r="D25" i="1" s="1"/>
  <c r="C25" i="1"/>
  <c r="G26" i="1"/>
  <c r="D26" i="1" s="1"/>
  <c r="C26" i="1"/>
  <c r="G27" i="1"/>
  <c r="D27" i="1" s="1"/>
  <c r="C27" i="1"/>
  <c r="G28" i="1"/>
  <c r="D28" i="1" s="1"/>
  <c r="C28" i="1"/>
  <c r="G29" i="1"/>
  <c r="D29" i="1" s="1"/>
  <c r="C29" i="1"/>
  <c r="L5" i="1"/>
  <c r="M5" i="1" s="1"/>
  <c r="L6" i="1"/>
  <c r="M6" i="1" s="1"/>
  <c r="L7" i="1"/>
  <c r="L8" i="1"/>
  <c r="M8" i="1" s="1"/>
  <c r="L9" i="1"/>
  <c r="M9" i="1" s="1"/>
  <c r="L10" i="1"/>
  <c r="M10" i="1" s="1"/>
  <c r="L11" i="1"/>
  <c r="M11" i="1" s="1"/>
  <c r="L12" i="1"/>
  <c r="M12" i="1"/>
  <c r="L13" i="1"/>
  <c r="M13" i="1" s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/>
  <c r="I12" i="1"/>
  <c r="J12" i="1" s="1"/>
  <c r="I13" i="1"/>
  <c r="J13" i="1"/>
  <c r="F5" i="1"/>
  <c r="F6" i="1"/>
  <c r="F7" i="1"/>
  <c r="F8" i="1"/>
  <c r="F9" i="1"/>
  <c r="F10" i="1"/>
  <c r="C10" i="1" s="1"/>
  <c r="F11" i="1"/>
  <c r="F12" i="1"/>
  <c r="C12" i="1" s="1"/>
  <c r="F13" i="1"/>
  <c r="L4" i="1"/>
  <c r="M4" i="1" s="1"/>
  <c r="J4" i="1"/>
  <c r="I4" i="1"/>
  <c r="F4" i="1"/>
  <c r="G4" i="1" s="1"/>
  <c r="G12" i="1" l="1"/>
  <c r="D12" i="1" s="1"/>
  <c r="I14" i="1"/>
  <c r="M7" i="1"/>
  <c r="M14" i="1" s="1"/>
  <c r="L14" i="1"/>
  <c r="J7" i="1"/>
  <c r="J14" i="1" s="1"/>
  <c r="G8" i="1"/>
  <c r="D8" i="1" s="1"/>
  <c r="C8" i="1"/>
  <c r="G13" i="1"/>
  <c r="D13" i="1" s="1"/>
  <c r="C13" i="1"/>
  <c r="G10" i="1"/>
  <c r="D10" i="1" s="1"/>
  <c r="G7" i="1"/>
  <c r="C7" i="1"/>
  <c r="G6" i="1"/>
  <c r="D6" i="1" s="1"/>
  <c r="C6" i="1"/>
  <c r="G11" i="1"/>
  <c r="D11" i="1" s="1"/>
  <c r="C11" i="1"/>
  <c r="G9" i="1"/>
  <c r="D9" i="1" s="1"/>
  <c r="C9" i="1"/>
  <c r="G5" i="1"/>
  <c r="C5" i="1"/>
  <c r="F14" i="1"/>
  <c r="D7" i="1" l="1"/>
  <c r="G14" i="1"/>
  <c r="D5" i="1"/>
  <c r="C14" i="1"/>
  <c r="D14" i="1" l="1"/>
</calcChain>
</file>

<file path=xl/sharedStrings.xml><?xml version="1.0" encoding="utf-8"?>
<sst xmlns="http://schemas.openxmlformats.org/spreadsheetml/2006/main" count="45" uniqueCount="17">
  <si>
    <t>المشروع</t>
  </si>
  <si>
    <t>الإيرادات</t>
  </si>
  <si>
    <t>ضريبة القيمة المضافة</t>
  </si>
  <si>
    <t>الإيرادات بع دالقيمة المضافة</t>
  </si>
  <si>
    <t>يناير  2018</t>
  </si>
  <si>
    <t>فبراير  2018</t>
  </si>
  <si>
    <t>مارس  2018</t>
  </si>
  <si>
    <t>مدينة جده</t>
  </si>
  <si>
    <t>المصروفات</t>
  </si>
  <si>
    <t>المصروفات بعدالقيمة المضافة</t>
  </si>
  <si>
    <t>مدينة ينبع</t>
  </si>
  <si>
    <t>مدينة عنيزة</t>
  </si>
  <si>
    <t>total 1st quarter</t>
  </si>
  <si>
    <t>مدينة الأحساء</t>
  </si>
  <si>
    <t>مدينة الرياض</t>
  </si>
  <si>
    <t>جازان</t>
  </si>
  <si>
    <t>الإجمالي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</si>
</sst>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ر_._س_._‏_-;\-* #,##0.00\ _ر_._س_._‏_-;_-* &quot;-&quot;??\ _ر_._س_._‏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9">
    <xf numFmtId="0" fontId="0" fillId="0" borderId="0" xfId="0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0" fillId="0" borderId="13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1" fillId="0" borderId="16" xfId="1" applyFont="1" applyBorder="1" applyAlignment="1">
      <alignment horizontal="center" vertical="center"/>
    </xf>
    <xf numFmtId="43" fontId="1" fillId="0" borderId="18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43" fontId="1" fillId="0" borderId="21" xfId="1" applyFont="1" applyBorder="1" applyAlignment="1">
      <alignment horizontal="center" vertical="center"/>
    </xf>
    <xf numFmtId="43" fontId="0" fillId="0" borderId="22" xfId="1" applyFont="1" applyBorder="1" applyAlignment="1">
      <alignment horizontal="center" vertical="center"/>
    </xf>
    <xf numFmtId="43" fontId="1" fillId="0" borderId="25" xfId="1" applyFont="1" applyBorder="1" applyAlignment="1">
      <alignment horizontal="center" vertical="center"/>
    </xf>
    <xf numFmtId="43" fontId="0" fillId="0" borderId="26" xfId="1" applyFont="1" applyBorder="1" applyAlignment="1">
      <alignment horizontal="center" vertical="center"/>
    </xf>
    <xf numFmtId="43" fontId="0" fillId="0" borderId="25" xfId="1" applyFont="1" applyBorder="1" applyAlignment="1">
      <alignment horizontal="center" vertical="center"/>
    </xf>
    <xf numFmtId="43" fontId="0" fillId="0" borderId="27" xfId="1" applyFont="1" applyBorder="1" applyAlignment="1">
      <alignment horizontal="center" vertical="center"/>
    </xf>
    <xf numFmtId="43" fontId="0" fillId="0" borderId="28" xfId="1" applyFont="1" applyBorder="1" applyAlignment="1">
      <alignment horizontal="center" vertical="center"/>
    </xf>
    <xf numFmtId="43" fontId="1" fillId="0" borderId="19" xfId="1" applyFont="1" applyBorder="1" applyAlignment="1">
      <alignment horizontal="center" vertical="center"/>
    </xf>
    <xf numFmtId="43" fontId="1" fillId="0" borderId="22" xfId="1" applyFont="1" applyBorder="1" applyAlignment="1">
      <alignment horizontal="center" vertical="center"/>
    </xf>
    <xf numFmtId="43" fontId="1" fillId="0" borderId="26" xfId="1" applyFont="1" applyBorder="1" applyAlignment="1">
      <alignment horizontal="center" vertical="center"/>
    </xf>
    <xf numFmtId="43" fontId="1" fillId="0" borderId="27" xfId="1" applyFont="1" applyBorder="1" applyAlignment="1">
      <alignment horizontal="center" vertical="center"/>
    </xf>
    <xf numFmtId="43" fontId="1" fillId="0" borderId="28" xfId="1" applyFont="1" applyBorder="1" applyAlignment="1">
      <alignment horizontal="center" vertical="center"/>
    </xf>
    <xf numFmtId="43" fontId="3" fillId="2" borderId="23" xfId="1" applyFont="1" applyFill="1" applyBorder="1" applyAlignment="1">
      <alignment horizontal="center" vertical="center"/>
    </xf>
    <xf numFmtId="43" fontId="3" fillId="2" borderId="24" xfId="1" applyFont="1" applyFill="1" applyBorder="1" applyAlignment="1">
      <alignment horizontal="center" vertical="center"/>
    </xf>
    <xf numFmtId="43" fontId="3" fillId="2" borderId="17" xfId="1" applyFont="1" applyFill="1" applyBorder="1" applyAlignment="1">
      <alignment horizontal="center" vertical="center"/>
    </xf>
    <xf numFmtId="43" fontId="3" fillId="2" borderId="12" xfId="1" applyFont="1" applyFill="1" applyBorder="1" applyAlignment="1">
      <alignment horizontal="center" vertical="center"/>
    </xf>
    <xf numFmtId="43" fontId="4" fillId="2" borderId="17" xfId="1" applyFont="1" applyFill="1" applyBorder="1" applyAlignment="1">
      <alignment horizontal="center" vertical="center"/>
    </xf>
    <xf numFmtId="43" fontId="3" fillId="2" borderId="8" xfId="1" applyFont="1" applyFill="1" applyBorder="1" applyAlignment="1">
      <alignment horizontal="center" vertical="center"/>
    </xf>
    <xf numFmtId="43" fontId="3" fillId="3" borderId="7" xfId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43" fontId="1" fillId="3" borderId="3" xfId="1" applyFont="1" applyFill="1" applyBorder="1" applyAlignment="1">
      <alignment horizontal="center" vertical="center"/>
    </xf>
    <xf numFmtId="43" fontId="1" fillId="3" borderId="5" xfId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3" borderId="3" xfId="1" applyFont="1" applyFill="1" applyBorder="1" applyAlignment="1">
      <alignment horizontal="center" vertical="center"/>
    </xf>
    <xf numFmtId="43" fontId="0" fillId="3" borderId="5" xfId="1" applyFont="1" applyFill="1" applyBorder="1" applyAlignment="1">
      <alignment horizontal="center" vertical="center"/>
    </xf>
    <xf numFmtId="0" fontId="3" fillId="0" borderId="32" xfId="0" applyFont="1" applyBorder="1"/>
    <xf numFmtId="0" fontId="0" fillId="0" borderId="32" xfId="0" applyBorder="1"/>
    <xf numFmtId="0" fontId="0" fillId="0" borderId="33" xfId="0" applyBorder="1"/>
    <xf numFmtId="0" fontId="3" fillId="0" borderId="31" xfId="0" applyFont="1" applyBorder="1"/>
    <xf numFmtId="0" fontId="5" fillId="3" borderId="35" xfId="0" applyFont="1" applyFill="1" applyBorder="1"/>
    <xf numFmtId="43" fontId="5" fillId="3" borderId="29" xfId="1" applyFont="1" applyFill="1" applyBorder="1" applyAlignment="1">
      <alignment horizontal="center" vertical="center"/>
    </xf>
    <xf numFmtId="43" fontId="6" fillId="3" borderId="9" xfId="1" applyFont="1" applyFill="1" applyBorder="1" applyAlignment="1">
      <alignment horizontal="center" vertical="center"/>
    </xf>
    <xf numFmtId="43" fontId="5" fillId="3" borderId="30" xfId="1" applyFont="1" applyFill="1" applyBorder="1" applyAlignment="1">
      <alignment horizontal="center" vertical="center"/>
    </xf>
    <xf numFmtId="43" fontId="5" fillId="3" borderId="20" xfId="1" applyFont="1" applyFill="1" applyBorder="1" applyAlignment="1">
      <alignment horizontal="center" vertical="center"/>
    </xf>
    <xf numFmtId="43" fontId="5" fillId="3" borderId="15" xfId="1" applyFont="1" applyFill="1" applyBorder="1" applyAlignment="1">
      <alignment horizontal="center" vertical="center"/>
    </xf>
    <xf numFmtId="43" fontId="5" fillId="3" borderId="10" xfId="1" applyFont="1" applyFill="1" applyBorder="1" applyAlignment="1">
      <alignment horizontal="center" vertical="center"/>
    </xf>
    <xf numFmtId="0" fontId="5" fillId="0" borderId="0" xfId="0" applyFont="1"/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Fill="1" applyBorder="1"/>
    <xf numFmtId="43" fontId="5" fillId="0" borderId="0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5" fillId="0" borderId="0" xfId="0" applyFont="1" applyFill="1"/>
    <xf numFmtId="43" fontId="3" fillId="0" borderId="16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11" xfId="1" applyFont="1" applyBorder="1" applyAlignment="1">
      <alignment horizontal="center" vertical="center"/>
    </xf>
    <xf numFmtId="43" fontId="3" fillId="0" borderId="21" xfId="1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3" fontId="3" fillId="4" borderId="21" xfId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3" fontId="3" fillId="4" borderId="2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rightToLeft="1" tabSelected="1" workbookViewId="0">
      <selection activeCell="A23" sqref="A23"/>
    </sheetView>
  </sheetViews>
  <sheetFormatPr defaultRowHeight="15" x14ac:dyDescent="0.25"/>
  <cols>
    <col min="1" max="1" width="21.5703125" bestFit="1" customWidth="1"/>
    <col min="2" max="2" width="24.42578125" customWidth="1"/>
    <col min="3" max="3" width="21.5703125" customWidth="1"/>
    <col min="4" max="4" width="26.5703125" bestFit="1" customWidth="1"/>
    <col min="5" max="5" width="24.140625" style="1" bestFit="1" customWidth="1"/>
    <col min="6" max="6" width="22.5703125" style="1" bestFit="1" customWidth="1"/>
    <col min="7" max="7" width="24.7109375" style="1" bestFit="1" customWidth="1"/>
    <col min="8" max="8" width="24.140625" style="1" bestFit="1" customWidth="1"/>
    <col min="9" max="9" width="22.5703125" style="1" bestFit="1" customWidth="1"/>
    <col min="10" max="10" width="24.7109375" style="1" bestFit="1" customWidth="1"/>
    <col min="11" max="11" width="24.140625" style="1" bestFit="1" customWidth="1"/>
    <col min="12" max="12" width="22.5703125" style="1" bestFit="1" customWidth="1"/>
    <col min="13" max="13" width="24.7109375" style="1" bestFit="1" customWidth="1"/>
  </cols>
  <sheetData>
    <row r="1" spans="1:13" ht="15.75" thickBot="1" x14ac:dyDescent="0.3"/>
    <row r="2" spans="1:13" s="2" customFormat="1" ht="22.5" customHeight="1" thickTop="1" x14ac:dyDescent="0.25">
      <c r="A2" s="64" t="s">
        <v>0</v>
      </c>
      <c r="B2" s="66" t="s">
        <v>12</v>
      </c>
      <c r="C2" s="67"/>
      <c r="D2" s="68"/>
      <c r="E2" s="58" t="s">
        <v>4</v>
      </c>
      <c r="F2" s="59"/>
      <c r="G2" s="60"/>
      <c r="H2" s="61" t="s">
        <v>5</v>
      </c>
      <c r="I2" s="59"/>
      <c r="J2" s="62"/>
      <c r="K2" s="58" t="s">
        <v>6</v>
      </c>
      <c r="L2" s="59"/>
      <c r="M2" s="63"/>
    </row>
    <row r="3" spans="1:13" s="2" customFormat="1" ht="22.5" customHeight="1" thickBot="1" x14ac:dyDescent="0.3">
      <c r="A3" s="65"/>
      <c r="B3" s="25" t="s">
        <v>1</v>
      </c>
      <c r="C3" s="31" t="s">
        <v>2</v>
      </c>
      <c r="D3" s="26" t="s">
        <v>3</v>
      </c>
      <c r="E3" s="27" t="s">
        <v>1</v>
      </c>
      <c r="F3" s="31" t="s">
        <v>2</v>
      </c>
      <c r="G3" s="28" t="s">
        <v>3</v>
      </c>
      <c r="H3" s="25" t="s">
        <v>1</v>
      </c>
      <c r="I3" s="31" t="s">
        <v>2</v>
      </c>
      <c r="J3" s="26" t="s">
        <v>3</v>
      </c>
      <c r="K3" s="29" t="s">
        <v>1</v>
      </c>
      <c r="L3" s="31" t="s">
        <v>2</v>
      </c>
      <c r="M3" s="30" t="s">
        <v>3</v>
      </c>
    </row>
    <row r="4" spans="1:13" s="2" customFormat="1" ht="21" customHeight="1" thickTop="1" x14ac:dyDescent="0.25">
      <c r="A4" s="50" t="s">
        <v>7</v>
      </c>
      <c r="B4" s="13">
        <f>E4+H4+K4</f>
        <v>296984.90000000002</v>
      </c>
      <c r="C4" s="32">
        <f>F4+I4+L4</f>
        <v>14849.245000000003</v>
      </c>
      <c r="D4" s="21">
        <f>G4+J4+M4</f>
        <v>311834.14500000002</v>
      </c>
      <c r="E4" s="9">
        <v>95949</v>
      </c>
      <c r="F4" s="35">
        <f>E4*0.05</f>
        <v>4797.45</v>
      </c>
      <c r="G4" s="6">
        <f>F4+E4</f>
        <v>100746.45</v>
      </c>
      <c r="H4" s="13">
        <v>98682.6</v>
      </c>
      <c r="I4" s="35">
        <f>H4*0.05</f>
        <v>4934.130000000001</v>
      </c>
      <c r="J4" s="14">
        <f>I4+H4</f>
        <v>103616.73000000001</v>
      </c>
      <c r="K4" s="9">
        <v>102353.3</v>
      </c>
      <c r="L4" s="35">
        <f>K4*0.05</f>
        <v>5117.6650000000009</v>
      </c>
      <c r="M4" s="5">
        <f>L4+K4</f>
        <v>107470.965</v>
      </c>
    </row>
    <row r="5" spans="1:13" s="2" customFormat="1" ht="21" customHeight="1" x14ac:dyDescent="0.25">
      <c r="A5" s="51" t="s">
        <v>10</v>
      </c>
      <c r="B5" s="15">
        <f t="shared" ref="B5:B13" si="0">E5+H5+K5</f>
        <v>307004</v>
      </c>
      <c r="C5" s="33">
        <f t="shared" ref="C5:C13" si="1">F5+I5+L5</f>
        <v>15350.2</v>
      </c>
      <c r="D5" s="22">
        <f t="shared" ref="D5:D13" si="2">G5+J5+M5</f>
        <v>322354.2</v>
      </c>
      <c r="E5" s="10">
        <v>92569</v>
      </c>
      <c r="F5" s="36">
        <f t="shared" ref="F5:F13" si="3">E5*0.05</f>
        <v>4628.45</v>
      </c>
      <c r="G5" s="7">
        <f t="shared" ref="G5:G13" si="4">F5+E5</f>
        <v>97197.45</v>
      </c>
      <c r="H5" s="15">
        <v>106065</v>
      </c>
      <c r="I5" s="36">
        <f t="shared" ref="I5:I13" si="5">H5*0.05</f>
        <v>5303.25</v>
      </c>
      <c r="J5" s="16">
        <f t="shared" ref="J5:J13" si="6">I5+H5</f>
        <v>111368.25</v>
      </c>
      <c r="K5" s="10">
        <v>108370</v>
      </c>
      <c r="L5" s="36">
        <f t="shared" ref="L5:L13" si="7">K5*0.05</f>
        <v>5418.5</v>
      </c>
      <c r="M5" s="3">
        <f t="shared" ref="M5:M13" si="8">L5+K5</f>
        <v>113788.5</v>
      </c>
    </row>
    <row r="6" spans="1:13" s="2" customFormat="1" ht="21" customHeight="1" x14ac:dyDescent="0.25">
      <c r="A6" s="51" t="s">
        <v>11</v>
      </c>
      <c r="B6" s="15">
        <f t="shared" si="0"/>
        <v>258839</v>
      </c>
      <c r="C6" s="33">
        <f t="shared" si="1"/>
        <v>12941.95</v>
      </c>
      <c r="D6" s="22">
        <f t="shared" si="2"/>
        <v>271780.95</v>
      </c>
      <c r="E6" s="10">
        <v>61223</v>
      </c>
      <c r="F6" s="36">
        <f t="shared" si="3"/>
        <v>3061.15</v>
      </c>
      <c r="G6" s="7">
        <f t="shared" si="4"/>
        <v>64284.15</v>
      </c>
      <c r="H6" s="15">
        <v>81421</v>
      </c>
      <c r="I6" s="36">
        <f t="shared" si="5"/>
        <v>4071.05</v>
      </c>
      <c r="J6" s="16">
        <f t="shared" si="6"/>
        <v>85492.05</v>
      </c>
      <c r="K6" s="10">
        <v>116195</v>
      </c>
      <c r="L6" s="36">
        <f t="shared" si="7"/>
        <v>5809.75</v>
      </c>
      <c r="M6" s="3">
        <f t="shared" si="8"/>
        <v>122004.75</v>
      </c>
    </row>
    <row r="7" spans="1:13" s="2" customFormat="1" ht="21" customHeight="1" x14ac:dyDescent="0.25">
      <c r="A7" s="51" t="s">
        <v>13</v>
      </c>
      <c r="B7" s="15">
        <f t="shared" si="0"/>
        <v>172207</v>
      </c>
      <c r="C7" s="33">
        <f t="shared" si="1"/>
        <v>8610.35</v>
      </c>
      <c r="D7" s="22">
        <f t="shared" si="2"/>
        <v>180817.34999999998</v>
      </c>
      <c r="E7" s="10">
        <v>58658</v>
      </c>
      <c r="F7" s="36">
        <f t="shared" si="3"/>
        <v>2932.9</v>
      </c>
      <c r="G7" s="7">
        <f t="shared" si="4"/>
        <v>61590.9</v>
      </c>
      <c r="H7" s="15">
        <v>57865</v>
      </c>
      <c r="I7" s="36">
        <f t="shared" si="5"/>
        <v>2893.25</v>
      </c>
      <c r="J7" s="16">
        <f t="shared" si="6"/>
        <v>60758.25</v>
      </c>
      <c r="K7" s="10">
        <v>55684</v>
      </c>
      <c r="L7" s="36">
        <f t="shared" si="7"/>
        <v>2784.2000000000003</v>
      </c>
      <c r="M7" s="3">
        <f t="shared" si="8"/>
        <v>58468.2</v>
      </c>
    </row>
    <row r="8" spans="1:13" s="2" customFormat="1" ht="21" customHeight="1" x14ac:dyDescent="0.25">
      <c r="A8" s="51" t="s">
        <v>14</v>
      </c>
      <c r="B8" s="15">
        <f t="shared" si="0"/>
        <v>1194732</v>
      </c>
      <c r="C8" s="33">
        <f t="shared" si="1"/>
        <v>59736.600000000006</v>
      </c>
      <c r="D8" s="22">
        <f t="shared" si="2"/>
        <v>1254468.6000000001</v>
      </c>
      <c r="E8" s="10">
        <v>396458</v>
      </c>
      <c r="F8" s="36">
        <f t="shared" si="3"/>
        <v>19822.900000000001</v>
      </c>
      <c r="G8" s="7">
        <f t="shared" si="4"/>
        <v>416280.9</v>
      </c>
      <c r="H8" s="15">
        <v>399687</v>
      </c>
      <c r="I8" s="36">
        <f t="shared" si="5"/>
        <v>19984.350000000002</v>
      </c>
      <c r="J8" s="16">
        <f t="shared" si="6"/>
        <v>419671.35</v>
      </c>
      <c r="K8" s="10">
        <v>398587</v>
      </c>
      <c r="L8" s="36">
        <f t="shared" si="7"/>
        <v>19929.350000000002</v>
      </c>
      <c r="M8" s="3">
        <f t="shared" si="8"/>
        <v>418516.35</v>
      </c>
    </row>
    <row r="9" spans="1:13" s="2" customFormat="1" ht="21" customHeight="1" x14ac:dyDescent="0.25">
      <c r="A9" s="51" t="s">
        <v>15</v>
      </c>
      <c r="B9" s="15">
        <f t="shared" si="0"/>
        <v>329936.25</v>
      </c>
      <c r="C9" s="33">
        <f t="shared" si="1"/>
        <v>16496.8125</v>
      </c>
      <c r="D9" s="22">
        <f t="shared" si="2"/>
        <v>346433.0625</v>
      </c>
      <c r="E9" s="10">
        <v>115787.25</v>
      </c>
      <c r="F9" s="36">
        <f t="shared" si="3"/>
        <v>5789.3625000000002</v>
      </c>
      <c r="G9" s="7">
        <f t="shared" si="4"/>
        <v>121576.6125</v>
      </c>
      <c r="H9" s="15">
        <v>111933.75</v>
      </c>
      <c r="I9" s="36">
        <f t="shared" si="5"/>
        <v>5596.6875</v>
      </c>
      <c r="J9" s="16">
        <f t="shared" si="6"/>
        <v>117530.4375</v>
      </c>
      <c r="K9" s="10">
        <v>102215.25</v>
      </c>
      <c r="L9" s="36">
        <f t="shared" si="7"/>
        <v>5110.7625000000007</v>
      </c>
      <c r="M9" s="3">
        <f t="shared" si="8"/>
        <v>107326.0125</v>
      </c>
    </row>
    <row r="10" spans="1:13" s="2" customFormat="1" ht="21" customHeight="1" x14ac:dyDescent="0.25">
      <c r="A10" s="52"/>
      <c r="B10" s="15">
        <f t="shared" si="0"/>
        <v>0</v>
      </c>
      <c r="C10" s="33">
        <f t="shared" si="1"/>
        <v>0</v>
      </c>
      <c r="D10" s="22">
        <f t="shared" si="2"/>
        <v>0</v>
      </c>
      <c r="E10" s="10"/>
      <c r="F10" s="36">
        <f t="shared" si="3"/>
        <v>0</v>
      </c>
      <c r="G10" s="7">
        <f t="shared" si="4"/>
        <v>0</v>
      </c>
      <c r="H10" s="17"/>
      <c r="I10" s="36">
        <f t="shared" si="5"/>
        <v>0</v>
      </c>
      <c r="J10" s="16">
        <f t="shared" si="6"/>
        <v>0</v>
      </c>
      <c r="K10" s="11"/>
      <c r="L10" s="36">
        <f t="shared" si="7"/>
        <v>0</v>
      </c>
      <c r="M10" s="3">
        <f t="shared" si="8"/>
        <v>0</v>
      </c>
    </row>
    <row r="11" spans="1:13" s="2" customFormat="1" ht="21" customHeight="1" x14ac:dyDescent="0.25">
      <c r="A11" s="52"/>
      <c r="B11" s="15">
        <f t="shared" si="0"/>
        <v>0</v>
      </c>
      <c r="C11" s="33">
        <f t="shared" si="1"/>
        <v>0</v>
      </c>
      <c r="D11" s="22">
        <f t="shared" si="2"/>
        <v>0</v>
      </c>
      <c r="E11" s="10"/>
      <c r="F11" s="36">
        <f t="shared" si="3"/>
        <v>0</v>
      </c>
      <c r="G11" s="7">
        <f t="shared" si="4"/>
        <v>0</v>
      </c>
      <c r="H11" s="17"/>
      <c r="I11" s="36">
        <f t="shared" si="5"/>
        <v>0</v>
      </c>
      <c r="J11" s="16">
        <f t="shared" si="6"/>
        <v>0</v>
      </c>
      <c r="K11" s="11"/>
      <c r="L11" s="36">
        <f t="shared" si="7"/>
        <v>0</v>
      </c>
      <c r="M11" s="3">
        <f t="shared" si="8"/>
        <v>0</v>
      </c>
    </row>
    <row r="12" spans="1:13" s="2" customFormat="1" ht="21" customHeight="1" x14ac:dyDescent="0.25">
      <c r="A12" s="52"/>
      <c r="B12" s="15">
        <f t="shared" si="0"/>
        <v>0</v>
      </c>
      <c r="C12" s="33">
        <f t="shared" si="1"/>
        <v>0</v>
      </c>
      <c r="D12" s="22">
        <f t="shared" si="2"/>
        <v>0</v>
      </c>
      <c r="E12" s="10"/>
      <c r="F12" s="36">
        <f t="shared" si="3"/>
        <v>0</v>
      </c>
      <c r="G12" s="7">
        <f t="shared" si="4"/>
        <v>0</v>
      </c>
      <c r="H12" s="17"/>
      <c r="I12" s="36">
        <f t="shared" si="5"/>
        <v>0</v>
      </c>
      <c r="J12" s="16">
        <f t="shared" si="6"/>
        <v>0</v>
      </c>
      <c r="K12" s="11"/>
      <c r="L12" s="36">
        <f t="shared" si="7"/>
        <v>0</v>
      </c>
      <c r="M12" s="3">
        <f t="shared" si="8"/>
        <v>0</v>
      </c>
    </row>
    <row r="13" spans="1:13" s="2" customFormat="1" ht="21" customHeight="1" thickBot="1" x14ac:dyDescent="0.3">
      <c r="A13" s="53"/>
      <c r="B13" s="23">
        <f t="shared" si="0"/>
        <v>0</v>
      </c>
      <c r="C13" s="34">
        <f t="shared" si="1"/>
        <v>0</v>
      </c>
      <c r="D13" s="24">
        <f t="shared" si="2"/>
        <v>0</v>
      </c>
      <c r="E13" s="20"/>
      <c r="F13" s="37">
        <f t="shared" si="3"/>
        <v>0</v>
      </c>
      <c r="G13" s="8">
        <f t="shared" si="4"/>
        <v>0</v>
      </c>
      <c r="H13" s="18"/>
      <c r="I13" s="37">
        <f t="shared" si="5"/>
        <v>0</v>
      </c>
      <c r="J13" s="19">
        <f t="shared" si="6"/>
        <v>0</v>
      </c>
      <c r="K13" s="12"/>
      <c r="L13" s="37">
        <f t="shared" si="7"/>
        <v>0</v>
      </c>
      <c r="M13" s="4">
        <f t="shared" si="8"/>
        <v>0</v>
      </c>
    </row>
    <row r="14" spans="1:13" s="49" customFormat="1" ht="20.25" thickTop="1" thickBot="1" x14ac:dyDescent="0.35">
      <c r="A14" s="42" t="s">
        <v>16</v>
      </c>
      <c r="B14" s="43">
        <f>SUM(B4:B13)</f>
        <v>2559703.15</v>
      </c>
      <c r="C14" s="44">
        <f t="shared" ref="C14" si="9">SUM(C4:C13)</f>
        <v>127985.1575</v>
      </c>
      <c r="D14" s="45">
        <f t="shared" ref="D14" si="10">SUM(D4:D13)</f>
        <v>2687688.3075000001</v>
      </c>
      <c r="E14" s="46">
        <f>SUM(E4:E13)</f>
        <v>820644.25</v>
      </c>
      <c r="F14" s="44">
        <f t="shared" ref="F14:M14" si="11">SUM(F4:F13)</f>
        <v>41032.212500000001</v>
      </c>
      <c r="G14" s="47">
        <f t="shared" si="11"/>
        <v>861676.46250000014</v>
      </c>
      <c r="H14" s="43">
        <f t="shared" si="11"/>
        <v>855654.35</v>
      </c>
      <c r="I14" s="44">
        <f t="shared" si="11"/>
        <v>42782.717499999999</v>
      </c>
      <c r="J14" s="45">
        <f t="shared" si="11"/>
        <v>898437.0675</v>
      </c>
      <c r="K14" s="46">
        <f t="shared" si="11"/>
        <v>883404.55</v>
      </c>
      <c r="L14" s="44">
        <f t="shared" si="11"/>
        <v>44170.227500000008</v>
      </c>
      <c r="M14" s="48">
        <f t="shared" si="11"/>
        <v>927574.77749999985</v>
      </c>
    </row>
    <row r="15" spans="1:13" s="57" customFormat="1" ht="19.5" thickTop="1" x14ac:dyDescent="0.3">
      <c r="A15" s="54"/>
      <c r="B15" s="55"/>
      <c r="C15" s="56"/>
      <c r="D15" s="55"/>
      <c r="E15" s="55"/>
      <c r="F15" s="56"/>
      <c r="G15" s="55"/>
      <c r="H15" s="55"/>
      <c r="I15" s="56"/>
      <c r="J15" s="55"/>
      <c r="K15" s="55"/>
      <c r="L15" s="56"/>
      <c r="M15" s="55"/>
    </row>
    <row r="17" spans="1:13" ht="15.75" thickBot="1" x14ac:dyDescent="0.3"/>
    <row r="18" spans="1:13" s="2" customFormat="1" ht="24" customHeight="1" thickTop="1" x14ac:dyDescent="0.25">
      <c r="A18" s="64" t="s">
        <v>0</v>
      </c>
      <c r="B18" s="66" t="s">
        <v>12</v>
      </c>
      <c r="C18" s="67"/>
      <c r="D18" s="68"/>
      <c r="E18" s="58" t="s">
        <v>4</v>
      </c>
      <c r="F18" s="59"/>
      <c r="G18" s="60"/>
      <c r="H18" s="61" t="s">
        <v>5</v>
      </c>
      <c r="I18" s="59"/>
      <c r="J18" s="62"/>
      <c r="K18" s="58" t="s">
        <v>6</v>
      </c>
      <c r="L18" s="59"/>
      <c r="M18" s="63"/>
    </row>
    <row r="19" spans="1:13" s="2" customFormat="1" ht="24" customHeight="1" thickBot="1" x14ac:dyDescent="0.3">
      <c r="A19" s="65"/>
      <c r="B19" s="25" t="s">
        <v>8</v>
      </c>
      <c r="C19" s="31" t="s">
        <v>2</v>
      </c>
      <c r="D19" s="26" t="s">
        <v>9</v>
      </c>
      <c r="E19" s="27" t="s">
        <v>8</v>
      </c>
      <c r="F19" s="31" t="s">
        <v>2</v>
      </c>
      <c r="G19" s="28" t="s">
        <v>9</v>
      </c>
      <c r="H19" s="25" t="s">
        <v>8</v>
      </c>
      <c r="I19" s="31" t="s">
        <v>2</v>
      </c>
      <c r="J19" s="26" t="s">
        <v>9</v>
      </c>
      <c r="K19" s="29" t="s">
        <v>8</v>
      </c>
      <c r="L19" s="31" t="s">
        <v>2</v>
      </c>
      <c r="M19" s="30" t="s">
        <v>9</v>
      </c>
    </row>
    <row r="20" spans="1:13" ht="16.5" thickTop="1" x14ac:dyDescent="0.25">
      <c r="A20" s="41" t="s">
        <v>7</v>
      </c>
      <c r="B20" s="13">
        <f>E20+H20+K20</f>
        <v>28499.010000000002</v>
      </c>
      <c r="C20" s="32">
        <f>F20+I20+L20</f>
        <v>1424.9505000000001</v>
      </c>
      <c r="D20" s="21">
        <f>G20+J20+M20</f>
        <v>29923.960500000001</v>
      </c>
      <c r="E20" s="9"/>
      <c r="F20" s="35">
        <f>E20*0.05</f>
        <v>0</v>
      </c>
      <c r="G20" s="6">
        <f>F20+E20</f>
        <v>0</v>
      </c>
      <c r="H20" s="13"/>
      <c r="I20" s="35">
        <f>H20*0.05</f>
        <v>0</v>
      </c>
      <c r="J20" s="14">
        <f>I20+H20</f>
        <v>0</v>
      </c>
      <c r="K20" s="9">
        <f>2785+950+2300+480+690+25+1264.76+815.25+290+342+570+570+117+4500+7500+3800+750+750</f>
        <v>28499.010000000002</v>
      </c>
      <c r="L20" s="35">
        <f>K20*0.05</f>
        <v>1424.9505000000001</v>
      </c>
      <c r="M20" s="5">
        <f>L20+K20</f>
        <v>29923.960500000001</v>
      </c>
    </row>
    <row r="21" spans="1:13" ht="15.75" x14ac:dyDescent="0.25">
      <c r="A21" s="38" t="s">
        <v>10</v>
      </c>
      <c r="B21" s="15">
        <f t="shared" ref="B21:B29" si="12">E21+H21+K21</f>
        <v>16822.62</v>
      </c>
      <c r="C21" s="33">
        <f t="shared" ref="C21:C29" si="13">F21+I21+L21</f>
        <v>841.13100000000009</v>
      </c>
      <c r="D21" s="22">
        <f t="shared" ref="D21:D29" si="14">G21+J21+M21</f>
        <v>17663.751</v>
      </c>
      <c r="E21" s="10">
        <v>6956.9</v>
      </c>
      <c r="F21" s="36">
        <f t="shared" ref="F21:F29" si="15">E21*0.05</f>
        <v>347.84500000000003</v>
      </c>
      <c r="G21" s="7">
        <f t="shared" ref="G21:G29" si="16">F21+E21</f>
        <v>7304.7449999999999</v>
      </c>
      <c r="H21" s="15">
        <v>4091.42</v>
      </c>
      <c r="I21" s="36">
        <f t="shared" ref="I21:I29" si="17">H21*0.05</f>
        <v>204.57100000000003</v>
      </c>
      <c r="J21" s="16">
        <f t="shared" ref="J21:J29" si="18">I21+H21</f>
        <v>4295.991</v>
      </c>
      <c r="K21" s="10">
        <v>5774.3</v>
      </c>
      <c r="L21" s="36">
        <f t="shared" ref="L21:L29" si="19">K21*0.05</f>
        <v>288.71500000000003</v>
      </c>
      <c r="M21" s="3">
        <f t="shared" ref="M21:M29" si="20">L21+K21</f>
        <v>6063.0150000000003</v>
      </c>
    </row>
    <row r="22" spans="1:13" ht="15.75" x14ac:dyDescent="0.25">
      <c r="A22" s="38" t="s">
        <v>11</v>
      </c>
      <c r="B22" s="15">
        <f t="shared" si="12"/>
        <v>10869</v>
      </c>
      <c r="C22" s="33">
        <f t="shared" si="13"/>
        <v>543.45000000000005</v>
      </c>
      <c r="D22" s="22">
        <f t="shared" si="14"/>
        <v>11412.45</v>
      </c>
      <c r="E22" s="10">
        <v>3375</v>
      </c>
      <c r="F22" s="36">
        <f t="shared" si="15"/>
        <v>168.75</v>
      </c>
      <c r="G22" s="7">
        <f t="shared" si="16"/>
        <v>3543.75</v>
      </c>
      <c r="H22" s="15">
        <v>4180</v>
      </c>
      <c r="I22" s="36">
        <f t="shared" si="17"/>
        <v>209</v>
      </c>
      <c r="J22" s="16">
        <f t="shared" si="18"/>
        <v>4389</v>
      </c>
      <c r="K22" s="10">
        <v>3314</v>
      </c>
      <c r="L22" s="36">
        <f t="shared" si="19"/>
        <v>165.70000000000002</v>
      </c>
      <c r="M22" s="3">
        <f t="shared" si="20"/>
        <v>3479.7</v>
      </c>
    </row>
    <row r="23" spans="1:13" ht="15.75" x14ac:dyDescent="0.25">
      <c r="A23" s="38" t="s">
        <v>14</v>
      </c>
      <c r="B23" s="15">
        <f t="shared" si="12"/>
        <v>66456.34</v>
      </c>
      <c r="C23" s="33">
        <f t="shared" si="13"/>
        <v>3322.817</v>
      </c>
      <c r="D23" s="22">
        <f t="shared" si="14"/>
        <v>69779.157000000007</v>
      </c>
      <c r="E23" s="10">
        <f>15231.9+4692.2</f>
        <v>19924.099999999999</v>
      </c>
      <c r="F23" s="36">
        <f t="shared" si="15"/>
        <v>996.20499999999993</v>
      </c>
      <c r="G23" s="7">
        <f t="shared" si="16"/>
        <v>20920.305</v>
      </c>
      <c r="H23" s="15">
        <f>3820.3+6636</f>
        <v>10456.299999999999</v>
      </c>
      <c r="I23" s="36">
        <f t="shared" si="17"/>
        <v>522.81499999999994</v>
      </c>
      <c r="J23" s="16">
        <f t="shared" si="18"/>
        <v>10979.115</v>
      </c>
      <c r="K23" s="10">
        <f>11469.69+10780+13826.25</f>
        <v>36075.94</v>
      </c>
      <c r="L23" s="36">
        <f t="shared" si="19"/>
        <v>1803.7970000000003</v>
      </c>
      <c r="M23" s="3">
        <f t="shared" si="20"/>
        <v>37879.737000000001</v>
      </c>
    </row>
    <row r="24" spans="1:13" ht="15.75" x14ac:dyDescent="0.25">
      <c r="A24" s="38"/>
      <c r="B24" s="15">
        <f t="shared" si="12"/>
        <v>0</v>
      </c>
      <c r="C24" s="33">
        <f t="shared" si="13"/>
        <v>0</v>
      </c>
      <c r="D24" s="22">
        <f t="shared" si="14"/>
        <v>0</v>
      </c>
      <c r="E24" s="10"/>
      <c r="F24" s="36">
        <f t="shared" si="15"/>
        <v>0</v>
      </c>
      <c r="G24" s="7">
        <f t="shared" si="16"/>
        <v>0</v>
      </c>
      <c r="H24" s="15"/>
      <c r="I24" s="36">
        <f t="shared" si="17"/>
        <v>0</v>
      </c>
      <c r="J24" s="16">
        <f t="shared" si="18"/>
        <v>0</v>
      </c>
      <c r="K24" s="10"/>
      <c r="L24" s="36">
        <f t="shared" si="19"/>
        <v>0</v>
      </c>
      <c r="M24" s="3">
        <f t="shared" si="20"/>
        <v>0</v>
      </c>
    </row>
    <row r="25" spans="1:13" ht="15.75" x14ac:dyDescent="0.25">
      <c r="A25" s="38"/>
      <c r="B25" s="15">
        <f t="shared" si="12"/>
        <v>0</v>
      </c>
      <c r="C25" s="33">
        <f t="shared" si="13"/>
        <v>0</v>
      </c>
      <c r="D25" s="22">
        <f t="shared" si="14"/>
        <v>0</v>
      </c>
      <c r="E25" s="10"/>
      <c r="F25" s="36">
        <f t="shared" si="15"/>
        <v>0</v>
      </c>
      <c r="G25" s="7">
        <f t="shared" si="16"/>
        <v>0</v>
      </c>
      <c r="H25" s="15"/>
      <c r="I25" s="36">
        <f t="shared" si="17"/>
        <v>0</v>
      </c>
      <c r="J25" s="16">
        <f t="shared" si="18"/>
        <v>0</v>
      </c>
      <c r="K25" s="10"/>
      <c r="L25" s="36">
        <f t="shared" si="19"/>
        <v>0</v>
      </c>
      <c r="M25" s="3">
        <f t="shared" si="20"/>
        <v>0</v>
      </c>
    </row>
    <row r="26" spans="1:13" ht="15.75" x14ac:dyDescent="0.25">
      <c r="A26" s="39"/>
      <c r="B26" s="15">
        <f t="shared" si="12"/>
        <v>0</v>
      </c>
      <c r="C26" s="33">
        <f t="shared" si="13"/>
        <v>0</v>
      </c>
      <c r="D26" s="22">
        <f t="shared" si="14"/>
        <v>0</v>
      </c>
      <c r="E26" s="10"/>
      <c r="F26" s="36">
        <f t="shared" si="15"/>
        <v>0</v>
      </c>
      <c r="G26" s="7">
        <f t="shared" si="16"/>
        <v>0</v>
      </c>
      <c r="H26" s="17"/>
      <c r="I26" s="36">
        <f t="shared" si="17"/>
        <v>0</v>
      </c>
      <c r="J26" s="16">
        <f t="shared" si="18"/>
        <v>0</v>
      </c>
      <c r="K26" s="11"/>
      <c r="L26" s="36">
        <f t="shared" si="19"/>
        <v>0</v>
      </c>
      <c r="M26" s="3">
        <f t="shared" si="20"/>
        <v>0</v>
      </c>
    </row>
    <row r="27" spans="1:13" ht="15.75" x14ac:dyDescent="0.25">
      <c r="A27" s="39"/>
      <c r="B27" s="15">
        <f t="shared" si="12"/>
        <v>0</v>
      </c>
      <c r="C27" s="33">
        <f t="shared" si="13"/>
        <v>0</v>
      </c>
      <c r="D27" s="22">
        <f t="shared" si="14"/>
        <v>0</v>
      </c>
      <c r="E27" s="10"/>
      <c r="F27" s="36">
        <f t="shared" si="15"/>
        <v>0</v>
      </c>
      <c r="G27" s="7">
        <f t="shared" si="16"/>
        <v>0</v>
      </c>
      <c r="H27" s="17"/>
      <c r="I27" s="36">
        <f t="shared" si="17"/>
        <v>0</v>
      </c>
      <c r="J27" s="16">
        <f t="shared" si="18"/>
        <v>0</v>
      </c>
      <c r="K27" s="11"/>
      <c r="L27" s="36">
        <f t="shared" si="19"/>
        <v>0</v>
      </c>
      <c r="M27" s="3">
        <f t="shared" si="20"/>
        <v>0</v>
      </c>
    </row>
    <row r="28" spans="1:13" ht="15.75" x14ac:dyDescent="0.25">
      <c r="A28" s="39"/>
      <c r="B28" s="15">
        <f t="shared" si="12"/>
        <v>0</v>
      </c>
      <c r="C28" s="33">
        <f t="shared" si="13"/>
        <v>0</v>
      </c>
      <c r="D28" s="22">
        <f t="shared" si="14"/>
        <v>0</v>
      </c>
      <c r="E28" s="10"/>
      <c r="F28" s="36">
        <f t="shared" si="15"/>
        <v>0</v>
      </c>
      <c r="G28" s="7">
        <f t="shared" si="16"/>
        <v>0</v>
      </c>
      <c r="H28" s="17"/>
      <c r="I28" s="36">
        <f t="shared" si="17"/>
        <v>0</v>
      </c>
      <c r="J28" s="16">
        <f t="shared" si="18"/>
        <v>0</v>
      </c>
      <c r="K28" s="11"/>
      <c r="L28" s="36">
        <f t="shared" si="19"/>
        <v>0</v>
      </c>
      <c r="M28" s="3">
        <f t="shared" si="20"/>
        <v>0</v>
      </c>
    </row>
    <row r="29" spans="1:13" ht="16.5" thickBot="1" x14ac:dyDescent="0.3">
      <c r="A29" s="40"/>
      <c r="B29" s="23">
        <f t="shared" si="12"/>
        <v>0</v>
      </c>
      <c r="C29" s="34">
        <f t="shared" si="13"/>
        <v>0</v>
      </c>
      <c r="D29" s="24">
        <f t="shared" si="14"/>
        <v>0</v>
      </c>
      <c r="E29" s="20"/>
      <c r="F29" s="37">
        <f t="shared" si="15"/>
        <v>0</v>
      </c>
      <c r="G29" s="8">
        <f t="shared" si="16"/>
        <v>0</v>
      </c>
      <c r="H29" s="18"/>
      <c r="I29" s="37">
        <f t="shared" si="17"/>
        <v>0</v>
      </c>
      <c r="J29" s="19">
        <f t="shared" si="18"/>
        <v>0</v>
      </c>
      <c r="K29" s="12"/>
      <c r="L29" s="37">
        <f t="shared" si="19"/>
        <v>0</v>
      </c>
      <c r="M29" s="4">
        <f t="shared" si="20"/>
        <v>0</v>
      </c>
    </row>
    <row r="30" spans="1:13" ht="20.25" thickTop="1" thickBot="1" x14ac:dyDescent="0.35">
      <c r="A30" s="42"/>
      <c r="B30" s="43">
        <f>SUM(B20:B29)</f>
        <v>122646.97</v>
      </c>
      <c r="C30" s="44">
        <f t="shared" ref="C30:M30" si="21">SUM(C20:C29)</f>
        <v>6132.3485000000001</v>
      </c>
      <c r="D30" s="45">
        <f t="shared" si="21"/>
        <v>128779.31850000001</v>
      </c>
      <c r="E30" s="43">
        <f t="shared" si="21"/>
        <v>30256</v>
      </c>
      <c r="F30" s="44">
        <f t="shared" si="21"/>
        <v>1512.8</v>
      </c>
      <c r="G30" s="45">
        <f t="shared" si="21"/>
        <v>31768.799999999999</v>
      </c>
      <c r="H30" s="43">
        <f t="shared" si="21"/>
        <v>18727.72</v>
      </c>
      <c r="I30" s="44">
        <f t="shared" si="21"/>
        <v>936.38599999999997</v>
      </c>
      <c r="J30" s="45">
        <f t="shared" si="21"/>
        <v>19664.106</v>
      </c>
      <c r="K30" s="43">
        <f t="shared" si="21"/>
        <v>73663.25</v>
      </c>
      <c r="L30" s="44">
        <f t="shared" si="21"/>
        <v>3683.1625000000004</v>
      </c>
      <c r="M30" s="45">
        <f t="shared" si="21"/>
        <v>77346.412500000006</v>
      </c>
    </row>
    <row r="31" spans="1:13" ht="15.75" thickTop="1" x14ac:dyDescent="0.25">
      <c r="J31" s="1">
        <f t="shared" ref="J31:J32" si="22">I31+H31</f>
        <v>0</v>
      </c>
    </row>
    <row r="32" spans="1:13" x14ac:dyDescent="0.25">
      <c r="J32" s="1">
        <f t="shared" si="22"/>
        <v>0</v>
      </c>
    </row>
  </sheetData>
  <mergeCells count="10">
    <mergeCell ref="E2:G2"/>
    <mergeCell ref="H2:J2"/>
    <mergeCell ref="K2:M2"/>
    <mergeCell ref="A2:A3"/>
    <mergeCell ref="A18:A19"/>
    <mergeCell ref="E18:G18"/>
    <mergeCell ref="H18:J18"/>
    <mergeCell ref="K18:M18"/>
    <mergeCell ref="B2:D2"/>
    <mergeCell ref="B18:D18"/>
  </mergeCells>
  <pageMargins left="0.7" right="0.7" top="0.75" bottom="0.75" header="0.3" footer="0.3"/>
  <pageSetup paperSize="9" orientation="portrait" r:id="rId1"/>
  <ignoredErrors>
    <ignoredError sqref="J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2018-04-29T08:03:37Z</dcterms:modified>
</cp:coreProperties>
</file>