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A84" i="1" l="1"/>
  <c r="Z84" i="1"/>
  <c r="AA83" i="1"/>
  <c r="Z83" i="1"/>
  <c r="AA82" i="1"/>
  <c r="Z82" i="1"/>
  <c r="Z81" i="1"/>
  <c r="R84" i="1"/>
  <c r="Q84" i="1"/>
  <c r="G84" i="1"/>
  <c r="F84" i="1"/>
  <c r="G83" i="1"/>
  <c r="F83" i="1"/>
  <c r="R83" i="1"/>
  <c r="Q83" i="1"/>
  <c r="R82" i="1"/>
  <c r="Q82" i="1"/>
  <c r="G82" i="1"/>
  <c r="F82" i="1"/>
  <c r="P81" i="1"/>
  <c r="F81" i="1"/>
  <c r="F64" i="1"/>
  <c r="F63" i="1"/>
  <c r="P78" i="1"/>
  <c r="N78" i="1"/>
  <c r="H78" i="1"/>
  <c r="F78" i="1"/>
  <c r="P77" i="1"/>
  <c r="N77" i="1"/>
  <c r="H77" i="1"/>
  <c r="F77" i="1"/>
  <c r="P71" i="1"/>
  <c r="N71" i="1"/>
  <c r="H71" i="1"/>
  <c r="F71" i="1"/>
  <c r="P70" i="1"/>
  <c r="N70" i="1"/>
  <c r="H70" i="1"/>
  <c r="F70" i="1"/>
  <c r="P64" i="1"/>
  <c r="N64" i="1"/>
  <c r="H64" i="1"/>
  <c r="P63" i="1"/>
  <c r="N63" i="1"/>
  <c r="H63" i="1"/>
  <c r="P57" i="1"/>
  <c r="N57" i="1"/>
  <c r="H57" i="1"/>
  <c r="F57" i="1"/>
  <c r="P56" i="1"/>
  <c r="N56" i="1"/>
  <c r="H56" i="1"/>
  <c r="F56" i="1"/>
  <c r="P50" i="1"/>
  <c r="N50" i="1"/>
  <c r="H50" i="1"/>
  <c r="F50" i="1"/>
  <c r="P49" i="1"/>
  <c r="N49" i="1"/>
  <c r="H49" i="1"/>
  <c r="F49" i="1"/>
  <c r="P43" i="1"/>
  <c r="N43" i="1"/>
  <c r="H43" i="1"/>
  <c r="F43" i="1"/>
  <c r="P42" i="1"/>
  <c r="N42" i="1"/>
  <c r="H42" i="1"/>
  <c r="F42" i="1"/>
  <c r="P36" i="1"/>
  <c r="N36" i="1"/>
  <c r="H36" i="1"/>
  <c r="F36" i="1"/>
  <c r="P35" i="1"/>
  <c r="N35" i="1"/>
  <c r="H35" i="1"/>
  <c r="F35" i="1"/>
  <c r="P29" i="1"/>
  <c r="N29" i="1"/>
  <c r="H29" i="1"/>
  <c r="F29" i="1"/>
  <c r="P28" i="1"/>
  <c r="N28" i="1"/>
  <c r="H28" i="1"/>
  <c r="F28" i="1"/>
  <c r="P22" i="1"/>
  <c r="N22" i="1"/>
  <c r="H22" i="1"/>
  <c r="F22" i="1"/>
  <c r="P21" i="1"/>
  <c r="N21" i="1"/>
  <c r="H21" i="1"/>
  <c r="F21" i="1"/>
  <c r="P15" i="1"/>
  <c r="N15" i="1"/>
  <c r="H15" i="1"/>
  <c r="F15" i="1"/>
  <c r="P14" i="1"/>
  <c r="N14" i="1"/>
  <c r="H14" i="1"/>
  <c r="F14" i="1"/>
  <c r="I76" i="1"/>
  <c r="I75" i="1"/>
  <c r="I73" i="1"/>
  <c r="I74" i="1"/>
  <c r="I69" i="1"/>
  <c r="I68" i="1"/>
  <c r="I66" i="1"/>
  <c r="I67" i="1"/>
  <c r="I62" i="1"/>
  <c r="I61" i="1"/>
  <c r="I60" i="1"/>
  <c r="I59" i="1"/>
  <c r="I55" i="1"/>
  <c r="I54" i="1"/>
  <c r="I52" i="1"/>
  <c r="I53" i="1"/>
  <c r="I45" i="1"/>
  <c r="I46" i="1"/>
  <c r="I47" i="1"/>
  <c r="I48" i="1"/>
  <c r="I41" i="1"/>
  <c r="I40" i="1"/>
  <c r="I38" i="1"/>
  <c r="I39" i="1"/>
  <c r="I34" i="1"/>
  <c r="I33" i="1"/>
  <c r="I31" i="1"/>
  <c r="I32" i="1"/>
  <c r="I27" i="1"/>
  <c r="I26" i="1"/>
  <c r="I24" i="1"/>
  <c r="I25" i="1"/>
  <c r="I20" i="1"/>
  <c r="I19" i="1"/>
  <c r="I17" i="1"/>
  <c r="I18" i="1"/>
  <c r="I13" i="1"/>
  <c r="I12" i="1"/>
  <c r="I11" i="1"/>
  <c r="I10" i="1"/>
  <c r="F8" i="1"/>
  <c r="F7" i="1"/>
  <c r="N8" i="1"/>
  <c r="N7" i="1"/>
  <c r="P8" i="1"/>
  <c r="H8" i="1"/>
  <c r="H7" i="1"/>
  <c r="P7" i="1"/>
  <c r="I3" i="1"/>
  <c r="I5" i="1"/>
  <c r="I6" i="1"/>
  <c r="I4" i="1"/>
</calcChain>
</file>

<file path=xl/sharedStrings.xml><?xml version="1.0" encoding="utf-8"?>
<sst xmlns="http://schemas.openxmlformats.org/spreadsheetml/2006/main" count="326" uniqueCount="75">
  <si>
    <t>Matlab Results</t>
  </si>
  <si>
    <t>Python Results</t>
  </si>
  <si>
    <t>'f500n'</t>
  </si>
  <si>
    <t>'f800n'</t>
  </si>
  <si>
    <t>'f500p'</t>
  </si>
  <si>
    <t>'f800p'</t>
  </si>
  <si>
    <t>Time Constant</t>
  </si>
  <si>
    <t>Theta</t>
  </si>
  <si>
    <t>Xt_predicted</t>
  </si>
  <si>
    <t>Xt_voltage</t>
  </si>
  <si>
    <t>[0.000292148471227808,0.00677511783525179]</t>
  </si>
  <si>
    <t>Slope</t>
  </si>
  <si>
    <t>displacement</t>
  </si>
  <si>
    <t>Ex. 1</t>
  </si>
  <si>
    <t>Selected Points</t>
  </si>
  <si>
    <t>Displacement</t>
  </si>
  <si>
    <t>QPD slope of line (V/V/nm)</t>
  </si>
  <si>
    <t>Time constant</t>
  </si>
  <si>
    <t>Spring constant kp</t>
  </si>
  <si>
    <t>Spring Constant</t>
  </si>
  <si>
    <t xml:space="preserve">Beta = 0.0000391 </t>
  </si>
  <si>
    <t>Ex. 2</t>
  </si>
  <si>
    <t>4009     4104</t>
  </si>
  <si>
    <t>[0.000287282889994422,0.00613726801563197]</t>
  </si>
  <si>
    <t>Ex. 3</t>
  </si>
  <si>
    <t>[0.000263587882792961,0.00573560794239600]</t>
  </si>
  <si>
    <t>4029      4150</t>
  </si>
  <si>
    <t>4030    4112</t>
  </si>
  <si>
    <t>ex. 4</t>
  </si>
  <si>
    <t>C:/Users/skidmore/Desktop/calibrate/Data/7th/SW/2</t>
  </si>
  <si>
    <t>7th/SW/2</t>
  </si>
  <si>
    <t>7th/SW/1</t>
  </si>
  <si>
    <t>C:/Users/skidmore/Desktop/calibrate/Data/7th/SW/1</t>
  </si>
  <si>
    <t>C:\Users\skidmore\Desktop\calibrate\Data\10th\SW</t>
  </si>
  <si>
    <t>10th\SW</t>
  </si>
  <si>
    <t>C:\Users\skidmore\Desktop\calibrate\Data\7th\SW\3</t>
  </si>
  <si>
    <t>7th\SW\3</t>
  </si>
  <si>
    <t>[0.000271491674411824,0.00733451065251622]</t>
  </si>
  <si>
    <t>4015     4085</t>
  </si>
  <si>
    <t>ex. 5</t>
  </si>
  <si>
    <t>4018     4093</t>
  </si>
  <si>
    <t>C:\Users\skidmore\Desktop\calibrate\Data\10_9_2013\SW\1</t>
  </si>
  <si>
    <t>10_9_2013\SW\1</t>
  </si>
  <si>
    <t>C:\Users\skidmore\Desktop\calibrate\Data\10_9_2013\SW\2</t>
  </si>
  <si>
    <t>10_9_2013\SW\2</t>
  </si>
  <si>
    <t>4012     4171</t>
  </si>
  <si>
    <t>ex. 6</t>
  </si>
  <si>
    <t>C:\Users\skidmore\Desktop\calibrate\Data\10_9_2013\SW\3</t>
  </si>
  <si>
    <t>\10_9_2013\SW\3</t>
  </si>
  <si>
    <t>4020    4093</t>
  </si>
  <si>
    <t>C:/Users/skidmore/Desktop/calibrate/Data/11_6_2013_controldata/5thNov/SW/1</t>
  </si>
  <si>
    <t>C:/Users/skidmore/Desktop/calibrate/Data/11_6_2013_controldata/5thNov/SW/2</t>
  </si>
  <si>
    <t>ex 7</t>
  </si>
  <si>
    <t>C:/Users/skidmore/Desktop/calibrate/Data/11_4_2013_Noc_Ctrldata/SW/1</t>
  </si>
  <si>
    <t>ex. 9</t>
  </si>
  <si>
    <t>e.10</t>
  </si>
  <si>
    <t>C:/Users/skidmore/Desktop/calibrate/Data/11_4_2013_Noc_Ctrldata/SW/2</t>
  </si>
  <si>
    <t>ex8</t>
  </si>
  <si>
    <t>[0.000276271617246966,0.00663162862509484]</t>
  </si>
  <si>
    <t>4011    4064</t>
  </si>
  <si>
    <t>[0.000263936171786821,0.00730596996217030]</t>
  </si>
  <si>
    <t>4007    4052</t>
  </si>
  <si>
    <t>4014     4066</t>
  </si>
  <si>
    <t>[0.000287735329037916,0.00635422194041060]</t>
  </si>
  <si>
    <t>[0.000287041614697660,0.00563891067869592]</t>
  </si>
  <si>
    <t>4004     4058</t>
  </si>
  <si>
    <t>Paired two tailed  t-test of XT_voltage between matlab and python code</t>
  </si>
  <si>
    <t>Paired two tailed  t-test of Time Constant between matlab and python code</t>
  </si>
  <si>
    <t>sd</t>
  </si>
  <si>
    <t>mean</t>
  </si>
  <si>
    <t>var</t>
  </si>
  <si>
    <t>VERY NOISY FROM HERE DOWN</t>
  </si>
  <si>
    <t>matlab</t>
  </si>
  <si>
    <t>python</t>
  </si>
  <si>
    <t>Spring constant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</si>
</sst>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4"/>
  <sheetViews>
    <sheetView tabSelected="1" topLeftCell="A58" zoomScaleNormal="100" workbookViewId="0">
      <selection activeCell="Z86" sqref="Z86"/>
    </sheetView>
  </sheetViews>
  <sheetFormatPr defaultRowHeight="15" x14ac:dyDescent="0.25"/>
  <cols>
    <col min="10" max="10" width="14.85546875" bestFit="1" customWidth="1"/>
  </cols>
  <sheetData>
    <row r="1" spans="1:17" x14ac:dyDescent="0.25">
      <c r="A1" t="s">
        <v>0</v>
      </c>
      <c r="K1" t="s">
        <v>1</v>
      </c>
    </row>
    <row r="2" spans="1:17" x14ac:dyDescent="0.25">
      <c r="C2" t="s">
        <v>12</v>
      </c>
      <c r="D2" t="s">
        <v>8</v>
      </c>
      <c r="E2" t="s">
        <v>7</v>
      </c>
      <c r="F2" t="s">
        <v>9</v>
      </c>
      <c r="G2" t="s">
        <v>11</v>
      </c>
      <c r="H2" t="s">
        <v>6</v>
      </c>
      <c r="I2" t="s">
        <v>19</v>
      </c>
      <c r="J2" t="s">
        <v>14</v>
      </c>
      <c r="K2" t="s">
        <v>12</v>
      </c>
      <c r="L2" t="s">
        <v>8</v>
      </c>
      <c r="M2" t="s">
        <v>7</v>
      </c>
      <c r="N2" t="s">
        <v>9</v>
      </c>
      <c r="O2" t="s">
        <v>11</v>
      </c>
      <c r="P2" t="s">
        <v>6</v>
      </c>
    </row>
    <row r="3" spans="1:17" x14ac:dyDescent="0.25">
      <c r="A3" t="s">
        <v>13</v>
      </c>
      <c r="C3" t="s">
        <v>3</v>
      </c>
      <c r="D3">
        <v>-785.45891546824498</v>
      </c>
      <c r="E3">
        <v>8.2909449029783495</v>
      </c>
      <c r="F3">
        <v>-0.222695503531048</v>
      </c>
      <c r="G3" t="s">
        <v>10</v>
      </c>
      <c r="H3">
        <v>-3074.9055907086499</v>
      </c>
      <c r="I3">
        <f>H3*0.0000391</f>
        <v>-0.12022880859670822</v>
      </c>
      <c r="J3" s="2" t="s">
        <v>22</v>
      </c>
      <c r="K3">
        <v>-800</v>
      </c>
      <c r="L3">
        <v>-786.81364063653098</v>
      </c>
      <c r="M3">
        <v>8.2888152447147707</v>
      </c>
      <c r="N3">
        <v>-0.25735074209367298</v>
      </c>
      <c r="O3">
        <v>3.3698314323165203E-4</v>
      </c>
      <c r="P3">
        <v>-3157.4740470659999</v>
      </c>
      <c r="Q3">
        <v>-0.12345723524028</v>
      </c>
    </row>
    <row r="4" spans="1:17" x14ac:dyDescent="0.25">
      <c r="A4" t="s">
        <v>20</v>
      </c>
      <c r="C4" t="s">
        <v>2</v>
      </c>
      <c r="D4">
        <v>-519.32917101933401</v>
      </c>
      <c r="E4">
        <v>8.1429648511991104</v>
      </c>
      <c r="F4">
        <v>-0.14494610554205101</v>
      </c>
      <c r="G4" t="s">
        <v>10</v>
      </c>
      <c r="H4">
        <v>-3136.8141632884399</v>
      </c>
      <c r="I4">
        <f>H4*0.0000391</f>
        <v>-0.122649433784578</v>
      </c>
      <c r="K4">
        <v>-500</v>
      </c>
      <c r="L4">
        <v>-516.543275453771</v>
      </c>
      <c r="M4">
        <v>8.1400338133384196</v>
      </c>
      <c r="N4">
        <v>-0.16627418491201901</v>
      </c>
      <c r="O4">
        <v>3.3698314323165203E-4</v>
      </c>
      <c r="P4">
        <v>-3279.0840913356001</v>
      </c>
      <c r="Q4">
        <v>-0.128212187971222</v>
      </c>
    </row>
    <row r="5" spans="1:17" x14ac:dyDescent="0.25">
      <c r="A5" t="s">
        <v>33</v>
      </c>
      <c r="C5" s="1" t="s">
        <v>4</v>
      </c>
      <c r="D5">
        <v>506.207290247755</v>
      </c>
      <c r="E5">
        <v>8.3079790456420106</v>
      </c>
      <c r="F5">
        <v>0.15466280380550401</v>
      </c>
      <c r="G5" t="s">
        <v>10</v>
      </c>
      <c r="H5">
        <v>-2925.5473387050201</v>
      </c>
      <c r="I5">
        <f t="shared" ref="I4:I6" si="0">H5*0.0000391</f>
        <v>-0.11438890094336629</v>
      </c>
      <c r="K5">
        <v>500</v>
      </c>
      <c r="L5">
        <v>501.36027702784497</v>
      </c>
      <c r="M5">
        <v>8.30844257301246</v>
      </c>
      <c r="N5">
        <v>0.17674215370990001</v>
      </c>
      <c r="O5">
        <v>3.3698314323165203E-4</v>
      </c>
      <c r="P5">
        <v>-2928.4743870187199</v>
      </c>
      <c r="Q5">
        <v>-0.11450334853243201</v>
      </c>
    </row>
    <row r="6" spans="1:17" x14ac:dyDescent="0.25">
      <c r="A6" t="s">
        <v>34</v>
      </c>
      <c r="C6" t="s">
        <v>5</v>
      </c>
      <c r="D6">
        <v>798.58079623982405</v>
      </c>
      <c r="E6">
        <v>8.2646435318440492</v>
      </c>
      <c r="F6">
        <v>0.24007927660860201</v>
      </c>
      <c r="G6" t="s">
        <v>10</v>
      </c>
      <c r="H6" s="1">
        <v>-2989.5323338867802</v>
      </c>
      <c r="I6">
        <f t="shared" si="0"/>
        <v>-0.1168907142549731</v>
      </c>
      <c r="K6">
        <v>800</v>
      </c>
      <c r="L6">
        <v>801.99663906245701</v>
      </c>
      <c r="M6">
        <v>8.2662135136015404</v>
      </c>
      <c r="N6">
        <v>0.27805153995805298</v>
      </c>
      <c r="O6">
        <v>3.3698314323165203E-4</v>
      </c>
      <c r="P6">
        <v>-2967.7511008204901</v>
      </c>
      <c r="Q6">
        <v>-0.116039068042081</v>
      </c>
    </row>
    <row r="7" spans="1:17" x14ac:dyDescent="0.25">
      <c r="F7">
        <f>AVERAGE(F3:F6)</f>
        <v>6.7751178352517538E-3</v>
      </c>
      <c r="H7">
        <f>AVERAGE(H3:H6)</f>
        <v>-3031.6998566472225</v>
      </c>
      <c r="N7">
        <f>AVERAGE(N3:N6)</f>
        <v>7.7921916655652526E-3</v>
      </c>
      <c r="P7">
        <f>AVERAGE(P3:P6)</f>
        <v>-3083.1959065602023</v>
      </c>
    </row>
    <row r="8" spans="1:17" x14ac:dyDescent="0.25">
      <c r="F8">
        <f>STDEV(F3:F6)</f>
        <v>0.22507605666819802</v>
      </c>
      <c r="H8">
        <f>STDEV(H3:H6)</f>
        <v>93.027253995218487</v>
      </c>
      <c r="N8">
        <f>STDEV(N3:N6)</f>
        <v>0.2596048816898272</v>
      </c>
      <c r="P8">
        <f>STDEV(P3:P6)</f>
        <v>164.47459264083375</v>
      </c>
    </row>
    <row r="9" spans="1:17" x14ac:dyDescent="0.25">
      <c r="C9" t="s">
        <v>12</v>
      </c>
      <c r="D9" t="s">
        <v>8</v>
      </c>
      <c r="E9" t="s">
        <v>7</v>
      </c>
      <c r="F9" t="s">
        <v>9</v>
      </c>
      <c r="G9" t="s">
        <v>11</v>
      </c>
      <c r="H9" t="s">
        <v>6</v>
      </c>
      <c r="I9" t="s">
        <v>19</v>
      </c>
      <c r="J9" t="s">
        <v>14</v>
      </c>
      <c r="K9" t="s">
        <v>15</v>
      </c>
      <c r="L9" t="s">
        <v>8</v>
      </c>
      <c r="M9" t="s">
        <v>7</v>
      </c>
      <c r="N9" t="s">
        <v>9</v>
      </c>
      <c r="O9" t="s">
        <v>16</v>
      </c>
      <c r="P9" t="s">
        <v>17</v>
      </c>
      <c r="Q9" t="s">
        <v>18</v>
      </c>
    </row>
    <row r="10" spans="1:17" x14ac:dyDescent="0.25">
      <c r="A10" t="s">
        <v>21</v>
      </c>
      <c r="C10" t="s">
        <v>3</v>
      </c>
      <c r="D10">
        <v>-784.02146447491896</v>
      </c>
      <c r="E10">
        <v>8.75378935659311</v>
      </c>
      <c r="F10">
        <v>-0.219098684116382</v>
      </c>
      <c r="G10" t="s">
        <v>23</v>
      </c>
      <c r="H10">
        <v>-3206.2328655197498</v>
      </c>
      <c r="I10">
        <f>H10*0.0000391</f>
        <v>-0.12536370504182223</v>
      </c>
      <c r="J10" t="s">
        <v>27</v>
      </c>
      <c r="K10">
        <v>-800</v>
      </c>
      <c r="L10">
        <v>-784.420187132622</v>
      </c>
      <c r="M10">
        <v>8.7579141580365896</v>
      </c>
      <c r="N10">
        <v>-0.25674514407362697</v>
      </c>
      <c r="O10">
        <v>3.3619939910301601E-4</v>
      </c>
      <c r="P10">
        <v>-3362.4139106638299</v>
      </c>
      <c r="Q10">
        <v>-0.13147038390695601</v>
      </c>
    </row>
    <row r="11" spans="1:17" x14ac:dyDescent="0.25">
      <c r="A11" t="s">
        <v>20</v>
      </c>
      <c r="C11" t="s">
        <v>2</v>
      </c>
      <c r="D11">
        <v>-520.53642803507296</v>
      </c>
      <c r="E11">
        <v>8.4616108161885109</v>
      </c>
      <c r="F11">
        <v>-0.143403941377657</v>
      </c>
      <c r="G11" t="s">
        <v>23</v>
      </c>
      <c r="H11">
        <v>-3060.84619450031</v>
      </c>
      <c r="I11">
        <f>H11*0.0000391</f>
        <v>-0.11967908620496213</v>
      </c>
      <c r="K11">
        <v>-500</v>
      </c>
      <c r="L11">
        <v>-518.85742135516796</v>
      </c>
      <c r="M11">
        <v>8.4615808607231102</v>
      </c>
      <c r="N11">
        <v>-0.16746310179511201</v>
      </c>
      <c r="O11">
        <v>3.3619939910301601E-4</v>
      </c>
      <c r="P11">
        <v>-3221.5266856885601</v>
      </c>
      <c r="Q11">
        <v>-0.12596169341042299</v>
      </c>
    </row>
    <row r="12" spans="1:17" x14ac:dyDescent="0.25">
      <c r="A12" t="s">
        <v>32</v>
      </c>
      <c r="C12" t="s">
        <v>4</v>
      </c>
      <c r="D12">
        <v>503.772332018219</v>
      </c>
      <c r="E12">
        <v>7.86814253010811</v>
      </c>
      <c r="F12">
        <v>0.15086243945705499</v>
      </c>
      <c r="G12" t="s">
        <v>23</v>
      </c>
      <c r="H12">
        <v>-2846.4682838307699</v>
      </c>
      <c r="I12">
        <f t="shared" ref="I12:I13" si="1">H12*0.0000391</f>
        <v>-0.11129690989778311</v>
      </c>
      <c r="K12">
        <v>500</v>
      </c>
      <c r="L12">
        <v>498.62315724638898</v>
      </c>
      <c r="M12">
        <v>7.86702032374055</v>
      </c>
      <c r="N12">
        <v>0.17461325732972099</v>
      </c>
      <c r="O12">
        <v>3.3619939910301601E-4</v>
      </c>
      <c r="P12">
        <v>-2950.9680483737302</v>
      </c>
      <c r="Q12">
        <v>-0.11538285069141301</v>
      </c>
    </row>
    <row r="13" spans="1:17" x14ac:dyDescent="0.25">
      <c r="A13" t="s">
        <v>31</v>
      </c>
      <c r="C13" t="s">
        <v>5</v>
      </c>
      <c r="D13">
        <v>800.78556049177405</v>
      </c>
      <c r="E13">
        <v>8.15172677951651</v>
      </c>
      <c r="F13">
        <v>0.236189258099512</v>
      </c>
      <c r="G13" t="s">
        <v>23</v>
      </c>
      <c r="H13">
        <v>-2858.8006297268698</v>
      </c>
      <c r="I13">
        <f t="shared" si="1"/>
        <v>-0.11177910462232062</v>
      </c>
      <c r="K13">
        <v>800</v>
      </c>
      <c r="L13">
        <v>804.65445124140194</v>
      </c>
      <c r="M13">
        <v>8.1519295308940798</v>
      </c>
      <c r="N13">
        <v>0.27750079447756298</v>
      </c>
      <c r="O13">
        <v>3.3619939910301601E-4</v>
      </c>
      <c r="P13">
        <v>-2795.1538459969902</v>
      </c>
      <c r="Q13">
        <v>-0.109290515378482</v>
      </c>
    </row>
    <row r="14" spans="1:17" x14ac:dyDescent="0.25">
      <c r="F14">
        <f>AVERAGE(F10:F13)</f>
        <v>6.137268015631997E-3</v>
      </c>
      <c r="H14">
        <f>AVERAGE(H10:H13)</f>
        <v>-2993.086993394425</v>
      </c>
      <c r="N14">
        <f>AVERAGE(N10:N13)</f>
        <v>6.9764514846362563E-3</v>
      </c>
      <c r="P14">
        <f>AVERAGE(P10:P13)</f>
        <v>-3082.5156226807776</v>
      </c>
    </row>
    <row r="15" spans="1:17" x14ac:dyDescent="0.25">
      <c r="F15">
        <f>STDEV(F10:F13)</f>
        <v>0.22133165222498513</v>
      </c>
      <c r="H15">
        <f>STDEV(H10:H13)</f>
        <v>172.77378813517925</v>
      </c>
      <c r="N15">
        <f>STDEV(N10:N13)</f>
        <v>0.25901335650112178</v>
      </c>
      <c r="P15">
        <f>STDEV(P10:P13)</f>
        <v>256.61169254948123</v>
      </c>
    </row>
    <row r="16" spans="1:17" x14ac:dyDescent="0.25">
      <c r="C16" t="s">
        <v>12</v>
      </c>
      <c r="D16" t="s">
        <v>8</v>
      </c>
      <c r="E16" t="s">
        <v>7</v>
      </c>
      <c r="F16" t="s">
        <v>9</v>
      </c>
      <c r="G16" t="s">
        <v>11</v>
      </c>
      <c r="H16" t="s">
        <v>6</v>
      </c>
      <c r="I16" t="s">
        <v>19</v>
      </c>
      <c r="J16" t="s">
        <v>14</v>
      </c>
      <c r="K16" t="s">
        <v>15</v>
      </c>
      <c r="L16" t="s">
        <v>8</v>
      </c>
      <c r="M16" t="s">
        <v>7</v>
      </c>
      <c r="N16" t="s">
        <v>9</v>
      </c>
      <c r="O16" t="s">
        <v>16</v>
      </c>
      <c r="P16" t="s">
        <v>17</v>
      </c>
      <c r="Q16" t="s">
        <v>18</v>
      </c>
    </row>
    <row r="17" spans="1:17" x14ac:dyDescent="0.25">
      <c r="A17" t="s">
        <v>24</v>
      </c>
      <c r="C17" t="s">
        <v>3</v>
      </c>
      <c r="D17">
        <v>-789.87301174361698</v>
      </c>
      <c r="E17">
        <v>9.0550839104325096</v>
      </c>
      <c r="F17">
        <v>-0.20246534689840401</v>
      </c>
      <c r="G17" t="s">
        <v>25</v>
      </c>
      <c r="H17">
        <v>-2494.7918557531598</v>
      </c>
      <c r="I17">
        <f>H17*0.0000391</f>
        <v>-9.7546361559948558E-2</v>
      </c>
      <c r="J17" t="s">
        <v>26</v>
      </c>
      <c r="K17">
        <v>-800</v>
      </c>
      <c r="L17">
        <v>-790.76925963469705</v>
      </c>
      <c r="M17">
        <v>9.0562935324988594</v>
      </c>
      <c r="N17">
        <v>-0.21643361375829601</v>
      </c>
      <c r="O17">
        <v>2.8122725755821097E-4</v>
      </c>
      <c r="P17">
        <v>-2548.92594983237</v>
      </c>
      <c r="Q17">
        <v>-9.9663004638445796E-2</v>
      </c>
    </row>
    <row r="18" spans="1:17" x14ac:dyDescent="0.25">
      <c r="A18" t="s">
        <v>20</v>
      </c>
      <c r="C18" t="s">
        <v>2</v>
      </c>
      <c r="D18">
        <v>-513.216376514187</v>
      </c>
      <c r="E18">
        <v>9.1330177018122498</v>
      </c>
      <c r="F18">
        <v>-0.12954201015765399</v>
      </c>
      <c r="G18" t="s">
        <v>25</v>
      </c>
      <c r="H18">
        <v>-2431.0020232155998</v>
      </c>
      <c r="I18">
        <f>H18*0.0000391</f>
        <v>-9.505217910772995E-2</v>
      </c>
      <c r="K18">
        <v>-500</v>
      </c>
      <c r="L18">
        <v>-511.69488908302799</v>
      </c>
      <c r="M18">
        <v>9.13406399058616</v>
      </c>
      <c r="N18">
        <v>-0.13795029387326599</v>
      </c>
      <c r="O18">
        <v>2.8122725755821097E-4</v>
      </c>
      <c r="P18">
        <v>-2461.5212340164298</v>
      </c>
      <c r="Q18">
        <v>-9.6245480250042495E-2</v>
      </c>
    </row>
    <row r="19" spans="1:17" x14ac:dyDescent="0.25">
      <c r="A19" t="s">
        <v>29</v>
      </c>
      <c r="C19" t="s">
        <v>4</v>
      </c>
      <c r="D19">
        <v>503.260360860768</v>
      </c>
      <c r="E19">
        <v>8.3490394949800795</v>
      </c>
      <c r="F19">
        <v>0.13838894095530699</v>
      </c>
      <c r="G19" t="s">
        <v>25</v>
      </c>
      <c r="H19">
        <v>-2196.6294570884902</v>
      </c>
      <c r="I19">
        <f t="shared" ref="I19:I20" si="2">H19*0.0000391</f>
        <v>-8.5888211772159967E-2</v>
      </c>
      <c r="K19">
        <v>500</v>
      </c>
      <c r="L19">
        <v>501.44723741151103</v>
      </c>
      <c r="M19">
        <v>8.3495249614449492</v>
      </c>
      <c r="N19">
        <v>0.146972887877487</v>
      </c>
      <c r="O19">
        <v>2.8122725755821097E-4</v>
      </c>
      <c r="P19">
        <v>-2199.9632308038599</v>
      </c>
      <c r="Q19">
        <v>-8.6018562324431197E-2</v>
      </c>
    </row>
    <row r="20" spans="1:17" x14ac:dyDescent="0.25">
      <c r="A20" t="s">
        <v>30</v>
      </c>
      <c r="C20" t="s">
        <v>5</v>
      </c>
      <c r="D20">
        <v>799.82902739703604</v>
      </c>
      <c r="E20">
        <v>8.4500069791632608</v>
      </c>
      <c r="F20">
        <v>0.216560847870334</v>
      </c>
      <c r="G20" t="s">
        <v>25</v>
      </c>
      <c r="H20">
        <v>-2226.5617548230098</v>
      </c>
      <c r="I20">
        <f t="shared" si="2"/>
        <v>-8.7058564613579692E-2</v>
      </c>
      <c r="K20">
        <v>800</v>
      </c>
      <c r="L20">
        <v>801.01691130621396</v>
      </c>
      <c r="M20">
        <v>8.4502740749759901</v>
      </c>
      <c r="N20">
        <v>0.231220045714502</v>
      </c>
      <c r="O20">
        <v>2.8122725755821097E-4</v>
      </c>
      <c r="P20">
        <v>-2223.6904480718099</v>
      </c>
      <c r="Q20">
        <v>-8.6946296519607905E-2</v>
      </c>
    </row>
    <row r="21" spans="1:17" x14ac:dyDescent="0.25">
      <c r="F21">
        <f>AVERAGE(F17:F20)</f>
        <v>5.7356079423957484E-3</v>
      </c>
      <c r="H21">
        <f>AVERAGE(H17:H20)</f>
        <v>-2337.246272720065</v>
      </c>
      <c r="N21">
        <f>AVERAGE(N17:N20)</f>
        <v>5.9522564901067429E-3</v>
      </c>
      <c r="P21">
        <f>AVERAGE(P17:P20)</f>
        <v>-2358.5252156811175</v>
      </c>
    </row>
    <row r="22" spans="1:17" x14ac:dyDescent="0.25">
      <c r="F22">
        <f>STDEV(F17:F20)</f>
        <v>0.20305324433552782</v>
      </c>
      <c r="H22">
        <f>STDEV(H17:H20)</f>
        <v>147.9131533757637</v>
      </c>
      <c r="N22">
        <f>STDEV(N17:N20)</f>
        <v>0.21663780420028603</v>
      </c>
      <c r="P22">
        <f>STDEV(P17:P20)</f>
        <v>173.38102257046046</v>
      </c>
    </row>
    <row r="23" spans="1:17" x14ac:dyDescent="0.25">
      <c r="C23" t="s">
        <v>12</v>
      </c>
      <c r="D23" t="s">
        <v>8</v>
      </c>
      <c r="E23" t="s">
        <v>7</v>
      </c>
      <c r="F23" t="s">
        <v>9</v>
      </c>
      <c r="G23" t="s">
        <v>11</v>
      </c>
      <c r="H23" t="s">
        <v>6</v>
      </c>
      <c r="I23" t="s">
        <v>19</v>
      </c>
      <c r="J23" t="s">
        <v>14</v>
      </c>
      <c r="K23" t="s">
        <v>15</v>
      </c>
      <c r="L23" t="s">
        <v>8</v>
      </c>
      <c r="M23" t="s">
        <v>7</v>
      </c>
      <c r="N23" t="s">
        <v>9</v>
      </c>
      <c r="O23" t="s">
        <v>16</v>
      </c>
      <c r="P23" t="s">
        <v>17</v>
      </c>
      <c r="Q23" t="s">
        <v>18</v>
      </c>
    </row>
    <row r="24" spans="1:17" x14ac:dyDescent="0.25">
      <c r="A24" t="s">
        <v>28</v>
      </c>
      <c r="C24" t="s">
        <v>3</v>
      </c>
      <c r="D24">
        <v>-783.17022516222403</v>
      </c>
      <c r="E24">
        <v>8.76282332017397</v>
      </c>
      <c r="F24">
        <v>-0.205289685126261</v>
      </c>
      <c r="G24" t="s">
        <v>37</v>
      </c>
      <c r="H24">
        <v>-3802.7598762347602</v>
      </c>
      <c r="I24">
        <f>H24*0.0000391</f>
        <v>-0.14868791116077912</v>
      </c>
      <c r="J24" t="s">
        <v>38</v>
      </c>
      <c r="K24">
        <v>-800</v>
      </c>
      <c r="L24">
        <v>-784.13061896864895</v>
      </c>
      <c r="M24">
        <v>8.7641563810593102</v>
      </c>
      <c r="N24">
        <v>-0.235588159742463</v>
      </c>
      <c r="O24">
        <v>3.1082011044015697E-4</v>
      </c>
      <c r="P24">
        <v>-4150.2413279947004</v>
      </c>
      <c r="Q24">
        <v>-0.16227443592459201</v>
      </c>
    </row>
    <row r="25" spans="1:17" x14ac:dyDescent="0.25">
      <c r="A25" t="s">
        <v>20</v>
      </c>
      <c r="C25" t="s">
        <v>2</v>
      </c>
      <c r="D25">
        <v>-522.67025848924197</v>
      </c>
      <c r="E25">
        <v>8.7897292635620392</v>
      </c>
      <c r="F25">
        <v>-0.134566112989989</v>
      </c>
      <c r="G25" t="s">
        <v>37</v>
      </c>
      <c r="H25">
        <v>-3760.2541250305198</v>
      </c>
      <c r="I25">
        <f>H25*0.0000391</f>
        <v>-0.14702593628869334</v>
      </c>
      <c r="K25">
        <v>-500</v>
      </c>
      <c r="L25">
        <v>-520.59336397510697</v>
      </c>
      <c r="M25">
        <v>8.7907867117653105</v>
      </c>
      <c r="N25">
        <v>-0.15367548104027401</v>
      </c>
      <c r="O25">
        <v>3.1082011044015697E-4</v>
      </c>
      <c r="P25">
        <v>-3942.8696487934499</v>
      </c>
      <c r="Q25">
        <v>-0.15416620326782299</v>
      </c>
    </row>
    <row r="26" spans="1:17" x14ac:dyDescent="0.25">
      <c r="A26" t="s">
        <v>35</v>
      </c>
      <c r="C26" t="s">
        <v>4</v>
      </c>
      <c r="D26">
        <v>508.478987651907</v>
      </c>
      <c r="E26">
        <v>8.0528693263450606</v>
      </c>
      <c r="F26">
        <v>0.14538232241336199</v>
      </c>
      <c r="G26" t="s">
        <v>37</v>
      </c>
      <c r="H26">
        <v>-3257.95693063822</v>
      </c>
      <c r="I26">
        <f t="shared" ref="I26:I27" si="3">H26*0.0000391</f>
        <v>-0.12738611598795441</v>
      </c>
      <c r="K26">
        <v>500</v>
      </c>
      <c r="L26">
        <v>504.601211724927</v>
      </c>
      <c r="M26">
        <v>8.05297826126111</v>
      </c>
      <c r="N26">
        <v>0.16497561020146001</v>
      </c>
      <c r="O26">
        <v>3.1082011044015697E-4</v>
      </c>
      <c r="P26">
        <v>-3100.6995456650802</v>
      </c>
      <c r="Q26">
        <v>-0.121237352235504</v>
      </c>
    </row>
    <row r="27" spans="1:17" x14ac:dyDescent="0.25">
      <c r="A27" t="s">
        <v>36</v>
      </c>
      <c r="C27" t="s">
        <v>5</v>
      </c>
      <c r="D27">
        <v>797.36149599955797</v>
      </c>
      <c r="E27">
        <v>8.0567511603964199</v>
      </c>
      <c r="F27">
        <v>0.22381151831295301</v>
      </c>
      <c r="G27" t="s">
        <v>37</v>
      </c>
      <c r="H27">
        <v>-3356.6382498634798</v>
      </c>
      <c r="I27">
        <f t="shared" si="3"/>
        <v>-0.13124455556966208</v>
      </c>
      <c r="K27">
        <v>800</v>
      </c>
      <c r="L27">
        <v>800.12277121882801</v>
      </c>
      <c r="M27">
        <v>8.0564933413341695</v>
      </c>
      <c r="N27">
        <v>0.25682965396080198</v>
      </c>
      <c r="O27">
        <v>3.1082011044015697E-4</v>
      </c>
      <c r="P27">
        <v>-3382.9852421883802</v>
      </c>
      <c r="Q27">
        <v>-0.132274722969565</v>
      </c>
    </row>
    <row r="28" spans="1:17" x14ac:dyDescent="0.25">
      <c r="F28">
        <f>AVERAGE(F24:F27)</f>
        <v>7.3345106525162518E-3</v>
      </c>
      <c r="H28">
        <f>AVERAGE(H24:H27)</f>
        <v>-3544.4022954417446</v>
      </c>
      <c r="N28">
        <f>AVERAGE(N24:N27)</f>
        <v>8.1354058448812466E-3</v>
      </c>
      <c r="P28">
        <f>AVERAGE(P24:P27)</f>
        <v>-3644.1989411604027</v>
      </c>
    </row>
    <row r="29" spans="1:17" x14ac:dyDescent="0.25">
      <c r="F29">
        <f>STDEV(F24:F27)</f>
        <v>0.20917642378167958</v>
      </c>
      <c r="H29">
        <f>STDEV(H24:H27)</f>
        <v>277.27659819476423</v>
      </c>
      <c r="N29">
        <f>STDEV(N24:N27)</f>
        <v>0.23946580708299153</v>
      </c>
      <c r="P29">
        <f>STDEV(P24:P27)</f>
        <v>486.1094795432391</v>
      </c>
    </row>
    <row r="30" spans="1:17" x14ac:dyDescent="0.25">
      <c r="C30" t="s">
        <v>12</v>
      </c>
      <c r="D30" t="s">
        <v>8</v>
      </c>
      <c r="E30" t="s">
        <v>7</v>
      </c>
      <c r="F30" t="s">
        <v>9</v>
      </c>
      <c r="G30" t="s">
        <v>11</v>
      </c>
      <c r="H30" t="s">
        <v>6</v>
      </c>
      <c r="I30" t="s">
        <v>19</v>
      </c>
      <c r="J30" t="s">
        <v>14</v>
      </c>
      <c r="K30" t="s">
        <v>15</v>
      </c>
      <c r="L30" t="s">
        <v>8</v>
      </c>
      <c r="M30" t="s">
        <v>7</v>
      </c>
      <c r="N30" t="s">
        <v>9</v>
      </c>
      <c r="O30" t="s">
        <v>16</v>
      </c>
      <c r="P30" t="s">
        <v>17</v>
      </c>
      <c r="Q30" t="s">
        <v>18</v>
      </c>
    </row>
    <row r="31" spans="1:17" x14ac:dyDescent="0.25">
      <c r="A31" t="s">
        <v>39</v>
      </c>
      <c r="C31" t="s">
        <v>3</v>
      </c>
      <c r="D31">
        <v>-784.02146447491896</v>
      </c>
      <c r="E31">
        <v>8.75378935659311</v>
      </c>
      <c r="F31">
        <v>-0.219098684116382</v>
      </c>
      <c r="G31" t="s">
        <v>23</v>
      </c>
      <c r="H31">
        <v>-3099.50867360237</v>
      </c>
      <c r="I31">
        <f>H31*0.0000391</f>
        <v>-0.12119078913785267</v>
      </c>
      <c r="J31" t="s">
        <v>40</v>
      </c>
      <c r="K31">
        <v>-800</v>
      </c>
      <c r="L31">
        <v>-784.420187132622</v>
      </c>
      <c r="M31">
        <v>8.7579141580365896</v>
      </c>
      <c r="N31">
        <v>-0.25674514407362697</v>
      </c>
      <c r="O31">
        <v>3.3619939910301601E-4</v>
      </c>
      <c r="P31">
        <v>-3252.0496992098701</v>
      </c>
      <c r="Q31">
        <v>-0.12715514323910601</v>
      </c>
    </row>
    <row r="32" spans="1:17" x14ac:dyDescent="0.25">
      <c r="A32" t="s">
        <v>20</v>
      </c>
      <c r="C32" t="s">
        <v>2</v>
      </c>
      <c r="D32">
        <v>-520.53642803507296</v>
      </c>
      <c r="E32">
        <v>8.4616108161885109</v>
      </c>
      <c r="F32">
        <v>-0.143403941377657</v>
      </c>
      <c r="G32" t="s">
        <v>23</v>
      </c>
      <c r="H32">
        <v>-2909.8569654364201</v>
      </c>
      <c r="I32">
        <f>H32*0.0000391</f>
        <v>-0.11377540734856403</v>
      </c>
      <c r="K32">
        <v>-500</v>
      </c>
      <c r="L32">
        <v>-518.85742135516796</v>
      </c>
      <c r="M32">
        <v>8.4615808607231102</v>
      </c>
      <c r="N32">
        <v>-0.16746310179511201</v>
      </c>
      <c r="O32">
        <v>3.3619939910301601E-4</v>
      </c>
      <c r="P32">
        <v>-2788.487278224</v>
      </c>
      <c r="Q32">
        <v>-0.109029852578558</v>
      </c>
    </row>
    <row r="33" spans="1:17" x14ac:dyDescent="0.25">
      <c r="A33" t="s">
        <v>41</v>
      </c>
      <c r="C33" t="s">
        <v>4</v>
      </c>
      <c r="D33">
        <v>503.772332018219</v>
      </c>
      <c r="E33">
        <v>7.86814253010811</v>
      </c>
      <c r="F33">
        <v>0.15086243945705499</v>
      </c>
      <c r="G33" t="s">
        <v>23</v>
      </c>
      <c r="H33">
        <v>-2775.0845942599899</v>
      </c>
      <c r="I33">
        <f t="shared" ref="I33:I34" si="4">H33*0.0000391</f>
        <v>-0.10850580763556561</v>
      </c>
      <c r="K33">
        <v>500</v>
      </c>
      <c r="L33">
        <v>498.62315724638898</v>
      </c>
      <c r="M33">
        <v>7.86702032374055</v>
      </c>
      <c r="N33">
        <v>0.17461325732972099</v>
      </c>
      <c r="O33">
        <v>3.3619939910301601E-4</v>
      </c>
      <c r="P33">
        <v>-2697.97351745272</v>
      </c>
      <c r="Q33">
        <v>-0.105490764532401</v>
      </c>
    </row>
    <row r="34" spans="1:17" x14ac:dyDescent="0.25">
      <c r="A34" t="s">
        <v>42</v>
      </c>
      <c r="C34" t="s">
        <v>5</v>
      </c>
      <c r="D34">
        <v>800.78556049177405</v>
      </c>
      <c r="E34">
        <v>8.15172677951651</v>
      </c>
      <c r="F34">
        <v>0.236189258099512</v>
      </c>
      <c r="G34" t="s">
        <v>23</v>
      </c>
      <c r="H34">
        <v>-2810.9631279883902</v>
      </c>
      <c r="I34">
        <f t="shared" si="4"/>
        <v>-0.10990865830434605</v>
      </c>
      <c r="K34">
        <v>800</v>
      </c>
      <c r="L34">
        <v>804.65445124140194</v>
      </c>
      <c r="M34">
        <v>8.1519295308940798</v>
      </c>
      <c r="N34">
        <v>0.27750079447756298</v>
      </c>
      <c r="O34">
        <v>3.3619939910301601E-4</v>
      </c>
      <c r="P34">
        <v>-2812.7075316215501</v>
      </c>
      <c r="Q34">
        <v>-0.109976864486402</v>
      </c>
    </row>
    <row r="35" spans="1:17" x14ac:dyDescent="0.25">
      <c r="F35">
        <f>AVERAGE(F31:F34)</f>
        <v>6.137268015631997E-3</v>
      </c>
      <c r="H35">
        <f>AVERAGE(H31:H34)</f>
        <v>-2898.8533403217925</v>
      </c>
      <c r="N35">
        <f>AVERAGE(N31:N34)</f>
        <v>6.9764514846362563E-3</v>
      </c>
      <c r="P35">
        <f>AVERAGE(P31:P34)</f>
        <v>-2887.8045066270352</v>
      </c>
    </row>
    <row r="36" spans="1:17" x14ac:dyDescent="0.25">
      <c r="F36">
        <f>STDEV(F31:F34)</f>
        <v>0.22133165222498513</v>
      </c>
      <c r="H36">
        <f>STDEV(H31:H34)</f>
        <v>145.40407429564965</v>
      </c>
      <c r="N36">
        <f>STDEV(N31:N34)</f>
        <v>0.25901335650112178</v>
      </c>
      <c r="P36">
        <f>STDEV(P31:P34)</f>
        <v>247.79953745130396</v>
      </c>
    </row>
    <row r="37" spans="1:17" x14ac:dyDescent="0.25">
      <c r="C37" t="s">
        <v>12</v>
      </c>
      <c r="D37" t="s">
        <v>8</v>
      </c>
      <c r="E37" t="s">
        <v>7</v>
      </c>
      <c r="F37" t="s">
        <v>9</v>
      </c>
      <c r="G37" t="s">
        <v>11</v>
      </c>
      <c r="H37" t="s">
        <v>6</v>
      </c>
      <c r="I37" t="s">
        <v>19</v>
      </c>
      <c r="J37" t="s">
        <v>14</v>
      </c>
      <c r="K37" t="s">
        <v>15</v>
      </c>
      <c r="L37" t="s">
        <v>8</v>
      </c>
      <c r="M37" t="s">
        <v>7</v>
      </c>
      <c r="N37" t="s">
        <v>9</v>
      </c>
      <c r="O37" t="s">
        <v>16</v>
      </c>
      <c r="P37" t="s">
        <v>17</v>
      </c>
      <c r="Q37" t="s">
        <v>18</v>
      </c>
    </row>
    <row r="38" spans="1:17" x14ac:dyDescent="0.25">
      <c r="A38" t="s">
        <v>39</v>
      </c>
      <c r="C38" t="s">
        <v>3</v>
      </c>
      <c r="D38">
        <v>-789.87301174361698</v>
      </c>
      <c r="E38">
        <v>9.0550839104325096</v>
      </c>
      <c r="F38">
        <v>-0.20246534689840401</v>
      </c>
      <c r="G38" t="s">
        <v>25</v>
      </c>
      <c r="H38">
        <v>-2505.73197424408</v>
      </c>
      <c r="I38">
        <f>H38*0.0000391</f>
        <v>-9.7974120192943534E-2</v>
      </c>
      <c r="J38" t="s">
        <v>45</v>
      </c>
      <c r="K38">
        <v>-800</v>
      </c>
      <c r="L38">
        <v>-790.76925963469705</v>
      </c>
      <c r="M38">
        <v>9.0562935324988594</v>
      </c>
      <c r="N38">
        <v>-0.21643361375829601</v>
      </c>
      <c r="O38">
        <v>2.8122725755821097E-4</v>
      </c>
      <c r="P38">
        <v>-2537.6160511161202</v>
      </c>
      <c r="Q38">
        <v>-9.9220787598640503E-2</v>
      </c>
    </row>
    <row r="39" spans="1:17" x14ac:dyDescent="0.25">
      <c r="A39" t="s">
        <v>20</v>
      </c>
      <c r="C39" t="s">
        <v>2</v>
      </c>
      <c r="D39">
        <v>-513.216376514187</v>
      </c>
      <c r="E39">
        <v>9.1330177018122498</v>
      </c>
      <c r="F39">
        <v>-0.12954201015765399</v>
      </c>
      <c r="G39" t="s">
        <v>25</v>
      </c>
      <c r="H39">
        <v>-2436.0889104739099</v>
      </c>
      <c r="I39">
        <f>H39*0.0000391</f>
        <v>-9.5251076399529885E-2</v>
      </c>
      <c r="K39">
        <v>-500</v>
      </c>
      <c r="L39">
        <v>-511.69488908302799</v>
      </c>
      <c r="M39">
        <v>9.13406399058616</v>
      </c>
      <c r="N39">
        <v>-0.13795029387326599</v>
      </c>
      <c r="O39">
        <v>2.8122725755821097E-4</v>
      </c>
      <c r="P39">
        <v>-2466.2242735434902</v>
      </c>
      <c r="Q39">
        <v>-9.6429369095550804E-2</v>
      </c>
    </row>
    <row r="40" spans="1:17" x14ac:dyDescent="0.25">
      <c r="A40" t="s">
        <v>43</v>
      </c>
      <c r="C40" t="s">
        <v>4</v>
      </c>
      <c r="D40">
        <v>503.260360860768</v>
      </c>
      <c r="E40">
        <v>8.3490394949800795</v>
      </c>
      <c r="F40">
        <v>0.13838894095530699</v>
      </c>
      <c r="G40" t="s">
        <v>25</v>
      </c>
      <c r="H40">
        <v>-2190.65365064562</v>
      </c>
      <c r="I40">
        <f t="shared" ref="I40:I41" si="5">H40*0.0000391</f>
        <v>-8.5654557740243747E-2</v>
      </c>
      <c r="K40">
        <v>500</v>
      </c>
      <c r="L40">
        <v>501.44723741151103</v>
      </c>
      <c r="M40">
        <v>8.3495249614449492</v>
      </c>
      <c r="N40">
        <v>0.146972887877487</v>
      </c>
      <c r="O40">
        <v>2.8122725755821097E-4</v>
      </c>
      <c r="P40">
        <v>-2200.42226692754</v>
      </c>
      <c r="Q40">
        <v>-8.6036510636867194E-2</v>
      </c>
    </row>
    <row r="41" spans="1:17" x14ac:dyDescent="0.25">
      <c r="A41" t="s">
        <v>44</v>
      </c>
      <c r="C41" t="s">
        <v>5</v>
      </c>
      <c r="D41">
        <v>799.82902739703604</v>
      </c>
      <c r="E41">
        <v>8.4500069791632608</v>
      </c>
      <c r="F41">
        <v>0.216560847870334</v>
      </c>
      <c r="G41" t="s">
        <v>25</v>
      </c>
      <c r="H41">
        <v>-2231.65026519803</v>
      </c>
      <c r="I41">
        <f t="shared" si="5"/>
        <v>-8.7257525369242972E-2</v>
      </c>
      <c r="K41">
        <v>800</v>
      </c>
      <c r="L41">
        <v>801.01691130621396</v>
      </c>
      <c r="M41">
        <v>8.4502740749759901</v>
      </c>
      <c r="N41">
        <v>0.231220045714502</v>
      </c>
      <c r="O41">
        <v>2.8122725755821097E-4</v>
      </c>
      <c r="P41">
        <v>-2230.2664074957902</v>
      </c>
      <c r="Q41">
        <v>-8.7203416533085498E-2</v>
      </c>
    </row>
    <row r="42" spans="1:17" x14ac:dyDescent="0.25">
      <c r="F42">
        <f>AVERAGE(F38:F41)</f>
        <v>5.7356079423957484E-3</v>
      </c>
      <c r="H42">
        <f>AVERAGE(H38:H41)</f>
        <v>-2341.03120014041</v>
      </c>
      <c r="N42">
        <f>AVERAGE(N38:N41)</f>
        <v>5.9522564901067429E-3</v>
      </c>
      <c r="P42">
        <f>AVERAGE(P38:P41)</f>
        <v>-2358.6322497707351</v>
      </c>
    </row>
    <row r="43" spans="1:17" x14ac:dyDescent="0.25">
      <c r="F43">
        <f>STDEV(F38:F41)</f>
        <v>0.20305324433552782</v>
      </c>
      <c r="H43">
        <f>STDEV(H38:H41)</f>
        <v>153.55770859313543</v>
      </c>
      <c r="N43">
        <f>STDEV(N38:N41)</f>
        <v>0.21663780420028603</v>
      </c>
      <c r="P43">
        <f>STDEV(P38:P41)</f>
        <v>168.44329694565022</v>
      </c>
    </row>
    <row r="44" spans="1:17" x14ac:dyDescent="0.25">
      <c r="C44" t="s">
        <v>12</v>
      </c>
      <c r="D44" t="s">
        <v>8</v>
      </c>
      <c r="E44" t="s">
        <v>7</v>
      </c>
      <c r="F44" t="s">
        <v>9</v>
      </c>
      <c r="G44" t="s">
        <v>11</v>
      </c>
      <c r="H44" t="s">
        <v>6</v>
      </c>
      <c r="I44" t="s">
        <v>19</v>
      </c>
      <c r="J44" t="s">
        <v>14</v>
      </c>
      <c r="K44" t="s">
        <v>15</v>
      </c>
      <c r="L44" t="s">
        <v>8</v>
      </c>
      <c r="M44" t="s">
        <v>7</v>
      </c>
      <c r="N44" t="s">
        <v>9</v>
      </c>
      <c r="O44" t="s">
        <v>16</v>
      </c>
      <c r="P44" t="s">
        <v>17</v>
      </c>
      <c r="Q44" t="s">
        <v>18</v>
      </c>
    </row>
    <row r="45" spans="1:17" x14ac:dyDescent="0.25">
      <c r="A45" t="s">
        <v>46</v>
      </c>
      <c r="C45" t="s">
        <v>3</v>
      </c>
      <c r="D45">
        <v>-783.17022516222403</v>
      </c>
      <c r="E45">
        <v>8.76282332017397</v>
      </c>
      <c r="F45">
        <v>-0.205289685126261</v>
      </c>
      <c r="G45" t="s">
        <v>37</v>
      </c>
      <c r="H45">
        <v>-3837.4826192117798</v>
      </c>
      <c r="I45">
        <f>H45*0.0000391</f>
        <v>-0.15004557041118061</v>
      </c>
      <c r="J45" t="s">
        <v>49</v>
      </c>
      <c r="K45">
        <v>-800</v>
      </c>
      <c r="L45">
        <v>-784.13061896864895</v>
      </c>
      <c r="M45">
        <v>8.7641563810593102</v>
      </c>
      <c r="N45">
        <v>-0.235588159742463</v>
      </c>
      <c r="O45">
        <v>3.1082011044015697E-4</v>
      </c>
      <c r="P45">
        <v>-4088.6064414647799</v>
      </c>
      <c r="Q45">
        <v>-0.15986451186127301</v>
      </c>
    </row>
    <row r="46" spans="1:17" x14ac:dyDescent="0.25">
      <c r="A46" t="s">
        <v>20</v>
      </c>
      <c r="C46" t="s">
        <v>2</v>
      </c>
      <c r="D46">
        <v>-522.67025848924197</v>
      </c>
      <c r="E46">
        <v>8.7897292635620392</v>
      </c>
      <c r="F46">
        <v>-0.134566112989989</v>
      </c>
      <c r="G46" t="s">
        <v>37</v>
      </c>
      <c r="H46">
        <v>-3848.1028620514198</v>
      </c>
      <c r="I46">
        <f>H46*0.0000391</f>
        <v>-0.15046082190621052</v>
      </c>
      <c r="K46">
        <v>-500</v>
      </c>
      <c r="L46">
        <v>-520.59336397510697</v>
      </c>
      <c r="M46">
        <v>8.7907867117653105</v>
      </c>
      <c r="N46">
        <v>-0.15367548104027401</v>
      </c>
      <c r="O46">
        <v>3.1082011044015697E-4</v>
      </c>
      <c r="P46">
        <v>-4043.18029813151</v>
      </c>
      <c r="Q46">
        <v>-0.15808834965694199</v>
      </c>
    </row>
    <row r="47" spans="1:17" x14ac:dyDescent="0.25">
      <c r="A47" t="s">
        <v>47</v>
      </c>
      <c r="C47" t="s">
        <v>4</v>
      </c>
      <c r="D47">
        <v>508.478987651907</v>
      </c>
      <c r="E47">
        <v>8.0528693263450606</v>
      </c>
      <c r="F47">
        <v>0.14538232241336199</v>
      </c>
      <c r="G47" t="s">
        <v>37</v>
      </c>
      <c r="H47">
        <v>-3241.7045808971502</v>
      </c>
      <c r="I47">
        <f t="shared" ref="I47:I48" si="6">H47*0.0000391</f>
        <v>-0.12675064911307857</v>
      </c>
      <c r="K47">
        <v>500</v>
      </c>
      <c r="L47">
        <v>504.601211724927</v>
      </c>
      <c r="M47">
        <v>8.05297826126111</v>
      </c>
      <c r="N47">
        <v>0.16497561020146001</v>
      </c>
      <c r="O47">
        <v>3.1082011044015697E-4</v>
      </c>
      <c r="P47">
        <v>-3170.6535537595601</v>
      </c>
      <c r="Q47">
        <v>-0.12397255395199799</v>
      </c>
    </row>
    <row r="48" spans="1:17" x14ac:dyDescent="0.25">
      <c r="A48" t="s">
        <v>48</v>
      </c>
      <c r="C48" t="s">
        <v>5</v>
      </c>
      <c r="D48">
        <v>797.36149599955797</v>
      </c>
      <c r="E48">
        <v>8.0567511603964199</v>
      </c>
      <c r="F48">
        <v>0.22381151831295301</v>
      </c>
      <c r="G48" t="s">
        <v>37</v>
      </c>
      <c r="H48">
        <v>-3357.0343542686401</v>
      </c>
      <c r="I48">
        <f t="shared" si="6"/>
        <v>-0.13126004325190382</v>
      </c>
      <c r="K48">
        <v>800</v>
      </c>
      <c r="L48">
        <v>800.12277121882801</v>
      </c>
      <c r="M48">
        <v>8.0564933413341695</v>
      </c>
      <c r="N48">
        <v>0.25682965396080198</v>
      </c>
      <c r="O48">
        <v>3.1082011044015697E-4</v>
      </c>
      <c r="P48">
        <v>-3395.97642341557</v>
      </c>
      <c r="Q48">
        <v>-0.13278267815554801</v>
      </c>
    </row>
    <row r="49" spans="1:17" x14ac:dyDescent="0.25">
      <c r="F49">
        <f>AVERAGE(F45:F48)</f>
        <v>7.3345106525162518E-3</v>
      </c>
      <c r="H49">
        <f>AVERAGE(H45:H48)</f>
        <v>-3571.0811041072475</v>
      </c>
      <c r="N49">
        <f>AVERAGE(N45:N48)</f>
        <v>8.1354058448812466E-3</v>
      </c>
      <c r="P49">
        <f>AVERAGE(P45:P48)</f>
        <v>-3674.6041791928546</v>
      </c>
    </row>
    <row r="50" spans="1:17" x14ac:dyDescent="0.25">
      <c r="A50" t="s">
        <v>71</v>
      </c>
      <c r="F50">
        <f>STDEV(F45:F48)</f>
        <v>0.20917642378167958</v>
      </c>
      <c r="H50">
        <f>STDEV(H45:H48)</f>
        <v>317.28836872415877</v>
      </c>
      <c r="N50">
        <f>STDEV(N45:N48)</f>
        <v>0.23946580708299153</v>
      </c>
      <c r="P50">
        <f>STDEV(P45:P48)</f>
        <v>461.46357305940586</v>
      </c>
    </row>
    <row r="51" spans="1:17" x14ac:dyDescent="0.25">
      <c r="C51" t="s">
        <v>12</v>
      </c>
      <c r="D51" t="s">
        <v>8</v>
      </c>
      <c r="E51" t="s">
        <v>7</v>
      </c>
      <c r="F51" t="s">
        <v>9</v>
      </c>
      <c r="G51" t="s">
        <v>11</v>
      </c>
      <c r="H51" t="s">
        <v>6</v>
      </c>
      <c r="I51" t="s">
        <v>19</v>
      </c>
      <c r="J51" t="s">
        <v>14</v>
      </c>
      <c r="K51" t="s">
        <v>15</v>
      </c>
      <c r="L51" t="s">
        <v>8</v>
      </c>
      <c r="M51" t="s">
        <v>7</v>
      </c>
      <c r="N51" t="s">
        <v>9</v>
      </c>
      <c r="O51" t="s">
        <v>16</v>
      </c>
      <c r="P51" t="s">
        <v>17</v>
      </c>
      <c r="Q51" t="s">
        <v>18</v>
      </c>
    </row>
    <row r="52" spans="1:17" x14ac:dyDescent="0.25">
      <c r="A52" t="s">
        <v>52</v>
      </c>
      <c r="C52" t="s">
        <v>3</v>
      </c>
      <c r="D52">
        <v>-785.78750868533598</v>
      </c>
      <c r="E52">
        <v>81.279501870641298</v>
      </c>
      <c r="F52">
        <v>-0.210459157211867</v>
      </c>
      <c r="G52" t="s">
        <v>58</v>
      </c>
      <c r="H52">
        <v>-2859.9799305776901</v>
      </c>
      <c r="I52">
        <f>H52*0.0000391</f>
        <v>-0.11182521528558768</v>
      </c>
      <c r="J52" t="s">
        <v>59</v>
      </c>
      <c r="K52">
        <v>-800</v>
      </c>
      <c r="L52">
        <v>-787.67935653785003</v>
      </c>
      <c r="M52">
        <v>81.232350922319597</v>
      </c>
      <c r="N52">
        <v>-0.242610705256183</v>
      </c>
      <c r="O52">
        <v>3.1676170458056602E-4</v>
      </c>
      <c r="P52">
        <v>-3707.1547139049799</v>
      </c>
      <c r="Q52">
        <v>-0.14494974931368501</v>
      </c>
    </row>
    <row r="53" spans="1:17" x14ac:dyDescent="0.25">
      <c r="A53" t="s">
        <v>20</v>
      </c>
      <c r="C53" t="s">
        <v>2</v>
      </c>
      <c r="D53">
        <v>-519.41309582081101</v>
      </c>
      <c r="E53">
        <v>81.581931109435004</v>
      </c>
      <c r="F53">
        <v>-0.13686746737657399</v>
      </c>
      <c r="G53" t="s">
        <v>58</v>
      </c>
      <c r="H53">
        <v>-4096.43357138382</v>
      </c>
      <c r="I53">
        <f>H53*0.0000391</f>
        <v>-0.16017055264110736</v>
      </c>
      <c r="K53">
        <v>-500</v>
      </c>
      <c r="L53">
        <v>-516.09025612977598</v>
      </c>
      <c r="M53">
        <v>81.370760162234205</v>
      </c>
      <c r="N53">
        <v>-0.15658167886541899</v>
      </c>
      <c r="O53">
        <v>3.1676170458056602E-4</v>
      </c>
      <c r="P53">
        <v>-5126.7321851893803</v>
      </c>
      <c r="Q53">
        <v>-0.20045522844090399</v>
      </c>
    </row>
    <row r="54" spans="1:17" x14ac:dyDescent="0.25">
      <c r="A54" t="s">
        <v>53</v>
      </c>
      <c r="C54" t="s">
        <v>4</v>
      </c>
      <c r="D54">
        <v>508.32346154530802</v>
      </c>
      <c r="E54">
        <v>82.112337016496795</v>
      </c>
      <c r="F54">
        <v>0.147066973430793</v>
      </c>
      <c r="G54" t="s">
        <v>58</v>
      </c>
      <c r="H54">
        <v>-2471.0456794905999</v>
      </c>
      <c r="I54">
        <f t="shared" ref="I54:I55" si="7">H54*0.0000391</f>
        <v>-9.6617886068082456E-2</v>
      </c>
      <c r="K54">
        <v>500</v>
      </c>
      <c r="L54">
        <v>504.01434476423799</v>
      </c>
      <c r="M54">
        <v>82.132707567571799</v>
      </c>
      <c r="N54">
        <v>0.16654839336424601</v>
      </c>
      <c r="O54">
        <v>3.1676170458056602E-4</v>
      </c>
      <c r="P54">
        <v>-2498.9201518320801</v>
      </c>
      <c r="Q54">
        <v>-9.7707777936634599E-2</v>
      </c>
    </row>
    <row r="55" spans="1:17" x14ac:dyDescent="0.25">
      <c r="C55" t="s">
        <v>5</v>
      </c>
      <c r="D55">
        <v>796.87714296083902</v>
      </c>
      <c r="E55">
        <v>81.923503800833402</v>
      </c>
      <c r="F55">
        <v>0.226786165658028</v>
      </c>
      <c r="G55" t="s">
        <v>58</v>
      </c>
      <c r="H55">
        <v>-2358.0497393066698</v>
      </c>
      <c r="I55">
        <f t="shared" si="7"/>
        <v>-9.219974480689079E-2</v>
      </c>
      <c r="K55">
        <v>800</v>
      </c>
      <c r="L55">
        <v>799.75526790338904</v>
      </c>
      <c r="M55">
        <v>81.837917132261595</v>
      </c>
      <c r="N55">
        <v>0.26022779229203402</v>
      </c>
      <c r="O55">
        <v>3.1676170458056602E-4</v>
      </c>
      <c r="P55">
        <v>-2673.3894202920401</v>
      </c>
      <c r="Q55">
        <v>-0.104529526333418</v>
      </c>
    </row>
    <row r="56" spans="1:17" x14ac:dyDescent="0.25">
      <c r="F56">
        <f>AVERAGE(F52:F55)</f>
        <v>6.6316286250950041E-3</v>
      </c>
      <c r="H56">
        <f>AVERAGE(H52:H55)</f>
        <v>-2946.3772301896952</v>
      </c>
      <c r="N56">
        <f>AVERAGE(N52:N55)</f>
        <v>6.8959503836695177E-3</v>
      </c>
      <c r="P56">
        <f>AVERAGE(P52:P55)</f>
        <v>-3501.54911780462</v>
      </c>
    </row>
    <row r="57" spans="1:17" x14ac:dyDescent="0.25">
      <c r="F57">
        <f>STDEV(F52:F55)</f>
        <v>0.21284619336936417</v>
      </c>
      <c r="H57">
        <f>STDEV(H52:H55)</f>
        <v>796.27537132154225</v>
      </c>
      <c r="N57">
        <f>STDEV(N52:N55)</f>
        <v>0.24402488339500489</v>
      </c>
      <c r="P57">
        <f>STDEV(P52:P55)</f>
        <v>1207.5604873260263</v>
      </c>
    </row>
    <row r="58" spans="1:17" x14ac:dyDescent="0.25">
      <c r="C58" t="s">
        <v>12</v>
      </c>
      <c r="D58" t="s">
        <v>8</v>
      </c>
      <c r="E58" t="s">
        <v>7</v>
      </c>
      <c r="F58" t="s">
        <v>9</v>
      </c>
      <c r="G58" t="s">
        <v>11</v>
      </c>
      <c r="H58" t="s">
        <v>6</v>
      </c>
      <c r="I58" t="s">
        <v>19</v>
      </c>
      <c r="J58" t="s">
        <v>14</v>
      </c>
      <c r="K58" t="s">
        <v>15</v>
      </c>
      <c r="L58" t="s">
        <v>8</v>
      </c>
      <c r="M58" t="s">
        <v>7</v>
      </c>
      <c r="N58" t="s">
        <v>9</v>
      </c>
      <c r="O58" t="s">
        <v>16</v>
      </c>
      <c r="P58" t="s">
        <v>17</v>
      </c>
      <c r="Q58" t="s">
        <v>18</v>
      </c>
    </row>
    <row r="59" spans="1:17" x14ac:dyDescent="0.25">
      <c r="A59" t="s">
        <v>57</v>
      </c>
      <c r="C59" t="s">
        <v>3</v>
      </c>
      <c r="D59">
        <v>-782.63013817852197</v>
      </c>
      <c r="E59">
        <v>81.221947700864803</v>
      </c>
      <c r="F59">
        <v>-0.19925843263366</v>
      </c>
      <c r="G59" t="s">
        <v>60</v>
      </c>
      <c r="H59">
        <v>-2609.2246541333702</v>
      </c>
      <c r="I59">
        <f>H59*0.0000391</f>
        <v>-0.10202068397661478</v>
      </c>
      <c r="J59" t="s">
        <v>61</v>
      </c>
      <c r="K59">
        <v>-800</v>
      </c>
      <c r="L59">
        <v>-784.07256718021995</v>
      </c>
      <c r="M59">
        <v>81.141860076304894</v>
      </c>
      <c r="N59">
        <v>-0.24029223735011401</v>
      </c>
      <c r="O59">
        <v>3.16357305065946E-4</v>
      </c>
      <c r="P59">
        <v>-3733.1932587404199</v>
      </c>
      <c r="Q59">
        <v>-0.14596785641675</v>
      </c>
    </row>
    <row r="60" spans="1:17" x14ac:dyDescent="0.25">
      <c r="A60" t="s">
        <v>20</v>
      </c>
      <c r="C60" t="s">
        <v>2</v>
      </c>
      <c r="D60">
        <v>-522.62474557671806</v>
      </c>
      <c r="E60">
        <v>81.422904487551705</v>
      </c>
      <c r="F60">
        <v>-0.13063360466641</v>
      </c>
      <c r="G60" t="s">
        <v>60</v>
      </c>
      <c r="H60">
        <v>-2962.4705408149098</v>
      </c>
      <c r="I60">
        <f>H60*0.0000391</f>
        <v>-0.11583259814586298</v>
      </c>
      <c r="K60">
        <v>-500</v>
      </c>
      <c r="L60">
        <v>-519.42298151641899</v>
      </c>
      <c r="M60">
        <v>81.165820137280093</v>
      </c>
      <c r="N60">
        <v>-0.156568407642695</v>
      </c>
      <c r="O60">
        <v>3.16357305065946E-4</v>
      </c>
      <c r="P60">
        <v>-3577.45184993366</v>
      </c>
      <c r="Q60">
        <v>-0.139878367332406</v>
      </c>
    </row>
    <row r="61" spans="1:17" x14ac:dyDescent="0.25">
      <c r="A61" t="s">
        <v>56</v>
      </c>
      <c r="C61" t="s">
        <v>4</v>
      </c>
      <c r="D61">
        <v>505.40130111789699</v>
      </c>
      <c r="E61">
        <v>82.323318579121306</v>
      </c>
      <c r="F61">
        <v>0.14069965459530601</v>
      </c>
      <c r="G61" t="s">
        <v>60</v>
      </c>
      <c r="H61">
        <v>-3334.74924138082</v>
      </c>
      <c r="I61">
        <f t="shared" ref="I61:I62" si="8">H61*0.0000391</f>
        <v>-0.13038869533799008</v>
      </c>
      <c r="K61">
        <v>500</v>
      </c>
      <c r="L61">
        <v>499.21994486566501</v>
      </c>
      <c r="M61">
        <v>82.517901534037406</v>
      </c>
      <c r="N61">
        <v>0.165686723372031</v>
      </c>
      <c r="O61">
        <v>3.16357305065946E-4</v>
      </c>
      <c r="P61">
        <v>-2892.57613052024</v>
      </c>
      <c r="Q61">
        <v>-0.11309972670334099</v>
      </c>
    </row>
    <row r="62" spans="1:17" x14ac:dyDescent="0.25">
      <c r="C62" t="s">
        <v>5</v>
      </c>
      <c r="D62">
        <v>799.85358263734395</v>
      </c>
      <c r="E62">
        <v>82.184822530815595</v>
      </c>
      <c r="F62">
        <v>0.21841626255344401</v>
      </c>
      <c r="G62" t="s">
        <v>60</v>
      </c>
      <c r="H62">
        <v>-3259.0193216469902</v>
      </c>
      <c r="I62">
        <f t="shared" si="8"/>
        <v>-0.12742765547639731</v>
      </c>
      <c r="K62">
        <v>800</v>
      </c>
      <c r="L62">
        <v>804.275603830975</v>
      </c>
      <c r="M62">
        <v>82.183881165956294</v>
      </c>
      <c r="N62">
        <v>0.26219330953741299</v>
      </c>
      <c r="O62">
        <v>3.16357305065946E-4</v>
      </c>
      <c r="P62">
        <v>-3004.4816554417798</v>
      </c>
      <c r="Q62">
        <v>-0.11747523272777299</v>
      </c>
    </row>
    <row r="63" spans="1:17" x14ac:dyDescent="0.25">
      <c r="F63">
        <f>AVERAGE(F59:F62)</f>
        <v>7.3059699621700058E-3</v>
      </c>
      <c r="H63">
        <f>AVERAGE(H59:H62)</f>
        <v>-3041.3659394940228</v>
      </c>
      <c r="N63">
        <f>AVERAGE(N59:N62)</f>
        <v>7.754846979158736E-3</v>
      </c>
      <c r="P63">
        <f>AVERAGE(P59:P62)</f>
        <v>-3301.9257236590247</v>
      </c>
    </row>
    <row r="64" spans="1:17" x14ac:dyDescent="0.25">
      <c r="F64">
        <f>STDEV(F59:F62)</f>
        <v>0.20335323078038667</v>
      </c>
      <c r="H64">
        <f>STDEV(H59:H62)</f>
        <v>329.85720700252426</v>
      </c>
      <c r="N64">
        <f>STDEV(N59:N62)</f>
        <v>0.24372860375408928</v>
      </c>
      <c r="P64">
        <f>STDEV(P59:P62)</f>
        <v>415.51028715528929</v>
      </c>
    </row>
    <row r="65" spans="1:24" x14ac:dyDescent="0.25">
      <c r="C65" t="s">
        <v>12</v>
      </c>
      <c r="D65" t="s">
        <v>8</v>
      </c>
      <c r="E65" t="s">
        <v>7</v>
      </c>
      <c r="F65" t="s">
        <v>9</v>
      </c>
      <c r="G65" t="s">
        <v>11</v>
      </c>
      <c r="H65" t="s">
        <v>6</v>
      </c>
      <c r="I65" t="s">
        <v>19</v>
      </c>
      <c r="J65" t="s">
        <v>14</v>
      </c>
      <c r="K65" t="s">
        <v>15</v>
      </c>
      <c r="L65" t="s">
        <v>8</v>
      </c>
      <c r="M65" t="s">
        <v>7</v>
      </c>
      <c r="N65" t="s">
        <v>9</v>
      </c>
      <c r="O65" t="s">
        <v>16</v>
      </c>
      <c r="P65" t="s">
        <v>17</v>
      </c>
      <c r="Q65" t="s">
        <v>18</v>
      </c>
    </row>
    <row r="66" spans="1:24" x14ac:dyDescent="0.25">
      <c r="A66" t="s">
        <v>54</v>
      </c>
      <c r="C66" t="s">
        <v>3</v>
      </c>
      <c r="D66">
        <v>-786.01169949502901</v>
      </c>
      <c r="E66">
        <v>80.654940007581004</v>
      </c>
      <c r="F66">
        <v>-0.21980911304144299</v>
      </c>
      <c r="G66" t="s">
        <v>63</v>
      </c>
      <c r="H66">
        <v>-2890.13029237095</v>
      </c>
      <c r="I66">
        <f>H66*0.0000391</f>
        <v>-0.11300409443170414</v>
      </c>
      <c r="J66" t="s">
        <v>62</v>
      </c>
      <c r="K66">
        <v>-800</v>
      </c>
      <c r="L66">
        <v>-788.27048733527499</v>
      </c>
      <c r="M66">
        <v>80.538149449594997</v>
      </c>
      <c r="N66">
        <v>-0.26347342309156702</v>
      </c>
      <c r="O66">
        <v>3.4243981643970598E-4</v>
      </c>
      <c r="P66">
        <v>-3027.5466054282701</v>
      </c>
      <c r="Q66">
        <v>-0.118377072272245</v>
      </c>
    </row>
    <row r="67" spans="1:24" x14ac:dyDescent="0.25">
      <c r="A67" t="s">
        <v>20</v>
      </c>
      <c r="C67" t="s">
        <v>2</v>
      </c>
      <c r="D67">
        <v>-518.60984764907505</v>
      </c>
      <c r="E67">
        <v>80.959547721582695</v>
      </c>
      <c r="F67">
        <v>-0.14286815321519999</v>
      </c>
      <c r="G67" t="s">
        <v>63</v>
      </c>
      <c r="H67">
        <v>-4503.6358427753403</v>
      </c>
      <c r="I67">
        <f>H67*0.0000391</f>
        <v>-0.1760921614525158</v>
      </c>
      <c r="K67">
        <v>-500</v>
      </c>
      <c r="L67">
        <v>-514.72694827324904</v>
      </c>
      <c r="M67">
        <v>80.616125598980801</v>
      </c>
      <c r="N67">
        <v>-0.16980122378689899</v>
      </c>
      <c r="O67">
        <v>3.4243981643970598E-4</v>
      </c>
      <c r="P67">
        <v>-5292.0914793983802</v>
      </c>
      <c r="Q67">
        <v>-0.20692077684447599</v>
      </c>
    </row>
    <row r="68" spans="1:24" x14ac:dyDescent="0.25">
      <c r="A68" t="s">
        <v>50</v>
      </c>
      <c r="C68" t="s">
        <v>4</v>
      </c>
      <c r="D68">
        <v>506.03840378614802</v>
      </c>
      <c r="E68">
        <v>81.013235464816503</v>
      </c>
      <c r="F68">
        <v>0.15195934855964</v>
      </c>
      <c r="G68" t="s">
        <v>63</v>
      </c>
      <c r="H68">
        <v>-3606.9402841610299</v>
      </c>
      <c r="I68">
        <f t="shared" ref="I68:I69" si="9">H68*0.0000391</f>
        <v>-0.14103136511069628</v>
      </c>
      <c r="K68">
        <v>500</v>
      </c>
      <c r="L68">
        <v>501.25937497221702</v>
      </c>
      <c r="M68">
        <v>81.145947729552802</v>
      </c>
      <c r="N68">
        <v>0.17811294625053001</v>
      </c>
      <c r="O68">
        <v>3.4243981643970598E-4</v>
      </c>
      <c r="P68">
        <v>-6182.5958455672999</v>
      </c>
      <c r="Q68">
        <v>-0.241739497561681</v>
      </c>
    </row>
    <row r="69" spans="1:24" x14ac:dyDescent="0.25">
      <c r="C69" t="s">
        <v>5</v>
      </c>
      <c r="D69">
        <v>798.58314335795603</v>
      </c>
      <c r="E69">
        <v>80.956489974323802</v>
      </c>
      <c r="F69">
        <v>0.23613480545864601</v>
      </c>
      <c r="G69" t="s">
        <v>63</v>
      </c>
      <c r="H69">
        <v>-2955.5180233205301</v>
      </c>
      <c r="I69">
        <f t="shared" si="9"/>
        <v>-0.11556075471183273</v>
      </c>
      <c r="K69">
        <v>800</v>
      </c>
      <c r="L69">
        <v>801.73806063630695</v>
      </c>
      <c r="M69">
        <v>80.881187157231295</v>
      </c>
      <c r="N69">
        <v>0.28100881221338497</v>
      </c>
      <c r="O69">
        <v>3.4243981643970598E-4</v>
      </c>
      <c r="P69">
        <v>-2728.8856969538301</v>
      </c>
      <c r="Q69">
        <v>-0.106699430750894</v>
      </c>
    </row>
    <row r="70" spans="1:24" x14ac:dyDescent="0.25">
      <c r="F70">
        <f>AVERAGE(F66:F69)</f>
        <v>6.3542219404107564E-3</v>
      </c>
      <c r="H70">
        <f>AVERAGE(H66:H69)</f>
        <v>-3489.0561106569626</v>
      </c>
      <c r="N70">
        <f>AVERAGE(N66:N69)</f>
        <v>6.4617778963622502E-3</v>
      </c>
      <c r="P70">
        <f>AVERAGE(P66:P69)</f>
        <v>-4307.7799068369459</v>
      </c>
    </row>
    <row r="71" spans="1:24" x14ac:dyDescent="0.25">
      <c r="F71">
        <f>STDEV(F66:F69)</f>
        <v>0.22167328872086994</v>
      </c>
      <c r="H71">
        <f>STDEV(H66:H69)</f>
        <v>749.80969533082805</v>
      </c>
      <c r="N71">
        <f>STDEV(N66:N69)</f>
        <v>0.2638016023102781</v>
      </c>
      <c r="P71">
        <f>STDEV(P66:P69)</f>
        <v>1694.6689261754441</v>
      </c>
    </row>
    <row r="72" spans="1:24" x14ac:dyDescent="0.25">
      <c r="C72" t="s">
        <v>12</v>
      </c>
      <c r="D72" t="s">
        <v>8</v>
      </c>
      <c r="E72" t="s">
        <v>7</v>
      </c>
      <c r="F72" t="s">
        <v>9</v>
      </c>
      <c r="G72" t="s">
        <v>11</v>
      </c>
      <c r="H72" t="s">
        <v>6</v>
      </c>
      <c r="I72" t="s">
        <v>19</v>
      </c>
      <c r="J72" t="s">
        <v>14</v>
      </c>
      <c r="K72" t="s">
        <v>15</v>
      </c>
      <c r="L72" t="s">
        <v>8</v>
      </c>
      <c r="M72" t="s">
        <v>7</v>
      </c>
      <c r="N72" t="s">
        <v>9</v>
      </c>
      <c r="O72" t="s">
        <v>16</v>
      </c>
      <c r="P72" t="s">
        <v>17</v>
      </c>
      <c r="Q72" t="s">
        <v>18</v>
      </c>
    </row>
    <row r="73" spans="1:24" x14ac:dyDescent="0.25">
      <c r="A73" t="s">
        <v>55</v>
      </c>
      <c r="C73" t="s">
        <v>3</v>
      </c>
      <c r="D73">
        <v>-787.89527970599102</v>
      </c>
      <c r="E73">
        <v>80.780668565694</v>
      </c>
      <c r="F73">
        <v>-0.22051982262077599</v>
      </c>
      <c r="G73" t="s">
        <v>64</v>
      </c>
      <c r="H73">
        <v>-3050.0902280194</v>
      </c>
      <c r="I73">
        <f>H73*0.0000391</f>
        <v>-0.11925852791555855</v>
      </c>
      <c r="J73" t="s">
        <v>65</v>
      </c>
      <c r="K73">
        <v>-800</v>
      </c>
      <c r="L73">
        <v>-789.69083285141403</v>
      </c>
      <c r="M73">
        <v>80.652854248484005</v>
      </c>
      <c r="N73">
        <v>-0.25663812197753899</v>
      </c>
      <c r="O73">
        <v>3.3195186188178099E-4</v>
      </c>
      <c r="P73">
        <v>-3139.9701635615002</v>
      </c>
      <c r="Q73">
        <v>-0.12277283339525399</v>
      </c>
    </row>
    <row r="74" spans="1:24" x14ac:dyDescent="0.25">
      <c r="A74" t="s">
        <v>20</v>
      </c>
      <c r="C74" t="s">
        <v>2</v>
      </c>
      <c r="D74">
        <v>-516.12183640288504</v>
      </c>
      <c r="E74">
        <v>81.031567369965899</v>
      </c>
      <c r="F74">
        <v>-0.14250953462311</v>
      </c>
      <c r="G74" t="s">
        <v>64</v>
      </c>
      <c r="H74">
        <v>-3492.0884435278799</v>
      </c>
      <c r="I74">
        <f>H74*0.0000391</f>
        <v>-0.13654065814194011</v>
      </c>
      <c r="K74">
        <v>-500</v>
      </c>
      <c r="L74">
        <v>-513.07385185886596</v>
      </c>
      <c r="M74">
        <v>80.667277481916997</v>
      </c>
      <c r="N74">
        <v>-0.164814600108946</v>
      </c>
      <c r="O74">
        <v>3.3195186188178099E-4</v>
      </c>
      <c r="P74">
        <v>-5897.4250489098804</v>
      </c>
      <c r="Q74">
        <v>-0.23058931941237601</v>
      </c>
    </row>
    <row r="75" spans="1:24" x14ac:dyDescent="0.25">
      <c r="A75" t="s">
        <v>51</v>
      </c>
      <c r="C75" t="s">
        <v>4</v>
      </c>
      <c r="D75">
        <v>505.30278284445598</v>
      </c>
      <c r="E75">
        <v>81.117975548600597</v>
      </c>
      <c r="F75">
        <v>0.15068183737759</v>
      </c>
      <c r="G75" t="s">
        <v>64</v>
      </c>
      <c r="H75">
        <v>-1496.0304542778899</v>
      </c>
      <c r="I75">
        <f t="shared" ref="I75:I76" si="10">H75*0.0000391</f>
        <v>-5.8494790762265499E-2</v>
      </c>
      <c r="K75">
        <v>500</v>
      </c>
      <c r="L75">
        <v>501.67113326263001</v>
      </c>
      <c r="M75">
        <v>81.233987746578904</v>
      </c>
      <c r="N75">
        <v>0.17203188703733499</v>
      </c>
      <c r="O75">
        <v>3.3195186188178099E-4</v>
      </c>
      <c r="P75">
        <v>-1584.97466557698</v>
      </c>
      <c r="Q75">
        <v>-6.1972509424059997E-2</v>
      </c>
    </row>
    <row r="76" spans="1:24" x14ac:dyDescent="0.25">
      <c r="C76" t="s">
        <v>5</v>
      </c>
      <c r="D76">
        <v>798.71433326442002</v>
      </c>
      <c r="E76">
        <v>81.063799166513206</v>
      </c>
      <c r="F76">
        <v>0.23490316258107999</v>
      </c>
      <c r="G76" t="s">
        <v>64</v>
      </c>
      <c r="H76">
        <v>-1731.3988063516499</v>
      </c>
      <c r="I76">
        <f t="shared" si="10"/>
        <v>-6.7697693328349517E-2</v>
      </c>
      <c r="K76">
        <v>800</v>
      </c>
      <c r="L76">
        <v>801.09355144764902</v>
      </c>
      <c r="M76">
        <v>81.028698452926307</v>
      </c>
      <c r="N76">
        <v>0.27142571624299699</v>
      </c>
      <c r="O76">
        <v>3.3195186188178099E-4</v>
      </c>
      <c r="P76">
        <v>-1526.0027029129301</v>
      </c>
      <c r="Q76">
        <v>-5.9666705683895802E-2</v>
      </c>
    </row>
    <row r="77" spans="1:24" x14ac:dyDescent="0.25">
      <c r="F77">
        <f>AVERAGE(F74:F76)</f>
        <v>8.1025155111853334E-2</v>
      </c>
      <c r="H77">
        <f>AVERAGE(H74:H76)</f>
        <v>-2239.8392347191398</v>
      </c>
      <c r="N77">
        <f>AVERAGE(N73:N76)</f>
        <v>5.5012202984617495E-3</v>
      </c>
      <c r="P77">
        <f>AVERAGE(P73:P76)</f>
        <v>-3037.0931452403224</v>
      </c>
    </row>
    <row r="78" spans="1:24" x14ac:dyDescent="0.25">
      <c r="F78">
        <f>STDEV(F74:F76)</f>
        <v>0.19811392187561616</v>
      </c>
      <c r="H78">
        <f>STDEV(H74:H76)</f>
        <v>1090.8462889019086</v>
      </c>
      <c r="N78">
        <f>STDEV(N73:N76)</f>
        <v>0.25571651879753582</v>
      </c>
      <c r="P78">
        <f>STDEV(P73:P76)</f>
        <v>2048.0986860925063</v>
      </c>
    </row>
    <row r="79" spans="1:24" x14ac:dyDescent="0.25">
      <c r="C79" t="s">
        <v>72</v>
      </c>
      <c r="D79" t="s">
        <v>73</v>
      </c>
      <c r="M79" t="s">
        <v>72</v>
      </c>
      <c r="N79" t="s">
        <v>73</v>
      </c>
      <c r="W79" t="s">
        <v>72</v>
      </c>
      <c r="X79" t="s">
        <v>73</v>
      </c>
    </row>
    <row r="80" spans="1:24" x14ac:dyDescent="0.25">
      <c r="C80" t="s">
        <v>9</v>
      </c>
      <c r="F80" t="s">
        <v>66</v>
      </c>
      <c r="M80" t="s">
        <v>6</v>
      </c>
      <c r="P80" t="s">
        <v>67</v>
      </c>
      <c r="W80" t="s">
        <v>74</v>
      </c>
    </row>
    <row r="81" spans="3:27" x14ac:dyDescent="0.25">
      <c r="C81">
        <v>-0.222695503531048</v>
      </c>
      <c r="D81">
        <v>-0.25735074209367298</v>
      </c>
      <c r="F81">
        <f>_xlfn.T.TEST(C81:C124,D81:D124,2,1)</f>
        <v>0.91003373957927658</v>
      </c>
      <c r="M81">
        <v>-3074.9055907086499</v>
      </c>
      <c r="N81">
        <v>-3157.4740470659999</v>
      </c>
      <c r="P81">
        <f>_xlfn.T.TEST(M81:M124,N81:N124,2,1)</f>
        <v>1.0855837271426153E-2</v>
      </c>
      <c r="W81">
        <v>-0.12022880859670822</v>
      </c>
      <c r="X81">
        <v>-0.12345723524028</v>
      </c>
      <c r="Z81">
        <f>_xlfn.T.TEST(W81:W124,X81:X124,2,1)</f>
        <v>1.0855837271428094E-2</v>
      </c>
    </row>
    <row r="82" spans="3:27" x14ac:dyDescent="0.25">
      <c r="C82">
        <v>-0.14494610554205101</v>
      </c>
      <c r="D82">
        <v>-0.16627418491201901</v>
      </c>
      <c r="E82" t="s">
        <v>69</v>
      </c>
      <c r="F82">
        <f>AVERAGE(C81:C124)</f>
        <v>6.4655111147919556E-3</v>
      </c>
      <c r="G82">
        <f>AVERAGE(D81:D124)</f>
        <v>6.9576558965878188E-3</v>
      </c>
      <c r="M82">
        <v>-3136.8141632884399</v>
      </c>
      <c r="N82">
        <v>-3279.0840913356001</v>
      </c>
      <c r="P82" t="s">
        <v>69</v>
      </c>
      <c r="Q82">
        <f>AVERAGE(M81:M124)</f>
        <v>-2966.9638478325269</v>
      </c>
      <c r="R82">
        <f>AVERAGE(N81:N124)</f>
        <v>-3203.4385922921847</v>
      </c>
      <c r="W82">
        <v>-0.122649433784578</v>
      </c>
      <c r="X82">
        <v>-0.128212187971222</v>
      </c>
      <c r="Y82" t="s">
        <v>69</v>
      </c>
      <c r="Z82">
        <f>AVERAGE(W81:W124)</f>
        <v>-0.11600828645025184</v>
      </c>
      <c r="AA82">
        <f>AVERAGE(X81:X124)</f>
        <v>-0.1252544489586242</v>
      </c>
    </row>
    <row r="83" spans="3:27" x14ac:dyDescent="0.25">
      <c r="C83">
        <v>0.15466280380550401</v>
      </c>
      <c r="D83">
        <v>0.17674215370990001</v>
      </c>
      <c r="E83" t="s">
        <v>68</v>
      </c>
      <c r="F83">
        <f>STDEV(C81:C124)</f>
        <v>0.18738804900364986</v>
      </c>
      <c r="G83">
        <f>STDEV(D81:D124)</f>
        <v>0.21524472056824567</v>
      </c>
      <c r="M83">
        <v>-2925.5473387050201</v>
      </c>
      <c r="N83">
        <v>-2928.4743870187199</v>
      </c>
      <c r="P83" t="s">
        <v>68</v>
      </c>
      <c r="Q83">
        <f>STDEV(M81:M124)</f>
        <v>606.84579807494424</v>
      </c>
      <c r="R83">
        <f>STDEV(N81:N124)</f>
        <v>980.64756883676148</v>
      </c>
      <c r="W83">
        <v>-0.11438890094336629</v>
      </c>
      <c r="X83">
        <v>-0.11450334853243201</v>
      </c>
      <c r="Y83" t="s">
        <v>68</v>
      </c>
      <c r="Z83">
        <f>STDEV(W81:W124)</f>
        <v>2.3727670704730367E-2</v>
      </c>
      <c r="AA83">
        <f>STDEV(X81:X124)</f>
        <v>3.8343319941517247E-2</v>
      </c>
    </row>
    <row r="84" spans="3:27" x14ac:dyDescent="0.25">
      <c r="C84">
        <v>0.24007927660860201</v>
      </c>
      <c r="D84">
        <v>0.27805153995805298</v>
      </c>
      <c r="E84" t="s">
        <v>70</v>
      </c>
      <c r="F84">
        <f>_xlfn.VAR.P(C81:C124)</f>
        <v>3.4316229070544414E-2</v>
      </c>
      <c r="G84">
        <f>_xlfn.VAR.P(D81:D124)</f>
        <v>4.5277328602218024E-2</v>
      </c>
      <c r="M84" s="1">
        <v>-2989.5323338867802</v>
      </c>
      <c r="N84">
        <v>-2967.7511008204901</v>
      </c>
      <c r="P84" t="s">
        <v>70</v>
      </c>
      <c r="Q84">
        <f>_xlfn.VAR.P(M81:M124)</f>
        <v>359892.23576300696</v>
      </c>
      <c r="R84">
        <f>_xlfn.VAR.P(N81:N124)</f>
        <v>939813.52575941908</v>
      </c>
      <c r="W84">
        <v>-0.1168907142549731</v>
      </c>
      <c r="X84">
        <v>-0.116039068042081</v>
      </c>
      <c r="Y84" t="s">
        <v>70</v>
      </c>
      <c r="Z84">
        <f>_xlfn.VAR.P(W81:W124)</f>
        <v>5.5020684895684354E-4</v>
      </c>
      <c r="AA84">
        <f>_xlfn.VAR.P(X81:X124)</f>
        <v>1.4367963163162483E-3</v>
      </c>
    </row>
    <row r="85" spans="3:27" x14ac:dyDescent="0.25">
      <c r="C85">
        <v>-0.219098684116382</v>
      </c>
      <c r="D85">
        <v>-0.25674514407362697</v>
      </c>
      <c r="M85">
        <v>-3206.2328655197498</v>
      </c>
      <c r="N85">
        <v>-3362.4139106638299</v>
      </c>
      <c r="W85">
        <v>-0.12536370504182223</v>
      </c>
      <c r="X85">
        <v>-0.13147038390695601</v>
      </c>
    </row>
    <row r="86" spans="3:27" x14ac:dyDescent="0.25">
      <c r="C86">
        <v>-0.143403941377657</v>
      </c>
      <c r="D86">
        <v>-0.16746310179511201</v>
      </c>
      <c r="M86">
        <v>-3060.84619450031</v>
      </c>
      <c r="N86">
        <v>-3221.5266856885601</v>
      </c>
      <c r="W86">
        <v>-0.11967908620496213</v>
      </c>
      <c r="X86">
        <v>-0.12596169341042299</v>
      </c>
    </row>
    <row r="87" spans="3:27" x14ac:dyDescent="0.25">
      <c r="C87">
        <v>0.15086243945705499</v>
      </c>
      <c r="D87">
        <v>0.17461325732972099</v>
      </c>
      <c r="M87">
        <v>-2846.4682838307699</v>
      </c>
      <c r="N87">
        <v>-2950.9680483737302</v>
      </c>
      <c r="W87">
        <v>-0.11129690989778311</v>
      </c>
      <c r="X87">
        <v>-0.11538285069141301</v>
      </c>
    </row>
    <row r="88" spans="3:27" x14ac:dyDescent="0.25">
      <c r="C88">
        <v>0.236189258099512</v>
      </c>
      <c r="D88">
        <v>0.27750079447756298</v>
      </c>
      <c r="M88">
        <v>-2858.8006297268698</v>
      </c>
      <c r="N88">
        <v>-2795.1538459969902</v>
      </c>
      <c r="W88">
        <v>-0.11177910462232062</v>
      </c>
      <c r="X88">
        <v>-0.109290515378482</v>
      </c>
    </row>
    <row r="89" spans="3:27" x14ac:dyDescent="0.25">
      <c r="C89">
        <v>-0.20246534689840401</v>
      </c>
      <c r="D89">
        <v>-0.21643361375829601</v>
      </c>
      <c r="M89">
        <v>-2494.7918557531598</v>
      </c>
      <c r="N89">
        <v>-2548.92594983237</v>
      </c>
      <c r="W89">
        <v>-9.7546361559948558E-2</v>
      </c>
      <c r="X89">
        <v>-9.9663004638445796E-2</v>
      </c>
    </row>
    <row r="90" spans="3:27" x14ac:dyDescent="0.25">
      <c r="C90">
        <v>-0.12954201015765399</v>
      </c>
      <c r="D90">
        <v>-0.13795029387326599</v>
      </c>
      <c r="M90">
        <v>-2431.0020232155998</v>
      </c>
      <c r="N90">
        <v>-2461.5212340164298</v>
      </c>
      <c r="W90">
        <v>-9.505217910772995E-2</v>
      </c>
      <c r="X90">
        <v>-9.6245480250042495E-2</v>
      </c>
    </row>
    <row r="91" spans="3:27" x14ac:dyDescent="0.25">
      <c r="C91">
        <v>0.13838894095530699</v>
      </c>
      <c r="D91">
        <v>0.146972887877487</v>
      </c>
      <c r="M91">
        <v>-2196.6294570884902</v>
      </c>
      <c r="N91">
        <v>-2199.9632308038599</v>
      </c>
      <c r="W91">
        <v>-8.5888211772159967E-2</v>
      </c>
      <c r="X91">
        <v>-8.6018562324431197E-2</v>
      </c>
    </row>
    <row r="92" spans="3:27" x14ac:dyDescent="0.25">
      <c r="C92">
        <v>0.216560847870334</v>
      </c>
      <c r="D92">
        <v>0.231220045714502</v>
      </c>
      <c r="M92">
        <v>-2226.5617548230098</v>
      </c>
      <c r="N92">
        <v>-2223.6904480718099</v>
      </c>
      <c r="W92">
        <v>-8.7058564613579692E-2</v>
      </c>
      <c r="X92">
        <v>-8.6946296519607905E-2</v>
      </c>
    </row>
    <row r="93" spans="3:27" x14ac:dyDescent="0.25">
      <c r="C93">
        <v>-0.205289685126261</v>
      </c>
      <c r="D93">
        <v>-0.235588159742463</v>
      </c>
      <c r="M93">
        <v>-3802.7598762347602</v>
      </c>
      <c r="N93">
        <v>-4150.2413279947004</v>
      </c>
      <c r="W93">
        <v>-0.14868791116077912</v>
      </c>
      <c r="X93">
        <v>-0.16227443592459201</v>
      </c>
    </row>
    <row r="94" spans="3:27" x14ac:dyDescent="0.25">
      <c r="C94">
        <v>-0.134566112989989</v>
      </c>
      <c r="D94">
        <v>-0.15367548104027401</v>
      </c>
      <c r="M94">
        <v>-3760.2541250305198</v>
      </c>
      <c r="N94">
        <v>-3942.8696487934499</v>
      </c>
      <c r="W94">
        <v>-0.14702593628869334</v>
      </c>
      <c r="X94">
        <v>-0.15416620326782299</v>
      </c>
    </row>
    <row r="95" spans="3:27" x14ac:dyDescent="0.25">
      <c r="C95">
        <v>0.14538232241336199</v>
      </c>
      <c r="D95">
        <v>0.16497561020146001</v>
      </c>
      <c r="M95">
        <v>-3257.95693063822</v>
      </c>
      <c r="N95">
        <v>-3100.6995456650802</v>
      </c>
      <c r="W95">
        <v>-0.12738611598795441</v>
      </c>
      <c r="X95">
        <v>-0.121237352235504</v>
      </c>
    </row>
    <row r="96" spans="3:27" x14ac:dyDescent="0.25">
      <c r="C96">
        <v>0.22381151831295301</v>
      </c>
      <c r="D96">
        <v>0.25682965396080198</v>
      </c>
      <c r="M96">
        <v>-3356.6382498634798</v>
      </c>
      <c r="N96">
        <v>-3382.9852421883802</v>
      </c>
      <c r="W96">
        <v>-0.13124455556966208</v>
      </c>
      <c r="X96">
        <v>-0.132274722969565</v>
      </c>
    </row>
    <row r="97" spans="3:24" x14ac:dyDescent="0.25">
      <c r="C97">
        <v>-0.219098684116382</v>
      </c>
      <c r="D97">
        <v>-0.25674514407362697</v>
      </c>
      <c r="M97">
        <v>-3099.50867360237</v>
      </c>
      <c r="N97">
        <v>-3252.0496992098701</v>
      </c>
      <c r="W97">
        <v>-0.12119078913785267</v>
      </c>
      <c r="X97">
        <v>-0.12715514323910601</v>
      </c>
    </row>
    <row r="98" spans="3:24" x14ac:dyDescent="0.25">
      <c r="C98">
        <v>-0.143403941377657</v>
      </c>
      <c r="D98">
        <v>-0.16746310179511201</v>
      </c>
      <c r="M98">
        <v>-2909.8569654364201</v>
      </c>
      <c r="N98">
        <v>-2788.487278224</v>
      </c>
      <c r="W98">
        <v>-0.11377540734856403</v>
      </c>
      <c r="X98">
        <v>-0.109029852578558</v>
      </c>
    </row>
    <row r="99" spans="3:24" x14ac:dyDescent="0.25">
      <c r="C99">
        <v>0.15086243945705499</v>
      </c>
      <c r="D99">
        <v>0.17461325732972099</v>
      </c>
      <c r="M99">
        <v>-2775.0845942599899</v>
      </c>
      <c r="N99">
        <v>-2697.97351745272</v>
      </c>
      <c r="W99">
        <v>-0.10850580763556561</v>
      </c>
      <c r="X99">
        <v>-0.105490764532401</v>
      </c>
    </row>
    <row r="100" spans="3:24" x14ac:dyDescent="0.25">
      <c r="C100">
        <v>0.236189258099512</v>
      </c>
      <c r="D100">
        <v>0.27750079447756298</v>
      </c>
      <c r="M100">
        <v>-2810.9631279883902</v>
      </c>
      <c r="N100">
        <v>-2812.7075316215501</v>
      </c>
      <c r="W100">
        <v>-0.10990865830434605</v>
      </c>
      <c r="X100">
        <v>-0.109976864486402</v>
      </c>
    </row>
    <row r="101" spans="3:24" x14ac:dyDescent="0.25">
      <c r="C101">
        <v>-0.20246534689840401</v>
      </c>
      <c r="D101">
        <v>-0.21643361375829601</v>
      </c>
      <c r="M101">
        <v>-2505.73197424408</v>
      </c>
      <c r="N101">
        <v>-2537.6160511161202</v>
      </c>
      <c r="W101">
        <v>-9.7974120192943534E-2</v>
      </c>
      <c r="X101">
        <v>-9.9220787598640503E-2</v>
      </c>
    </row>
    <row r="102" spans="3:24" x14ac:dyDescent="0.25">
      <c r="C102">
        <v>-0.12954201015765399</v>
      </c>
      <c r="D102">
        <v>-0.13795029387326599</v>
      </c>
      <c r="M102">
        <v>-2436.0889104739099</v>
      </c>
      <c r="N102">
        <v>-2466.2242735434902</v>
      </c>
      <c r="W102">
        <v>-9.5251076399529885E-2</v>
      </c>
      <c r="X102">
        <v>-9.6429369095550804E-2</v>
      </c>
    </row>
    <row r="103" spans="3:24" x14ac:dyDescent="0.25">
      <c r="C103">
        <v>0.13838894095530699</v>
      </c>
      <c r="D103">
        <v>0.146972887877487</v>
      </c>
      <c r="M103">
        <v>-2190.65365064562</v>
      </c>
      <c r="N103">
        <v>-2200.42226692754</v>
      </c>
      <c r="W103">
        <v>-8.5654557740243747E-2</v>
      </c>
      <c r="X103">
        <v>-8.6036510636867194E-2</v>
      </c>
    </row>
    <row r="104" spans="3:24" x14ac:dyDescent="0.25">
      <c r="C104">
        <v>0.216560847870334</v>
      </c>
      <c r="D104">
        <v>0.231220045714502</v>
      </c>
      <c r="M104">
        <v>-2231.65026519803</v>
      </c>
      <c r="N104">
        <v>-2230.2664074957902</v>
      </c>
      <c r="W104">
        <v>-8.7257525369242972E-2</v>
      </c>
      <c r="X104">
        <v>-8.7203416533085498E-2</v>
      </c>
    </row>
    <row r="105" spans="3:24" x14ac:dyDescent="0.25">
      <c r="C105">
        <v>-0.205289685126261</v>
      </c>
      <c r="D105">
        <v>-0.235588159742463</v>
      </c>
      <c r="M105">
        <v>-3837.4826192117798</v>
      </c>
      <c r="N105">
        <v>-4088.6064414647799</v>
      </c>
      <c r="W105">
        <v>-0.15004557041118061</v>
      </c>
      <c r="X105">
        <v>-0.15986451186127301</v>
      </c>
    </row>
    <row r="106" spans="3:24" x14ac:dyDescent="0.25">
      <c r="C106">
        <v>-0.134566112989989</v>
      </c>
      <c r="D106">
        <v>-0.15367548104027401</v>
      </c>
      <c r="M106">
        <v>-3848.1028620514198</v>
      </c>
      <c r="N106">
        <v>-4043.18029813151</v>
      </c>
      <c r="W106">
        <v>-0.15046082190621052</v>
      </c>
      <c r="X106">
        <v>-0.15808834965694199</v>
      </c>
    </row>
    <row r="107" spans="3:24" x14ac:dyDescent="0.25">
      <c r="C107">
        <v>0.14538232241336199</v>
      </c>
      <c r="D107">
        <v>0.16497561020146001</v>
      </c>
      <c r="M107">
        <v>-3241.7045808971502</v>
      </c>
      <c r="N107">
        <v>-3170.6535537595601</v>
      </c>
      <c r="W107">
        <v>-0.12675064911307857</v>
      </c>
      <c r="X107">
        <v>-0.12397255395199799</v>
      </c>
    </row>
    <row r="108" spans="3:24" x14ac:dyDescent="0.25">
      <c r="C108">
        <v>0.22381151831295301</v>
      </c>
      <c r="D108">
        <v>0.25682965396080198</v>
      </c>
      <c r="M108">
        <v>-3357.0343542686401</v>
      </c>
      <c r="N108">
        <v>-3395.97642341557</v>
      </c>
      <c r="W108">
        <v>-0.13126004325190382</v>
      </c>
      <c r="X108">
        <v>-0.13278267815554801</v>
      </c>
    </row>
    <row r="109" spans="3:24" x14ac:dyDescent="0.25">
      <c r="C109">
        <v>-0.210459157211867</v>
      </c>
      <c r="D109">
        <v>-0.242610705256183</v>
      </c>
      <c r="M109">
        <v>-2859.9799305776901</v>
      </c>
      <c r="N109">
        <v>-3707.1547139049799</v>
      </c>
      <c r="W109">
        <v>-0.11182521528558768</v>
      </c>
      <c r="X109">
        <v>-0.14494974931368501</v>
      </c>
    </row>
    <row r="110" spans="3:24" x14ac:dyDescent="0.25">
      <c r="C110">
        <v>-0.13686746737657399</v>
      </c>
      <c r="D110">
        <v>-0.15658167886541899</v>
      </c>
      <c r="M110">
        <v>-4096.43357138382</v>
      </c>
      <c r="N110">
        <v>-5126.7321851893803</v>
      </c>
      <c r="W110">
        <v>-0.16017055264110736</v>
      </c>
      <c r="X110">
        <v>-0.20045522844090399</v>
      </c>
    </row>
    <row r="111" spans="3:24" x14ac:dyDescent="0.25">
      <c r="C111">
        <v>0.147066973430793</v>
      </c>
      <c r="D111">
        <v>0.16654839336424601</v>
      </c>
      <c r="M111">
        <v>-2471.0456794905999</v>
      </c>
      <c r="N111">
        <v>-2498.9201518320801</v>
      </c>
      <c r="W111">
        <v>-9.6617886068082456E-2</v>
      </c>
      <c r="X111">
        <v>-9.7707777936634599E-2</v>
      </c>
    </row>
    <row r="112" spans="3:24" x14ac:dyDescent="0.25">
      <c r="C112">
        <v>0.226786165658028</v>
      </c>
      <c r="D112">
        <v>0.26022779229203402</v>
      </c>
      <c r="M112">
        <v>-2358.0497393066698</v>
      </c>
      <c r="N112">
        <v>-2673.3894202920401</v>
      </c>
      <c r="W112">
        <v>-9.219974480689079E-2</v>
      </c>
      <c r="X112">
        <v>-0.104529526333418</v>
      </c>
    </row>
    <row r="113" spans="3:24" x14ac:dyDescent="0.25">
      <c r="C113">
        <v>-0.19925843263366</v>
      </c>
      <c r="D113">
        <v>-0.24029223735011401</v>
      </c>
      <c r="M113">
        <v>-2609.2246541333702</v>
      </c>
      <c r="N113">
        <v>-3733.1932587404199</v>
      </c>
      <c r="W113">
        <v>-0.10202068397661478</v>
      </c>
      <c r="X113">
        <v>-0.14596785641675</v>
      </c>
    </row>
    <row r="114" spans="3:24" x14ac:dyDescent="0.25">
      <c r="C114">
        <v>-0.13063360466641</v>
      </c>
      <c r="D114">
        <v>-0.156568407642695</v>
      </c>
      <c r="M114">
        <v>-2962.4705408149098</v>
      </c>
      <c r="N114">
        <v>-3577.45184993366</v>
      </c>
      <c r="W114">
        <v>-0.11583259814586298</v>
      </c>
      <c r="X114">
        <v>-0.139878367332406</v>
      </c>
    </row>
    <row r="115" spans="3:24" x14ac:dyDescent="0.25">
      <c r="C115">
        <v>0.14069965459530601</v>
      </c>
      <c r="D115">
        <v>0.165686723372031</v>
      </c>
      <c r="M115">
        <v>-3334.74924138082</v>
      </c>
      <c r="N115">
        <v>-2892.57613052024</v>
      </c>
      <c r="W115">
        <v>-0.13038869533799008</v>
      </c>
      <c r="X115">
        <v>-0.11309972670334099</v>
      </c>
    </row>
    <row r="116" spans="3:24" x14ac:dyDescent="0.25">
      <c r="C116">
        <v>0.21841626255344401</v>
      </c>
      <c r="D116">
        <v>0.26219330953741299</v>
      </c>
      <c r="M116">
        <v>-3259.0193216469902</v>
      </c>
      <c r="N116">
        <v>-3004.4816554417798</v>
      </c>
      <c r="W116">
        <v>-0.12742765547639731</v>
      </c>
      <c r="X116">
        <v>-0.11747523272777299</v>
      </c>
    </row>
    <row r="117" spans="3:24" x14ac:dyDescent="0.25">
      <c r="C117">
        <v>-0.21980911304144299</v>
      </c>
      <c r="D117">
        <v>-0.26347342309156702</v>
      </c>
      <c r="M117">
        <v>-2890.13029237095</v>
      </c>
      <c r="N117">
        <v>-3027.5466054282701</v>
      </c>
      <c r="W117">
        <v>-0.11300409443170414</v>
      </c>
      <c r="X117">
        <v>-0.118377072272245</v>
      </c>
    </row>
    <row r="118" spans="3:24" x14ac:dyDescent="0.25">
      <c r="C118">
        <v>-0.14286815321519999</v>
      </c>
      <c r="D118">
        <v>-0.16980122378689899</v>
      </c>
      <c r="M118">
        <v>-4503.6358427753403</v>
      </c>
      <c r="N118">
        <v>-5292.0914793983802</v>
      </c>
      <c r="W118">
        <v>-0.1760921614525158</v>
      </c>
      <c r="X118">
        <v>-0.20692077684447599</v>
      </c>
    </row>
    <row r="119" spans="3:24" x14ac:dyDescent="0.25">
      <c r="C119">
        <v>0.15195934855964</v>
      </c>
      <c r="D119">
        <v>0.17811294625053001</v>
      </c>
      <c r="M119">
        <v>-3606.9402841610299</v>
      </c>
      <c r="N119">
        <v>-6182.5958455672999</v>
      </c>
      <c r="W119">
        <v>-0.14103136511069628</v>
      </c>
      <c r="X119">
        <v>-0.241739497561681</v>
      </c>
    </row>
    <row r="120" spans="3:24" x14ac:dyDescent="0.25">
      <c r="C120">
        <v>0.23613480545864601</v>
      </c>
      <c r="D120">
        <v>0.28100881221338497</v>
      </c>
      <c r="M120">
        <v>-2955.5180233205301</v>
      </c>
      <c r="N120">
        <v>-2728.8856969538301</v>
      </c>
      <c r="W120">
        <v>-0.11556075471183273</v>
      </c>
      <c r="X120">
        <v>-0.106699430750894</v>
      </c>
    </row>
    <row r="121" spans="3:24" x14ac:dyDescent="0.25">
      <c r="C121">
        <v>-0.22051982262077599</v>
      </c>
      <c r="D121">
        <v>-0.25663812197753899</v>
      </c>
      <c r="M121">
        <v>-3050.0902280194</v>
      </c>
      <c r="N121">
        <v>-3139.9701635615002</v>
      </c>
      <c r="W121">
        <v>-0.11925852791555855</v>
      </c>
      <c r="X121">
        <v>-0.12277283339525399</v>
      </c>
    </row>
    <row r="122" spans="3:24" x14ac:dyDescent="0.25">
      <c r="C122">
        <v>-0.14250953462311</v>
      </c>
      <c r="D122">
        <v>-0.164814600108946</v>
      </c>
      <c r="M122">
        <v>-3492.0884435278799</v>
      </c>
      <c r="N122">
        <v>-5897.4250489098804</v>
      </c>
      <c r="W122">
        <v>-0.13654065814194011</v>
      </c>
      <c r="X122">
        <v>-0.23058931941237601</v>
      </c>
    </row>
    <row r="123" spans="3:24" x14ac:dyDescent="0.25">
      <c r="C123">
        <v>0.15068183737759</v>
      </c>
      <c r="D123">
        <v>0.17203188703733499</v>
      </c>
      <c r="M123">
        <v>-1496.0304542778899</v>
      </c>
      <c r="N123">
        <v>-1584.97466557698</v>
      </c>
      <c r="W123">
        <v>-5.8494790762265499E-2</v>
      </c>
      <c r="X123">
        <v>-6.1972509424059997E-2</v>
      </c>
    </row>
    <row r="124" spans="3:24" x14ac:dyDescent="0.25">
      <c r="C124">
        <v>0.23490316258107999</v>
      </c>
      <c r="D124">
        <v>0.27142571624299699</v>
      </c>
      <c r="M124">
        <v>-1731.3988063516499</v>
      </c>
      <c r="N124">
        <v>-1526.0027029129301</v>
      </c>
      <c r="W124">
        <v>-6.7697693328349517E-2</v>
      </c>
      <c r="X124">
        <v>-5.9666705683895802E-2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Baylor College of Medicine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Skidmore</dc:creator>
  <cp:lastModifiedBy>Benjamin Skidmore</cp:lastModifiedBy>
  <dcterms:created xsi:type="dcterms:W3CDTF">2018-09-21T16:35:20Z</dcterms:created>
  <dcterms:modified xsi:type="dcterms:W3CDTF">2018-09-21T21:47:24Z</dcterms:modified>
</cp:coreProperties>
</file>