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4.xml.rels" ContentType="application/vnd.openxmlformats-package.relationships+xml"/>
  <Override PartName="/xl/charts/chart28.xml" ContentType="application/vnd.openxmlformats-officedocument.drawingml.chart+xml"/>
  <Override PartName="/xl/charts/chart33.xml" ContentType="application/vnd.openxmlformats-officedocument.drawingml.chart+xml"/>
  <Override PartName="/xl/charts/chart29.xml" ContentType="application/vnd.openxmlformats-officedocument.drawingml.chart+xml"/>
  <Override PartName="/xl/charts/chart34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ssachusetts" sheetId="1" state="visible" r:id="rId2"/>
    <sheet name="Charts" sheetId="2" state="visible" r:id="rId3"/>
    <sheet name="Doubling Rates" sheetId="3" state="visible" r:id="rId4"/>
    <sheet name="Dow Effect" sheetId="4" state="visible" r:id="rId5"/>
    <sheet name="Massachusetts_2" sheetId="5" state="visible" r:id="rId6"/>
    <sheet name="Sheet6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<sst xmlns="http://schemas.openxmlformats.org/spreadsheetml/2006/main" count="350" uniqueCount="81">
  <si>
    <t xml:space="preserve">Date</t>
  </si>
  <si>
    <t xml:space="preserve">Total Cases</t>
  </si>
  <si>
    <t xml:space="preserve">New Cases</t>
  </si>
  <si>
    <t xml:space="preserve">% Change DoD</t>
  </si>
  <si>
    <t xml:space="preserve">21-Day Moving Average New Cases</t>
  </si>
  <si>
    <t xml:space="preserve">Milestones</t>
  </si>
  <si>
    <t xml:space="preserve">New Deaths</t>
  </si>
  <si>
    <t xml:space="preserve">Total Deaths</t>
  </si>
  <si>
    <t xml:space="preserve">7-Day MA New Case Grwth (c(t)/AVGc(0-5))^(1/n)-1 </t>
  </si>
  <si>
    <t xml:space="preserve">21-Day MA New Case Growth</t>
  </si>
  <si>
    <t xml:space="preserve">New Prob Cases</t>
  </si>
  <si>
    <t xml:space="preserve">Total Prob Cases</t>
  </si>
  <si>
    <t xml:space="preserve">New Prob Death</t>
  </si>
  <si>
    <t xml:space="preserve">Total Prob Death</t>
  </si>
  <si>
    <t xml:space="preserve">Digits</t>
  </si>
  <si>
    <t xml:space="preserve">Month</t>
  </si>
  <si>
    <t xml:space="preserve">State of Emergency Announced</t>
  </si>
  <si>
    <t xml:space="preserve">Schools Closed; Gatherings limited to 25 people; No Sit down dining</t>
  </si>
  <si>
    <t xml:space="preserve">Non Essential Businesses Closed &amp; Stay at Home Order Issued</t>
  </si>
  <si>
    <t xml:space="preserve">Governor Baker Predicts a Surge</t>
  </si>
  <si>
    <t xml:space="preserve">In Hospitalizations</t>
  </si>
  <si>
    <t xml:space="preserve">Protest outside Governors home</t>
  </si>
  <si>
    <t xml:space="preserve">Face Masks Ordered in Public</t>
  </si>
  <si>
    <t xml:space="preserve">Phase 1 Reopening</t>
  </si>
  <si>
    <t xml:space="preserve">Memorial Day Weekend</t>
  </si>
  <si>
    <t xml:space="preserve">George Floyd died</t>
  </si>
  <si>
    <t xml:space="preserve">Added Probable Cases and Deaths</t>
  </si>
  <si>
    <t xml:space="preserve">Boston/Cambridge Protests</t>
  </si>
  <si>
    <t xml:space="preserve">Phase 2a Reopening</t>
  </si>
  <si>
    <t xml:space="preserve">14 days since protests</t>
  </si>
  <si>
    <t xml:space="preserve">Phase 2b Reopening</t>
  </si>
  <si>
    <t xml:space="preserve">data cleaning reduced total and probable deaths</t>
  </si>
  <si>
    <t xml:space="preserve">Long Holiday Starts</t>
  </si>
  <si>
    <r>
      <rPr>
        <sz val="10"/>
        <rFont val="Arial"/>
        <family val="2"/>
        <charset val="1"/>
      </rPr>
      <t xml:space="preserve">July 4</t>
    </r>
    <r>
      <rPr>
        <vertAlign val="superscript"/>
        <sz val="10"/>
        <rFont val="Arial"/>
        <family val="2"/>
        <charset val="1"/>
      </rPr>
      <t xml:space="preserve">th</t>
    </r>
  </si>
  <si>
    <t xml:space="preserve">Begin Phase 3 Opening : End Long Holiday : 14 Days Since Phase 2b</t>
  </si>
  <si>
    <t xml:space="preserve">21 Days since Phase 2b</t>
  </si>
  <si>
    <t xml:space="preserve">14 days from July 2</t>
  </si>
  <si>
    <t xml:space="preserve">14 Days from Start Phase III</t>
  </si>
  <si>
    <t xml:space="preserve">21 days from July 2</t>
  </si>
  <si>
    <t xml:space="preserve">21 Days from Start Phase III</t>
  </si>
  <si>
    <t xml:space="preserve">Includes Backlogged Tests</t>
  </si>
  <si>
    <t xml:space="preserve">Mass Stopped Reporting Probable Cases</t>
  </si>
  <si>
    <t xml:space="preserve">571 cases total since 8/22 reporting interruption</t>
  </si>
  <si>
    <t xml:space="preserve">New CDC Probable Case Definition</t>
  </si>
  <si>
    <t xml:space="preserve">Long Holiday Ends</t>
  </si>
  <si>
    <t xml:space="preserve">Restaurant Seating Expands</t>
  </si>
  <si>
    <t xml:space="preserve">Dbl Rate (Higher% is Faster)</t>
  </si>
  <si>
    <t xml:space="preserve">Days Since 95 Cases</t>
  </si>
  <si>
    <t xml:space="preserve">Days until Next Doubling</t>
  </si>
  <si>
    <t xml:space="preserve">MA7d % CHG</t>
  </si>
  <si>
    <r>
      <rPr>
        <sz val="10"/>
        <rFont val="Arial"/>
        <family val="2"/>
        <charset val="1"/>
      </rPr>
      <t xml:space="preserve">Daily μ</t>
    </r>
    <r>
      <rPr>
        <vertAlign val="subscript"/>
        <sz val="10"/>
        <rFont val="Arial"/>
        <family val="2"/>
        <charset val="1"/>
      </rPr>
      <t xml:space="preserve">i</t>
    </r>
  </si>
  <si>
    <r>
      <rPr>
        <sz val="10"/>
        <rFont val="Arial"/>
        <family val="2"/>
        <charset val="1"/>
      </rPr>
      <t xml:space="preserve">Daily μ</t>
    </r>
    <r>
      <rPr>
        <vertAlign val="subscript"/>
        <sz val="10"/>
        <rFont val="Arial"/>
        <family val="2"/>
        <charset val="1"/>
      </rPr>
      <t xml:space="preserve">i</t>
    </r>
    <r>
      <rPr>
        <vertAlign val="superscript"/>
        <sz val="10"/>
        <rFont val="Arial"/>
        <family val="2"/>
        <charset val="1"/>
      </rPr>
      <t xml:space="preserve">2</t>
    </r>
  </si>
  <si>
    <t xml:space="preserve">DoW</t>
  </si>
  <si>
    <t xml:space="preserve">Mean New Cases By DoW</t>
  </si>
  <si>
    <t xml:space="preserve">St Dev</t>
  </si>
  <si>
    <t xml:space="preserve">Variance</t>
  </si>
  <si>
    <t xml:space="preserve">Th</t>
  </si>
  <si>
    <t xml:space="preserve">F</t>
  </si>
  <si>
    <t xml:space="preserve">Sa</t>
  </si>
  <si>
    <t xml:space="preserve">Sn</t>
  </si>
  <si>
    <t xml:space="preserve">M</t>
  </si>
  <si>
    <t xml:space="preserve">Tu</t>
  </si>
  <si>
    <t xml:space="preserve">W</t>
  </si>
  <si>
    <t xml:space="preserve">Overall Mean</t>
  </si>
  <si>
    <t xml:space="preserve">Overall Variance</t>
  </si>
  <si>
    <t xml:space="preserve">Overall StDev</t>
  </si>
  <si>
    <t xml:space="preserve">Ones</t>
  </si>
  <si>
    <t xml:space="preserve">Tens</t>
  </si>
  <si>
    <t xml:space="preserve">Hundreds</t>
  </si>
  <si>
    <t xml:space="preserve">Thousands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</si>
  <si>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</si>
  <si>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</si>
  <si>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</si>
  <si>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</si>
  <si>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</si>
  <si>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</si>
  <si>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</si>
  <si>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</si>
  <si>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r>
      <rPr>
        <sz val="10"/>
        <rFont val="Arial"/>
        <family val="2"/>
        <charset val="1"/>
      </rPr>
      <t xml:space="preserve">7 day average around April 24</t>
    </r>
    <r>
      <rPr>
        <vertAlign val="superscript"/>
        <sz val="10"/>
        <rFont val="Arial"/>
        <family val="2"/>
        <charset val="1"/>
      </rPr>
      <t xml:space="preserve">th</t>
    </r>
  </si>
  <si>
    <t xml:space="preserve">Rolling7d MA</t>
  </si>
  <si>
    <t xml:space="preserve">Percent of Worst Avg</t>
  </si>
</sst>
</file>

<file path=xl/styles.xml><?xml version="1.0" encoding="utf-8"?>
<styleSheet xmlns="http://schemas.openxmlformats.org/spreadsheetml/2006/main">
  <numFmts count="18">
    <numFmt numFmtId="164" formatCode="General"/>
    <numFmt numFmtId="165" formatCode="[$$-409]#,#00.00;[RED]\-[$$-409]#,#00.00"/>
    <numFmt numFmtId="166" formatCode="dddd&quot;, &quot;mmmm\ dd&quot;, &quot;yyyy"/>
    <numFmt numFmtId="167" formatCode="@"/>
    <numFmt numFmtId="168" formatCode="#,##0"/>
    <numFmt numFmtId="169" formatCode="0.00%"/>
    <numFmt numFmtId="170" formatCode="0.00"/>
    <numFmt numFmtId="171" formatCode="mmmm"/>
    <numFmt numFmtId="172" formatCode="#,##0.00"/>
    <numFmt numFmtId="173" formatCode="ddd\ dd/mmm\ yy"/>
    <numFmt numFmtId="174" formatCode="0%"/>
    <numFmt numFmtId="175" formatCode="0"/>
    <numFmt numFmtId="176" formatCode="&quot;TRUE&quot;;&quot;TRUE&quot;;&quot;FALSE&quot;"/>
    <numFmt numFmtId="177" formatCode="0.00000"/>
    <numFmt numFmtId="178" formatCode="0.0"/>
    <numFmt numFmtId="179" formatCode="0.0000"/>
    <numFmt numFmtId="180" formatCode="#,##0;[RED]\-#,##0"/>
    <numFmt numFmtId="181" formatCode="mmm\ d&quot;, &quot;yy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  <font>
      <sz val="10"/>
      <color rgb="FF0000FF"/>
      <name val="Arial"/>
      <family val="2"/>
      <charset val="1"/>
    </font>
    <font>
      <vertAlign val="superscript"/>
      <sz val="10"/>
      <name val="Arial"/>
      <family val="2"/>
      <charset val="1"/>
    </font>
    <font>
      <sz val="13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vertAlign val="subscript"/>
      <sz val="10"/>
      <name val="Arial"/>
      <family val="2"/>
      <charset val="1"/>
    </font>
    <font>
      <sz val="10"/>
      <color rgb="FFC9211E"/>
      <name val="Arial"/>
      <family val="2"/>
      <charset val="1"/>
    </font>
    <font>
      <sz val="10"/>
      <color rgb="FFCCCCCC"/>
      <name val="Arial"/>
      <family val="2"/>
    </font>
    <font>
      <sz val="10"/>
      <color rgb="FFB2B2B2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5CE"/>
        <bgColor rgb="FFFFFFFF"/>
      </patternFill>
    </fill>
    <fill>
      <patternFill patternType="solid">
        <fgColor rgb="FFFFB66C"/>
        <bgColor rgb="FFFFDE59"/>
      </patternFill>
    </fill>
    <fill>
      <patternFill patternType="solid">
        <fgColor rgb="FFFFDE59"/>
        <bgColor rgb="FFFFD320"/>
      </patternFill>
    </fill>
    <fill>
      <patternFill patternType="solid">
        <fgColor rgb="FFFF8000"/>
        <bgColor rgb="FFFC5C00"/>
      </patternFill>
    </fill>
    <fill>
      <patternFill patternType="solid">
        <fgColor rgb="FF7FFFD4"/>
        <bgColor rgb="FF83CAFF"/>
      </patternFill>
    </fill>
    <fill>
      <patternFill patternType="solid">
        <fgColor rgb="FF708090"/>
        <bgColor rgb="FF808080"/>
      </patternFill>
    </fill>
    <fill>
      <patternFill patternType="solid">
        <fgColor rgb="FFB2B2B2"/>
        <bgColor rgb="FFB3B3B3"/>
      </patternFill>
    </fill>
    <fill>
      <patternFill patternType="solid">
        <fgColor rgb="FF808080"/>
        <bgColor rgb="FF708090"/>
      </patternFill>
    </fill>
    <fill>
      <patternFill patternType="solid">
        <fgColor rgb="FFFF4000"/>
        <bgColor rgb="FFFF420E"/>
      </patternFill>
    </fill>
    <fill>
      <patternFill patternType="solid">
        <fgColor rgb="FFFC5C00"/>
        <bgColor rgb="FFFF420E"/>
      </patternFill>
    </fill>
    <fill>
      <patternFill patternType="solid">
        <fgColor rgb="FF999999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5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70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11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8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3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5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6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7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0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3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7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9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8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Fil" xfId="20"/>
    <cellStyle name="Fill1" xfId="21"/>
    <cellStyle name="Fill2" xfId="22"/>
    <cellStyle name="Fill3" xfId="23"/>
    <cellStyle name="Fill4" xfId="24"/>
    <cellStyle name="Pivot Table Category" xfId="25"/>
    <cellStyle name="Pivot Table Corner" xfId="26"/>
    <cellStyle name="Pivot Table Field" xfId="27"/>
    <cellStyle name="Pivot Table Result" xfId="28"/>
    <cellStyle name="Pivot Table Title" xfId="29"/>
    <cellStyle name="Pivot Table Value" xfId="3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B2B2B2"/>
      <rgbColor rgb="FFDC143C"/>
      <rgbColor rgb="FFFFF5CE"/>
      <rgbColor rgb="FFCCFFFF"/>
      <rgbColor rgb="FF660066"/>
      <rgbColor rgb="FFFF420E"/>
      <rgbColor rgb="FF0066CC"/>
      <rgbColor rgb="FFB3B3B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7FFFD4"/>
      <rgbColor rgb="FFFFDE59"/>
      <rgbColor rgb="FF83CAFF"/>
      <rgbColor rgb="FFFF99CC"/>
      <rgbColor rgb="FFCC99FF"/>
      <rgbColor rgb="FFFFB66C"/>
      <rgbColor rgb="FF3366FF"/>
      <rgbColor rgb="FF33CCCC"/>
      <rgbColor rgb="FF43C330"/>
      <rgbColor rgb="FFFFD320"/>
      <rgbColor rgb="FFFF8000"/>
      <rgbColor rgb="FFFC5C00"/>
      <rgbColor rgb="FF708090"/>
      <rgbColor rgb="FF999999"/>
      <rgbColor rgb="FF004586"/>
      <rgbColor rgb="FF579D1C"/>
      <rgbColor rgb="FF003300"/>
      <rgbColor rgb="FF333300"/>
      <rgbColor rgb="FFC9211E"/>
      <rgbColor rgb="FFFF4000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latin typeface="Arial"/>
              </a:rPr>
              <a:t>Massachusetss 21 day MA % Change in New Case Growth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664802065404475"/>
          <c:y val="0.0921209804577381"/>
          <c:w val="0.830095893779198"/>
          <c:h val="0.773424434994505"/>
        </c:manualLayout>
      </c:layout>
      <c:scatterChart>
        <c:scatterStyle val="line"/>
        <c:varyColors val="0"/>
        <c:ser>
          <c:idx val="0"/>
          <c:order val="0"/>
          <c:tx>
            <c:strRef>
              <c:f>Massachusetts!$E$1</c:f>
              <c:strCache>
                <c:ptCount val="1"/>
                <c:pt idx="0">
                  <c:v>21-Day Moving Average New Cases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0">
                <a:solidFill>
                  <a:srgbClr val="004586"/>
                </a:solidFill>
              </a:ln>
            </c:spPr>
            <c:trendlineType val="poly"/>
            <c:order val="2"/>
            <c:forward val="0"/>
            <c:backward val="14"/>
            <c:dispRSqr val="0"/>
            <c:dispEq val="1"/>
          </c:trendline>
          <c:xVal>
            <c:numRef>
              <c:f>Massachusetts!$A$92:$A$300</c:f>
              <c:numCache>
                <c:formatCode>General</c:formatCode>
                <c:ptCount val="209"/>
                <c:pt idx="0">
                  <c:v>43984</c:v>
                </c:pt>
                <c:pt idx="1">
                  <c:v>43985</c:v>
                </c:pt>
                <c:pt idx="2">
                  <c:v>43986</c:v>
                </c:pt>
                <c:pt idx="3">
                  <c:v>43987</c:v>
                </c:pt>
                <c:pt idx="4">
                  <c:v>43988</c:v>
                </c:pt>
                <c:pt idx="5">
                  <c:v>43989</c:v>
                </c:pt>
                <c:pt idx="6">
                  <c:v>43990</c:v>
                </c:pt>
                <c:pt idx="7">
                  <c:v>43991</c:v>
                </c:pt>
                <c:pt idx="8">
                  <c:v>43992</c:v>
                </c:pt>
                <c:pt idx="9">
                  <c:v>43993</c:v>
                </c:pt>
                <c:pt idx="10">
                  <c:v>43994</c:v>
                </c:pt>
                <c:pt idx="11">
                  <c:v>43995</c:v>
                </c:pt>
                <c:pt idx="12">
                  <c:v>43996</c:v>
                </c:pt>
                <c:pt idx="13">
                  <c:v>43997</c:v>
                </c:pt>
                <c:pt idx="14">
                  <c:v>43998</c:v>
                </c:pt>
                <c:pt idx="15">
                  <c:v>43999</c:v>
                </c:pt>
                <c:pt idx="16">
                  <c:v>44000</c:v>
                </c:pt>
                <c:pt idx="17">
                  <c:v>44001</c:v>
                </c:pt>
                <c:pt idx="18">
                  <c:v>44002</c:v>
                </c:pt>
                <c:pt idx="19">
                  <c:v>44003</c:v>
                </c:pt>
                <c:pt idx="20">
                  <c:v>44004</c:v>
                </c:pt>
                <c:pt idx="21">
                  <c:v>44005</c:v>
                </c:pt>
                <c:pt idx="22">
                  <c:v>44006</c:v>
                </c:pt>
                <c:pt idx="23">
                  <c:v>44007</c:v>
                </c:pt>
                <c:pt idx="24">
                  <c:v>44008</c:v>
                </c:pt>
                <c:pt idx="25">
                  <c:v>44009</c:v>
                </c:pt>
                <c:pt idx="26">
                  <c:v>44010</c:v>
                </c:pt>
                <c:pt idx="27">
                  <c:v>44011</c:v>
                </c:pt>
                <c:pt idx="28">
                  <c:v>44012</c:v>
                </c:pt>
                <c:pt idx="29">
                  <c:v>44013</c:v>
                </c:pt>
                <c:pt idx="30">
                  <c:v>44014</c:v>
                </c:pt>
                <c:pt idx="31">
                  <c:v>44015</c:v>
                </c:pt>
                <c:pt idx="32">
                  <c:v>44016</c:v>
                </c:pt>
                <c:pt idx="33">
                  <c:v>44017</c:v>
                </c:pt>
                <c:pt idx="34">
                  <c:v>44018</c:v>
                </c:pt>
                <c:pt idx="35">
                  <c:v>44019</c:v>
                </c:pt>
                <c:pt idx="36">
                  <c:v>44020</c:v>
                </c:pt>
                <c:pt idx="37">
                  <c:v>44021</c:v>
                </c:pt>
                <c:pt idx="38">
                  <c:v>44022</c:v>
                </c:pt>
                <c:pt idx="39">
                  <c:v>44023</c:v>
                </c:pt>
                <c:pt idx="40">
                  <c:v>44024</c:v>
                </c:pt>
                <c:pt idx="41">
                  <c:v>44025</c:v>
                </c:pt>
                <c:pt idx="42">
                  <c:v>44026</c:v>
                </c:pt>
                <c:pt idx="43">
                  <c:v>44027</c:v>
                </c:pt>
                <c:pt idx="44">
                  <c:v>44028</c:v>
                </c:pt>
                <c:pt idx="45">
                  <c:v>44029</c:v>
                </c:pt>
                <c:pt idx="46">
                  <c:v>44030</c:v>
                </c:pt>
                <c:pt idx="47">
                  <c:v>44031</c:v>
                </c:pt>
                <c:pt idx="48">
                  <c:v>44032</c:v>
                </c:pt>
                <c:pt idx="49">
                  <c:v>44033</c:v>
                </c:pt>
                <c:pt idx="50">
                  <c:v>44034</c:v>
                </c:pt>
                <c:pt idx="51">
                  <c:v>44035</c:v>
                </c:pt>
                <c:pt idx="52">
                  <c:v>44036</c:v>
                </c:pt>
                <c:pt idx="53">
                  <c:v>44037</c:v>
                </c:pt>
                <c:pt idx="54">
                  <c:v>44038</c:v>
                </c:pt>
                <c:pt idx="55">
                  <c:v>44039</c:v>
                </c:pt>
                <c:pt idx="56">
                  <c:v>44040</c:v>
                </c:pt>
                <c:pt idx="57">
                  <c:v>44041</c:v>
                </c:pt>
                <c:pt idx="58">
                  <c:v>44042</c:v>
                </c:pt>
                <c:pt idx="59">
                  <c:v>44043</c:v>
                </c:pt>
                <c:pt idx="60">
                  <c:v>44044</c:v>
                </c:pt>
                <c:pt idx="61">
                  <c:v>44045</c:v>
                </c:pt>
                <c:pt idx="62">
                  <c:v>44046</c:v>
                </c:pt>
                <c:pt idx="63">
                  <c:v>44047</c:v>
                </c:pt>
                <c:pt idx="64">
                  <c:v>44048</c:v>
                </c:pt>
                <c:pt idx="65">
                  <c:v>44049</c:v>
                </c:pt>
                <c:pt idx="66">
                  <c:v>44050</c:v>
                </c:pt>
                <c:pt idx="67">
                  <c:v>44051</c:v>
                </c:pt>
                <c:pt idx="68">
                  <c:v>44052</c:v>
                </c:pt>
                <c:pt idx="69">
                  <c:v>44053</c:v>
                </c:pt>
                <c:pt idx="70">
                  <c:v>44054</c:v>
                </c:pt>
                <c:pt idx="71">
                  <c:v>44055</c:v>
                </c:pt>
                <c:pt idx="72">
                  <c:v>44056</c:v>
                </c:pt>
                <c:pt idx="73">
                  <c:v>44057</c:v>
                </c:pt>
                <c:pt idx="74">
                  <c:v>44058</c:v>
                </c:pt>
                <c:pt idx="75">
                  <c:v>44059</c:v>
                </c:pt>
                <c:pt idx="76">
                  <c:v>44060</c:v>
                </c:pt>
                <c:pt idx="77">
                  <c:v>44061</c:v>
                </c:pt>
                <c:pt idx="78">
                  <c:v>44062</c:v>
                </c:pt>
                <c:pt idx="79">
                  <c:v>44063</c:v>
                </c:pt>
                <c:pt idx="80">
                  <c:v>44064</c:v>
                </c:pt>
                <c:pt idx="81">
                  <c:v>44065</c:v>
                </c:pt>
                <c:pt idx="82">
                  <c:v>44066</c:v>
                </c:pt>
                <c:pt idx="83">
                  <c:v>44067</c:v>
                </c:pt>
                <c:pt idx="84">
                  <c:v>44068</c:v>
                </c:pt>
                <c:pt idx="85">
                  <c:v>44069</c:v>
                </c:pt>
                <c:pt idx="86">
                  <c:v>44070</c:v>
                </c:pt>
                <c:pt idx="87">
                  <c:v>44071</c:v>
                </c:pt>
                <c:pt idx="88">
                  <c:v>44072</c:v>
                </c:pt>
                <c:pt idx="89">
                  <c:v>44073</c:v>
                </c:pt>
                <c:pt idx="90">
                  <c:v>44074</c:v>
                </c:pt>
                <c:pt idx="91">
                  <c:v>44075</c:v>
                </c:pt>
                <c:pt idx="92">
                  <c:v>44076</c:v>
                </c:pt>
                <c:pt idx="93">
                  <c:v>44077</c:v>
                </c:pt>
                <c:pt idx="94">
                  <c:v>44078</c:v>
                </c:pt>
                <c:pt idx="95">
                  <c:v>44079</c:v>
                </c:pt>
                <c:pt idx="96">
                  <c:v>44080</c:v>
                </c:pt>
                <c:pt idx="97">
                  <c:v>44081</c:v>
                </c:pt>
                <c:pt idx="98">
                  <c:v>44082</c:v>
                </c:pt>
                <c:pt idx="99">
                  <c:v>44083</c:v>
                </c:pt>
                <c:pt idx="100">
                  <c:v>44084</c:v>
                </c:pt>
                <c:pt idx="101">
                  <c:v>44085</c:v>
                </c:pt>
                <c:pt idx="102">
                  <c:v>44086</c:v>
                </c:pt>
                <c:pt idx="103">
                  <c:v>44087</c:v>
                </c:pt>
                <c:pt idx="104">
                  <c:v>44088</c:v>
                </c:pt>
                <c:pt idx="105">
                  <c:v>44089</c:v>
                </c:pt>
                <c:pt idx="106">
                  <c:v>44090</c:v>
                </c:pt>
                <c:pt idx="107">
                  <c:v>44091</c:v>
                </c:pt>
                <c:pt idx="108">
                  <c:v>44092</c:v>
                </c:pt>
                <c:pt idx="109">
                  <c:v>44093</c:v>
                </c:pt>
                <c:pt idx="110">
                  <c:v>44094</c:v>
                </c:pt>
                <c:pt idx="111">
                  <c:v>44095</c:v>
                </c:pt>
                <c:pt idx="112">
                  <c:v>44096</c:v>
                </c:pt>
                <c:pt idx="113">
                  <c:v>44097</c:v>
                </c:pt>
                <c:pt idx="114">
                  <c:v>44098</c:v>
                </c:pt>
                <c:pt idx="115">
                  <c:v>44099</c:v>
                </c:pt>
                <c:pt idx="116">
                  <c:v>44100</c:v>
                </c:pt>
                <c:pt idx="117">
                  <c:v>44101</c:v>
                </c:pt>
                <c:pt idx="118">
                  <c:v>44102</c:v>
                </c:pt>
                <c:pt idx="119">
                  <c:v>44103</c:v>
                </c:pt>
                <c:pt idx="120">
                  <c:v>44104</c:v>
                </c:pt>
                <c:pt idx="121">
                  <c:v>44105</c:v>
                </c:pt>
                <c:pt idx="122">
                  <c:v>44106</c:v>
                </c:pt>
                <c:pt idx="123">
                  <c:v>44107</c:v>
                </c:pt>
                <c:pt idx="124">
                  <c:v>44108</c:v>
                </c:pt>
                <c:pt idx="125">
                  <c:v>44109</c:v>
                </c:pt>
                <c:pt idx="126">
                  <c:v>44110</c:v>
                </c:pt>
                <c:pt idx="127">
                  <c:v>44111</c:v>
                </c:pt>
                <c:pt idx="128">
                  <c:v>44112</c:v>
                </c:pt>
                <c:pt idx="129">
                  <c:v>44113</c:v>
                </c:pt>
                <c:pt idx="130">
                  <c:v>44114</c:v>
                </c:pt>
                <c:pt idx="131">
                  <c:v>44115</c:v>
                </c:pt>
                <c:pt idx="132">
                  <c:v>44116</c:v>
                </c:pt>
                <c:pt idx="133">
                  <c:v>44117</c:v>
                </c:pt>
                <c:pt idx="134">
                  <c:v>44118</c:v>
                </c:pt>
                <c:pt idx="135">
                  <c:v>44119</c:v>
                </c:pt>
                <c:pt idx="136">
                  <c:v>44120</c:v>
                </c:pt>
                <c:pt idx="137">
                  <c:v>44121</c:v>
                </c:pt>
                <c:pt idx="138">
                  <c:v>44122</c:v>
                </c:pt>
                <c:pt idx="139">
                  <c:v>44123</c:v>
                </c:pt>
                <c:pt idx="140">
                  <c:v>44124</c:v>
                </c:pt>
                <c:pt idx="141">
                  <c:v>44125</c:v>
                </c:pt>
                <c:pt idx="142">
                  <c:v>44126</c:v>
                </c:pt>
                <c:pt idx="143">
                  <c:v>44127</c:v>
                </c:pt>
                <c:pt idx="144">
                  <c:v>44128</c:v>
                </c:pt>
                <c:pt idx="145">
                  <c:v>44129</c:v>
                </c:pt>
                <c:pt idx="146">
                  <c:v>44130</c:v>
                </c:pt>
              </c:numCache>
            </c:numRef>
          </c:xVal>
          <c:yVal>
            <c:numRef>
              <c:f>Massachusetts!$E$92:$E$300</c:f>
              <c:numCache>
                <c:formatCode>General</c:formatCode>
                <c:ptCount val="209"/>
                <c:pt idx="0">
                  <c:v>867</c:v>
                </c:pt>
                <c:pt idx="1">
                  <c:v>831.761904761905</c:v>
                </c:pt>
                <c:pt idx="2">
                  <c:v>771.142857142857</c:v>
                </c:pt>
                <c:pt idx="3">
                  <c:v>732.142857142857</c:v>
                </c:pt>
                <c:pt idx="4">
                  <c:v>684.190476190476</c:v>
                </c:pt>
                <c:pt idx="5">
                  <c:v>645.333333333333</c:v>
                </c:pt>
                <c:pt idx="6">
                  <c:v>604.904761904762</c:v>
                </c:pt>
                <c:pt idx="7">
                  <c:v>572.857142857143</c:v>
                </c:pt>
                <c:pt idx="8">
                  <c:v>532.761904761905</c:v>
                </c:pt>
                <c:pt idx="9">
                  <c:v>496.571428571429</c:v>
                </c:pt>
                <c:pt idx="10">
                  <c:v>472.857142857143</c:v>
                </c:pt>
                <c:pt idx="11">
                  <c:v>448.380952380952</c:v>
                </c:pt>
                <c:pt idx="12">
                  <c:v>409.952380952381</c:v>
                </c:pt>
                <c:pt idx="13">
                  <c:v>384.333333333333</c:v>
                </c:pt>
                <c:pt idx="14">
                  <c:v>370.904761904762</c:v>
                </c:pt>
                <c:pt idx="15">
                  <c:v>354.380952380952</c:v>
                </c:pt>
                <c:pt idx="16">
                  <c:v>331.714285714286</c:v>
                </c:pt>
                <c:pt idx="17">
                  <c:v>309.571428571429</c:v>
                </c:pt>
                <c:pt idx="18">
                  <c:v>282.619047619048</c:v>
                </c:pt>
                <c:pt idx="19">
                  <c:v>256</c:v>
                </c:pt>
                <c:pt idx="20">
                  <c:v>246.952380952381</c:v>
                </c:pt>
                <c:pt idx="21">
                  <c:v>243.809523809524</c:v>
                </c:pt>
                <c:pt idx="22">
                  <c:v>228.857142857143</c:v>
                </c:pt>
                <c:pt idx="23">
                  <c:v>216.857142857143</c:v>
                </c:pt>
                <c:pt idx="24">
                  <c:v>203.952380952381</c:v>
                </c:pt>
                <c:pt idx="25">
                  <c:v>194.428571428571</c:v>
                </c:pt>
                <c:pt idx="26">
                  <c:v>189.761904761905</c:v>
                </c:pt>
                <c:pt idx="27">
                  <c:v>184.809523809524</c:v>
                </c:pt>
                <c:pt idx="28">
                  <c:v>178.761904761905</c:v>
                </c:pt>
                <c:pt idx="29">
                  <c:v>176.571428571429</c:v>
                </c:pt>
                <c:pt idx="30">
                  <c:v>167.238095238095</c:v>
                </c:pt>
                <c:pt idx="31">
                  <c:v>162.714285714286</c:v>
                </c:pt>
                <c:pt idx="32">
                  <c:v>158.142857142857</c:v>
                </c:pt>
                <c:pt idx="33">
                  <c:v>153.619047619048</c:v>
                </c:pt>
                <c:pt idx="34">
                  <c:v>158.333333333333</c:v>
                </c:pt>
                <c:pt idx="35">
                  <c:v>158.333333333333</c:v>
                </c:pt>
                <c:pt idx="36">
                  <c:v>157.47619047619</c:v>
                </c:pt>
                <c:pt idx="37">
                  <c:v>156.428571428571</c:v>
                </c:pt>
                <c:pt idx="38">
                  <c:v>156.428571428571</c:v>
                </c:pt>
                <c:pt idx="39">
                  <c:v>153.761904761905</c:v>
                </c:pt>
                <c:pt idx="40">
                  <c:v>156.952380952381</c:v>
                </c:pt>
                <c:pt idx="41">
                  <c:v>157.809523809524</c:v>
                </c:pt>
                <c:pt idx="42">
                  <c:v>158.809523809524</c:v>
                </c:pt>
                <c:pt idx="43">
                  <c:v>160.285714285714</c:v>
                </c:pt>
                <c:pt idx="44">
                  <c:v>159.47619047619</c:v>
                </c:pt>
                <c:pt idx="45">
                  <c:v>162.666666666667</c:v>
                </c:pt>
                <c:pt idx="46">
                  <c:v>156.571428571429</c:v>
                </c:pt>
                <c:pt idx="47">
                  <c:v>159.190476190476</c:v>
                </c:pt>
                <c:pt idx="48">
                  <c:v>163.238095238095</c:v>
                </c:pt>
                <c:pt idx="49">
                  <c:v>167.619047619048</c:v>
                </c:pt>
                <c:pt idx="50">
                  <c:v>169.285714285714</c:v>
                </c:pt>
                <c:pt idx="51">
                  <c:v>174.619047619048</c:v>
                </c:pt>
                <c:pt idx="52">
                  <c:v>174.714285714286</c:v>
                </c:pt>
                <c:pt idx="53">
                  <c:v>176.952380952381</c:v>
                </c:pt>
                <c:pt idx="54">
                  <c:v>184.666666666667</c:v>
                </c:pt>
                <c:pt idx="55">
                  <c:v>185.857142857143</c:v>
                </c:pt>
                <c:pt idx="56">
                  <c:v>187.666666666667</c:v>
                </c:pt>
                <c:pt idx="57">
                  <c:v>196.904761904762</c:v>
                </c:pt>
                <c:pt idx="58">
                  <c:v>202.952380952381</c:v>
                </c:pt>
                <c:pt idx="59">
                  <c:v>214.142857142857</c:v>
                </c:pt>
                <c:pt idx="60">
                  <c:v>220</c:v>
                </c:pt>
                <c:pt idx="61">
                  <c:v>228.619047619048</c:v>
                </c:pt>
                <c:pt idx="62">
                  <c:v>229.142857142857</c:v>
                </c:pt>
                <c:pt idx="63">
                  <c:v>240.333333333333</c:v>
                </c:pt>
                <c:pt idx="64">
                  <c:v>249.666666666667</c:v>
                </c:pt>
                <c:pt idx="65">
                  <c:v>250.571428571429</c:v>
                </c:pt>
                <c:pt idx="66">
                  <c:v>255.52380952381</c:v>
                </c:pt>
                <c:pt idx="67">
                  <c:v>262.333333333333</c:v>
                </c:pt>
                <c:pt idx="68">
                  <c:v>265.571428571429</c:v>
                </c:pt>
                <c:pt idx="69">
                  <c:v>267.47619047619</c:v>
                </c:pt>
                <c:pt idx="70">
                  <c:v>273.714285714286</c:v>
                </c:pt>
                <c:pt idx="71">
                  <c:v>275.47619047619</c:v>
                </c:pt>
                <c:pt idx="72">
                  <c:v>277.809523809524</c:v>
                </c:pt>
                <c:pt idx="73">
                  <c:v>277.714285714286</c:v>
                </c:pt>
                <c:pt idx="74">
                  <c:v>285.142857142857</c:v>
                </c:pt>
                <c:pt idx="75">
                  <c:v>286.571428571429</c:v>
                </c:pt>
                <c:pt idx="76">
                  <c:v>288.047619047619</c:v>
                </c:pt>
                <c:pt idx="77">
                  <c:v>287.904761904762</c:v>
                </c:pt>
                <c:pt idx="78">
                  <c:v>283.428571428571</c:v>
                </c:pt>
                <c:pt idx="79">
                  <c:v>281.428571428571</c:v>
                </c:pt>
                <c:pt idx="80">
                  <c:v>283.52380952381</c:v>
                </c:pt>
                <c:pt idx="81">
                  <c:v>274.904761904762</c:v>
                </c:pt>
                <c:pt idx="82">
                  <c:v>269.095238095238</c:v>
                </c:pt>
                <c:pt idx="83">
                  <c:v>274.857142857143</c:v>
                </c:pt>
                <c:pt idx="84">
                  <c:v>270.619047619048</c:v>
                </c:pt>
                <c:pt idx="85">
                  <c:v>269.523809523809</c:v>
                </c:pt>
                <c:pt idx="86">
                  <c:v>279.190476190476</c:v>
                </c:pt>
                <c:pt idx="87">
                  <c:v>284.809523809524</c:v>
                </c:pt>
                <c:pt idx="88">
                  <c:v>289.619047619048</c:v>
                </c:pt>
                <c:pt idx="89">
                  <c:v>284.285714285714</c:v>
                </c:pt>
                <c:pt idx="90">
                  <c:v>288.428571428571</c:v>
                </c:pt>
                <c:pt idx="91">
                  <c:v>291.190476190476</c:v>
                </c:pt>
                <c:pt idx="92">
                  <c:v>294</c:v>
                </c:pt>
                <c:pt idx="93">
                  <c:v>297.52380952381</c:v>
                </c:pt>
                <c:pt idx="94">
                  <c:v>297.857142857143</c:v>
                </c:pt>
                <c:pt idx="95">
                  <c:v>300.238095238095</c:v>
                </c:pt>
                <c:pt idx="96">
                  <c:v>303.428571428571</c:v>
                </c:pt>
                <c:pt idx="97">
                  <c:v>303.857142857143</c:v>
                </c:pt>
                <c:pt idx="98">
                  <c:v>303.52380952381</c:v>
                </c:pt>
                <c:pt idx="99">
                  <c:v>299.714285714286</c:v>
                </c:pt>
                <c:pt idx="100">
                  <c:v>304.523809523809</c:v>
                </c:pt>
                <c:pt idx="101">
                  <c:v>305.095238095238</c:v>
                </c:pt>
                <c:pt idx="102">
                  <c:v>320.619047619048</c:v>
                </c:pt>
                <c:pt idx="103">
                  <c:v>322.333333333333</c:v>
                </c:pt>
                <c:pt idx="104">
                  <c:v>319.904761904762</c:v>
                </c:pt>
                <c:pt idx="105">
                  <c:v>316.904761904762</c:v>
                </c:pt>
                <c:pt idx="106">
                  <c:v>315.952380952381</c:v>
                </c:pt>
                <c:pt idx="107">
                  <c:v>318.52380952381</c:v>
                </c:pt>
                <c:pt idx="108">
                  <c:v>318.190476190476</c:v>
                </c:pt>
                <c:pt idx="109">
                  <c:v>325.238095238095</c:v>
                </c:pt>
                <c:pt idx="110">
                  <c:v>333.142857142857</c:v>
                </c:pt>
                <c:pt idx="111">
                  <c:v>330.428571428571</c:v>
                </c:pt>
                <c:pt idx="112">
                  <c:v>320.380952380952</c:v>
                </c:pt>
                <c:pt idx="113">
                  <c:v>332.47619047619</c:v>
                </c:pt>
                <c:pt idx="114">
                  <c:v>335.428571428571</c:v>
                </c:pt>
                <c:pt idx="115">
                  <c:v>346.619047619048</c:v>
                </c:pt>
                <c:pt idx="116">
                  <c:v>351.333333333333</c:v>
                </c:pt>
                <c:pt idx="117">
                  <c:v>362</c:v>
                </c:pt>
                <c:pt idx="118">
                  <c:v>368.904761904762</c:v>
                </c:pt>
                <c:pt idx="119">
                  <c:v>382.333333333333</c:v>
                </c:pt>
                <c:pt idx="120">
                  <c:v>397.952380952381</c:v>
                </c:pt>
                <c:pt idx="121">
                  <c:v>414.380952380952</c:v>
                </c:pt>
                <c:pt idx="122">
                  <c:v>429.142857142857</c:v>
                </c:pt>
                <c:pt idx="123">
                  <c:v>437</c:v>
                </c:pt>
                <c:pt idx="124">
                  <c:v>454.095238095238</c:v>
                </c:pt>
                <c:pt idx="125">
                  <c:v>465.047619047619</c:v>
                </c:pt>
                <c:pt idx="126">
                  <c:v>473.047619047619</c:v>
                </c:pt>
                <c:pt idx="127">
                  <c:v>483.238095238095</c:v>
                </c:pt>
                <c:pt idx="128">
                  <c:v>482.761904761905</c:v>
                </c:pt>
                <c:pt idx="129">
                  <c:v>497.190476190476</c:v>
                </c:pt>
                <c:pt idx="130">
                  <c:v>498.047619047619</c:v>
                </c:pt>
                <c:pt idx="131">
                  <c:v>509</c:v>
                </c:pt>
                <c:pt idx="132">
                  <c:v>533.809523809524</c:v>
                </c:pt>
                <c:pt idx="133">
                  <c:v>557.095238095238</c:v>
                </c:pt>
                <c:pt idx="134">
                  <c:v>555.952380952381</c:v>
                </c:pt>
                <c:pt idx="135">
                  <c:v>561.333333333333</c:v>
                </c:pt>
                <c:pt idx="136">
                  <c:v>573.142857142857</c:v>
                </c:pt>
                <c:pt idx="137">
                  <c:v>574.809523809524</c:v>
                </c:pt>
                <c:pt idx="138">
                  <c:v>581.952380952381</c:v>
                </c:pt>
                <c:pt idx="139">
                  <c:v>608.619047619048</c:v>
                </c:pt>
                <c:pt idx="140">
                  <c:v>626.285714285714</c:v>
                </c:pt>
                <c:pt idx="141">
                  <c:v>632.761904761905</c:v>
                </c:pt>
                <c:pt idx="142">
                  <c:v>646</c:v>
                </c:pt>
                <c:pt idx="143">
                  <c:v>656.238095238095</c:v>
                </c:pt>
                <c:pt idx="144">
                  <c:v>681.380952380952</c:v>
                </c:pt>
                <c:pt idx="145">
                  <c:v>703.809523809524</c:v>
                </c:pt>
                <c:pt idx="146">
                  <c:v>739.571428571429</c:v>
                </c:pt>
              </c:numCache>
            </c:numRef>
          </c:yVal>
          <c:smooth val="0"/>
        </c:ser>
        <c:axId val="76380617"/>
        <c:axId val="8925656"/>
      </c:scatterChart>
      <c:valAx>
        <c:axId val="7638061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</a:rPr>
                  <a:t>Day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ddd\ dd/mmm\ yy" sourceLinked="0"/>
        <c:majorTickMark val="out"/>
        <c:minorTickMark val="out"/>
        <c:tickLblPos val="nextTo"/>
        <c:spPr>
          <a:ln w="0">
            <a:solidFill>
              <a:srgbClr val="b3b3b3"/>
            </a:solidFill>
          </a:ln>
        </c:spPr>
        <c:txPr>
          <a:bodyPr rot="5400000"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8925656"/>
        <c:crosses val="min"/>
        <c:crossBetween val="midCat"/>
        <c:majorUnit val="14"/>
        <c:minorUnit val="14"/>
      </c:valAx>
      <c:valAx>
        <c:axId val="8925656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</a:rPr>
                  <a:t>% Change in Growth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%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76380617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layout>
        <c:manualLayout>
          <c:xMode val="edge"/>
          <c:yMode val="edge"/>
          <c:x val="0.706522747657192"/>
          <c:y val="0.171260688864472"/>
          <c:w val="0.172362601676306"/>
          <c:h val="0.146276214589404"/>
        </c:manualLayout>
      </c:layout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Arial"/>
            </a:defRPr>
          </a:pPr>
        </a:p>
      </c:txPr>
    </c:legend>
    <c:plotVisOnly val="0"/>
    <c:dispBlanksAs val="span"/>
  </c:chart>
  <c:spPr>
    <a:solidFill>
      <a:srgbClr val="ffffff"/>
    </a:solidFill>
    <a:ln w="0">
      <a:noFill/>
    </a:ln>
  </c:spPr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latin typeface="Arial"/>
              </a:rPr>
              <a:t>Massachusetts 7-Day Moving Average (MA) 
	for New Case Rate of Change </a:t>
            </a:r>
          </a:p>
        </c:rich>
      </c:tx>
      <c:layout>
        <c:manualLayout>
          <c:xMode val="edge"/>
          <c:yMode val="edge"/>
          <c:x val="0.338585663552046"/>
          <c:y val="0.0417755962225898"/>
        </c:manualLayout>
      </c:layout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108609454194394"/>
          <c:y val="0.0238489035906738"/>
          <c:w val="0.913215874219908"/>
          <c:h val="0.847676465880595"/>
        </c:manualLayout>
      </c:layout>
      <c:lineChart>
        <c:grouping val="standard"/>
        <c:varyColors val="0"/>
        <c:ser>
          <c:idx val="0"/>
          <c:order val="0"/>
          <c:tx>
            <c:strRef>
              <c:f>Massachusetts!$I$1</c:f>
              <c:strCache>
                <c:ptCount val="1"/>
                <c:pt idx="0">
                  <c:v>7-Day MA New Case Grwth (c(t)/AVGc(0-5))^(1/n)-1 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Pt>
            <c:idx val="14"/>
            <c:marker>
              <c:symbol val="none"/>
            </c:marker>
          </c:dPt>
          <c:dLbls>
            <c:dLbl>
              <c:idx val="14"/>
              <c:txPr>
                <a:bodyPr rot="-2760000" wrap="non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 rot="-2760000"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name>2d Poly Line</c:name>
            <c:spPr>
              <a:ln w="0">
                <a:solidFill>
                  <a:srgbClr val="ff0000"/>
                </a:solidFill>
              </a:ln>
            </c:spPr>
            <c:trendlineType val="poly"/>
            <c:order val="2"/>
            <c:forward val="1"/>
            <c:backward val="-60"/>
            <c:dispRSqr val="1"/>
            <c:dispEq val="1"/>
          </c:trendline>
          <c:cat>
            <c:strRef>
              <c:f>Massachusetts!$A$21:$A$300</c:f>
              <c:strCache>
                <c:ptCount val="280"/>
                <c:pt idx="0">
                  <c:v>Monday, March 23, 2020</c:v>
                </c:pt>
                <c:pt idx="1">
                  <c:v>Tuesday, March 24, 2020</c:v>
                </c:pt>
                <c:pt idx="2">
                  <c:v>Wednesday, March 25, 2020</c:v>
                </c:pt>
                <c:pt idx="3">
                  <c:v>Thursday, March 26, 2020</c:v>
                </c:pt>
                <c:pt idx="4">
                  <c:v>Friday, March 27, 2020</c:v>
                </c:pt>
                <c:pt idx="5">
                  <c:v>Saturday, March 28, 2020</c:v>
                </c:pt>
                <c:pt idx="6">
                  <c:v>Sunday, March 29, 2020</c:v>
                </c:pt>
                <c:pt idx="7">
                  <c:v>Monday, March 30, 2020</c:v>
                </c:pt>
                <c:pt idx="8">
                  <c:v>Tuesday, March 31, 2020</c:v>
                </c:pt>
                <c:pt idx="9">
                  <c:v>Wednesday, April 01, 2020</c:v>
                </c:pt>
                <c:pt idx="10">
                  <c:v>Thursday, April 02, 2020</c:v>
                </c:pt>
                <c:pt idx="11">
                  <c:v>Friday, April 03, 2020</c:v>
                </c:pt>
                <c:pt idx="12">
                  <c:v>Saturday, April 04, 2020</c:v>
                </c:pt>
                <c:pt idx="13">
                  <c:v>Sunday, April 05, 2020</c:v>
                </c:pt>
                <c:pt idx="14">
                  <c:v>Monday, April 06, 2020</c:v>
                </c:pt>
                <c:pt idx="15">
                  <c:v>Tuesday, April 07, 2020</c:v>
                </c:pt>
                <c:pt idx="16">
                  <c:v>Wednesday, April 08, 2020</c:v>
                </c:pt>
                <c:pt idx="17">
                  <c:v>Thursday, April 09, 2020</c:v>
                </c:pt>
                <c:pt idx="18">
                  <c:v>Friday, April 10, 2020</c:v>
                </c:pt>
                <c:pt idx="19">
                  <c:v>Saturday, April 11, 2020</c:v>
                </c:pt>
                <c:pt idx="20">
                  <c:v>Sunday, April 12, 2020</c:v>
                </c:pt>
                <c:pt idx="21">
                  <c:v>Monday, April 13, 2020</c:v>
                </c:pt>
                <c:pt idx="22">
                  <c:v>Tuesday, April 14, 2020</c:v>
                </c:pt>
                <c:pt idx="23">
                  <c:v>Wednesday, April 15, 2020</c:v>
                </c:pt>
                <c:pt idx="24">
                  <c:v>Thursday, April 16, 2020</c:v>
                </c:pt>
                <c:pt idx="25">
                  <c:v>Friday, April 17, 2020</c:v>
                </c:pt>
                <c:pt idx="26">
                  <c:v>Saturday, April 18, 2020</c:v>
                </c:pt>
                <c:pt idx="27">
                  <c:v>Sunday, April 19, 2020</c:v>
                </c:pt>
                <c:pt idx="28">
                  <c:v>Monday, April 20, 2020</c:v>
                </c:pt>
                <c:pt idx="29">
                  <c:v>Tuesday, April 21, 2020</c:v>
                </c:pt>
                <c:pt idx="30">
                  <c:v>Wednesday, April 22, 2020</c:v>
                </c:pt>
                <c:pt idx="31">
                  <c:v>Thursday, April 23, 2020</c:v>
                </c:pt>
                <c:pt idx="32">
                  <c:v>Friday, April 24, 2020</c:v>
                </c:pt>
                <c:pt idx="33">
                  <c:v>Saturday, April 25, 2020</c:v>
                </c:pt>
                <c:pt idx="34">
                  <c:v>Sunday, April 26, 2020</c:v>
                </c:pt>
                <c:pt idx="35">
                  <c:v>Monday, April 27, 2020</c:v>
                </c:pt>
                <c:pt idx="36">
                  <c:v>Tuesday, April 28, 2020</c:v>
                </c:pt>
                <c:pt idx="37">
                  <c:v>Wednesday, April 29, 2020</c:v>
                </c:pt>
                <c:pt idx="38">
                  <c:v>Thursday, April 30, 2020</c:v>
                </c:pt>
                <c:pt idx="39">
                  <c:v>Friday, May 01, 2020</c:v>
                </c:pt>
                <c:pt idx="40">
                  <c:v>Saturday, May 02, 2020</c:v>
                </c:pt>
                <c:pt idx="41">
                  <c:v>Sunday, May 03, 2020</c:v>
                </c:pt>
                <c:pt idx="42">
                  <c:v>Monday, May 04, 2020</c:v>
                </c:pt>
                <c:pt idx="43">
                  <c:v>Tuesday, May 05, 2020</c:v>
                </c:pt>
                <c:pt idx="44">
                  <c:v>Wednesday, May 06, 2020</c:v>
                </c:pt>
                <c:pt idx="45">
                  <c:v>Thursday, May 07, 2020</c:v>
                </c:pt>
                <c:pt idx="46">
                  <c:v>Friday, May 08, 2020</c:v>
                </c:pt>
                <c:pt idx="47">
                  <c:v>Saturday, May 09, 2020</c:v>
                </c:pt>
                <c:pt idx="48">
                  <c:v>Sunday, May 10, 2020</c:v>
                </c:pt>
                <c:pt idx="49">
                  <c:v>Monday, May 11, 2020</c:v>
                </c:pt>
                <c:pt idx="50">
                  <c:v>Tuesday, May 12, 2020</c:v>
                </c:pt>
                <c:pt idx="51">
                  <c:v>Wednesday, May 13, 2020</c:v>
                </c:pt>
                <c:pt idx="52">
                  <c:v>Thursday, May 14, 2020</c:v>
                </c:pt>
                <c:pt idx="53">
                  <c:v>Friday, May 15, 2020</c:v>
                </c:pt>
                <c:pt idx="54">
                  <c:v>Saturday, May 16, 2020</c:v>
                </c:pt>
                <c:pt idx="55">
                  <c:v>Sunday, May 17, 2020</c:v>
                </c:pt>
                <c:pt idx="56">
                  <c:v>Monday, May 18, 2020</c:v>
                </c:pt>
                <c:pt idx="57">
                  <c:v>Tuesday, May 19, 2020</c:v>
                </c:pt>
                <c:pt idx="58">
                  <c:v>Wednesday, May 20, 2020</c:v>
                </c:pt>
                <c:pt idx="59">
                  <c:v>Thursday, May 21, 2020</c:v>
                </c:pt>
                <c:pt idx="60">
                  <c:v>Friday, May 22, 2020</c:v>
                </c:pt>
                <c:pt idx="61">
                  <c:v>Saturday, May 23, 2020</c:v>
                </c:pt>
                <c:pt idx="62">
                  <c:v>Sunday, May 24, 2020</c:v>
                </c:pt>
                <c:pt idx="63">
                  <c:v>Monday, May 25, 2020</c:v>
                </c:pt>
                <c:pt idx="64">
                  <c:v>Tuesday, May 26, 2020</c:v>
                </c:pt>
                <c:pt idx="65">
                  <c:v>Wednesday, May 27, 2020</c:v>
                </c:pt>
                <c:pt idx="66">
                  <c:v>Thursday, May 28, 2020</c:v>
                </c:pt>
                <c:pt idx="67">
                  <c:v>Friday, May 29, 2020</c:v>
                </c:pt>
                <c:pt idx="68">
                  <c:v>Saturday, May 30, 2020</c:v>
                </c:pt>
                <c:pt idx="69">
                  <c:v>Sunday, May 31, 2020</c:v>
                </c:pt>
                <c:pt idx="70">
                  <c:v>Monday, June 01, 2020</c:v>
                </c:pt>
                <c:pt idx="71">
                  <c:v>Tuesday, June 02, 2020</c:v>
                </c:pt>
                <c:pt idx="72">
                  <c:v>Wednesday, June 03, 2020</c:v>
                </c:pt>
                <c:pt idx="73">
                  <c:v>Thursday, June 04, 2020</c:v>
                </c:pt>
                <c:pt idx="74">
                  <c:v>Friday, June 05, 2020</c:v>
                </c:pt>
                <c:pt idx="75">
                  <c:v>Saturday, June 06, 2020</c:v>
                </c:pt>
                <c:pt idx="76">
                  <c:v>Sunday, June 07, 2020</c:v>
                </c:pt>
                <c:pt idx="77">
                  <c:v>Monday, June 08, 2020</c:v>
                </c:pt>
                <c:pt idx="78">
                  <c:v>Tuesday, June 09, 2020</c:v>
                </c:pt>
                <c:pt idx="79">
                  <c:v>Wednesday, June 10, 2020</c:v>
                </c:pt>
                <c:pt idx="80">
                  <c:v>Thursday, June 11, 2020</c:v>
                </c:pt>
                <c:pt idx="81">
                  <c:v>Friday, June 12, 2020</c:v>
                </c:pt>
                <c:pt idx="82">
                  <c:v>Saturday, June 13, 2020</c:v>
                </c:pt>
                <c:pt idx="83">
                  <c:v>Sunday, June 14, 2020</c:v>
                </c:pt>
                <c:pt idx="84">
                  <c:v>Monday, June 15, 2020</c:v>
                </c:pt>
                <c:pt idx="85">
                  <c:v>Tuesday, June 16, 2020</c:v>
                </c:pt>
                <c:pt idx="86">
                  <c:v>Wednesday, June 17, 2020</c:v>
                </c:pt>
                <c:pt idx="87">
                  <c:v>Thursday, June 18, 2020</c:v>
                </c:pt>
                <c:pt idx="88">
                  <c:v>Friday, June 19, 2020</c:v>
                </c:pt>
                <c:pt idx="89">
                  <c:v>Saturday, June 20, 2020</c:v>
                </c:pt>
                <c:pt idx="90">
                  <c:v>Sunday, June 21, 2020</c:v>
                </c:pt>
                <c:pt idx="91">
                  <c:v>Monday, June 22, 2020</c:v>
                </c:pt>
                <c:pt idx="92">
                  <c:v>Tuesday, June 23, 2020</c:v>
                </c:pt>
                <c:pt idx="93">
                  <c:v>Wednesday, June 24, 2020</c:v>
                </c:pt>
                <c:pt idx="94">
                  <c:v>Thursday, June 25, 2020</c:v>
                </c:pt>
                <c:pt idx="95">
                  <c:v>Friday, June 26, 2020</c:v>
                </c:pt>
                <c:pt idx="96">
                  <c:v>Saturday, June 27, 2020</c:v>
                </c:pt>
                <c:pt idx="97">
                  <c:v>Sunday, June 28, 2020</c:v>
                </c:pt>
                <c:pt idx="98">
                  <c:v>Monday, June 29, 2020</c:v>
                </c:pt>
                <c:pt idx="99">
                  <c:v>Tuesday, June 30, 2020</c:v>
                </c:pt>
                <c:pt idx="100">
                  <c:v>Wednesday, July 01, 2020</c:v>
                </c:pt>
                <c:pt idx="101">
                  <c:v>Thursday, July 02, 2020</c:v>
                </c:pt>
                <c:pt idx="102">
                  <c:v>Friday, July 03, 2020</c:v>
                </c:pt>
                <c:pt idx="103">
                  <c:v>Saturday, July 04, 2020</c:v>
                </c:pt>
                <c:pt idx="104">
                  <c:v>Sunday, July 05, 2020</c:v>
                </c:pt>
                <c:pt idx="105">
                  <c:v>Monday, July 06, 2020</c:v>
                </c:pt>
                <c:pt idx="106">
                  <c:v>Tuesday, July 07, 2020</c:v>
                </c:pt>
                <c:pt idx="107">
                  <c:v>Wednesday, July 08, 2020</c:v>
                </c:pt>
                <c:pt idx="108">
                  <c:v>Thursday, July 09, 2020</c:v>
                </c:pt>
                <c:pt idx="109">
                  <c:v>Friday, July 10, 2020</c:v>
                </c:pt>
                <c:pt idx="110">
                  <c:v>Saturday, July 11, 2020</c:v>
                </c:pt>
                <c:pt idx="111">
                  <c:v>Sunday, July 12, 2020</c:v>
                </c:pt>
                <c:pt idx="112">
                  <c:v>Monday, July 13, 2020</c:v>
                </c:pt>
                <c:pt idx="113">
                  <c:v>Tuesday, July 14, 2020</c:v>
                </c:pt>
                <c:pt idx="114">
                  <c:v>Wednesday, July 15, 2020</c:v>
                </c:pt>
                <c:pt idx="115">
                  <c:v>Thursday, July 16, 2020</c:v>
                </c:pt>
                <c:pt idx="116">
                  <c:v>Friday, July 17, 2020</c:v>
                </c:pt>
                <c:pt idx="117">
                  <c:v>Saturday, July 18, 2020</c:v>
                </c:pt>
                <c:pt idx="118">
                  <c:v>Sunday, July 19, 2020</c:v>
                </c:pt>
                <c:pt idx="119">
                  <c:v>Monday, July 20, 2020</c:v>
                </c:pt>
                <c:pt idx="120">
                  <c:v>Tuesday, July 21, 2020</c:v>
                </c:pt>
                <c:pt idx="121">
                  <c:v>Wednesday, July 22, 2020</c:v>
                </c:pt>
                <c:pt idx="122">
                  <c:v>Thursday, July 23, 2020</c:v>
                </c:pt>
                <c:pt idx="123">
                  <c:v>Friday, July 24, 2020</c:v>
                </c:pt>
                <c:pt idx="124">
                  <c:v>Saturday, July 25, 2020</c:v>
                </c:pt>
                <c:pt idx="125">
                  <c:v>Sunday, July 26, 2020</c:v>
                </c:pt>
                <c:pt idx="126">
                  <c:v>Monday, July 27, 2020</c:v>
                </c:pt>
                <c:pt idx="127">
                  <c:v>Tuesday, July 28, 2020</c:v>
                </c:pt>
                <c:pt idx="128">
                  <c:v>Wednesday, July 29, 2020</c:v>
                </c:pt>
                <c:pt idx="129">
                  <c:v>Thursday, July 30, 2020</c:v>
                </c:pt>
                <c:pt idx="130">
                  <c:v>Friday, July 31, 2020</c:v>
                </c:pt>
                <c:pt idx="131">
                  <c:v>Saturday, August 01, 2020</c:v>
                </c:pt>
                <c:pt idx="132">
                  <c:v>Sunday, August 02, 2020</c:v>
                </c:pt>
                <c:pt idx="133">
                  <c:v>Monday, August 03, 2020</c:v>
                </c:pt>
                <c:pt idx="134">
                  <c:v>Tuesday, August 04, 2020</c:v>
                </c:pt>
                <c:pt idx="135">
                  <c:v>Wednesday, August 05, 2020</c:v>
                </c:pt>
                <c:pt idx="136">
                  <c:v>Thursday, August 06, 2020</c:v>
                </c:pt>
                <c:pt idx="137">
                  <c:v>Friday, August 07, 2020</c:v>
                </c:pt>
                <c:pt idx="138">
                  <c:v>Saturday, August 08, 2020</c:v>
                </c:pt>
                <c:pt idx="139">
                  <c:v>Sunday, August 09, 2020</c:v>
                </c:pt>
                <c:pt idx="140">
                  <c:v>Monday, August 10, 2020</c:v>
                </c:pt>
                <c:pt idx="141">
                  <c:v>Tuesday, August 11, 2020</c:v>
                </c:pt>
                <c:pt idx="142">
                  <c:v>Wednesday, August 12, 2020</c:v>
                </c:pt>
                <c:pt idx="143">
                  <c:v>Thursday, August 13, 2020</c:v>
                </c:pt>
                <c:pt idx="144">
                  <c:v>Friday, August 14, 2020</c:v>
                </c:pt>
                <c:pt idx="145">
                  <c:v>Saturday, August 15, 2020</c:v>
                </c:pt>
                <c:pt idx="146">
                  <c:v>Sunday, August 16, 2020</c:v>
                </c:pt>
                <c:pt idx="147">
                  <c:v>Monday, August 17, 2020</c:v>
                </c:pt>
                <c:pt idx="148">
                  <c:v>Tuesday, August 18, 2020</c:v>
                </c:pt>
                <c:pt idx="149">
                  <c:v>Wednesday, August 19, 2020</c:v>
                </c:pt>
                <c:pt idx="150">
                  <c:v>Thursday, August 20, 2020</c:v>
                </c:pt>
                <c:pt idx="151">
                  <c:v>Friday, August 21, 2020</c:v>
                </c:pt>
                <c:pt idx="152">
                  <c:v>Saturday, August 22, 2020</c:v>
                </c:pt>
                <c:pt idx="153">
                  <c:v>Sunday, August 23, 2020</c:v>
                </c:pt>
                <c:pt idx="154">
                  <c:v>Monday, August 24, 2020</c:v>
                </c:pt>
                <c:pt idx="155">
                  <c:v>Tuesday, August 25, 2020</c:v>
                </c:pt>
                <c:pt idx="156">
                  <c:v>Wednesday, August 26, 2020</c:v>
                </c:pt>
                <c:pt idx="157">
                  <c:v>Thursday, August 27, 2020</c:v>
                </c:pt>
                <c:pt idx="158">
                  <c:v>Friday, August 28, 2020</c:v>
                </c:pt>
                <c:pt idx="159">
                  <c:v>Saturday, August 29, 2020</c:v>
                </c:pt>
                <c:pt idx="160">
                  <c:v>Sunday, August 30, 2020</c:v>
                </c:pt>
                <c:pt idx="161">
                  <c:v>Monday, August 31, 2020</c:v>
                </c:pt>
                <c:pt idx="162">
                  <c:v>Tuesday, September 01, 2020</c:v>
                </c:pt>
                <c:pt idx="163">
                  <c:v>Wednesday, September 02, 2020</c:v>
                </c:pt>
                <c:pt idx="164">
                  <c:v>Thursday, September 03, 2020</c:v>
                </c:pt>
                <c:pt idx="165">
                  <c:v>Friday, September 04, 2020</c:v>
                </c:pt>
                <c:pt idx="166">
                  <c:v>Saturday, September 05, 2020</c:v>
                </c:pt>
                <c:pt idx="167">
                  <c:v>Sunday, September 06, 2020</c:v>
                </c:pt>
                <c:pt idx="168">
                  <c:v>Monday, September 07, 2020</c:v>
                </c:pt>
                <c:pt idx="169">
                  <c:v>Tuesday, September 08, 2020</c:v>
                </c:pt>
                <c:pt idx="170">
                  <c:v>Wednesday, September 09, 2020</c:v>
                </c:pt>
                <c:pt idx="171">
                  <c:v>Thursday, September 10, 2020</c:v>
                </c:pt>
                <c:pt idx="172">
                  <c:v>Friday, September 11, 2020</c:v>
                </c:pt>
                <c:pt idx="173">
                  <c:v>Saturday, September 12, 2020</c:v>
                </c:pt>
                <c:pt idx="174">
                  <c:v>Sunday, September 13, 2020</c:v>
                </c:pt>
                <c:pt idx="175">
                  <c:v>Monday, September 14, 2020</c:v>
                </c:pt>
                <c:pt idx="176">
                  <c:v>Tuesday, September 15, 2020</c:v>
                </c:pt>
                <c:pt idx="177">
                  <c:v>Wednesday, September 16, 2020</c:v>
                </c:pt>
                <c:pt idx="178">
                  <c:v>Thursday, September 17, 2020</c:v>
                </c:pt>
                <c:pt idx="179">
                  <c:v>Friday, September 18, 2020</c:v>
                </c:pt>
                <c:pt idx="180">
                  <c:v>Saturday, September 19, 2020</c:v>
                </c:pt>
                <c:pt idx="181">
                  <c:v>Sunday, September 20, 2020</c:v>
                </c:pt>
                <c:pt idx="182">
                  <c:v>Monday, September 21, 2020</c:v>
                </c:pt>
                <c:pt idx="183">
                  <c:v>Tuesday, September 22, 2020</c:v>
                </c:pt>
                <c:pt idx="184">
                  <c:v>Wednesday, September 23, 2020</c:v>
                </c:pt>
                <c:pt idx="185">
                  <c:v>Thursday, September 24, 2020</c:v>
                </c:pt>
                <c:pt idx="186">
                  <c:v>Friday, September 25, 2020</c:v>
                </c:pt>
                <c:pt idx="187">
                  <c:v>Saturday, September 26, 2020</c:v>
                </c:pt>
                <c:pt idx="188">
                  <c:v>Sunday, September 27, 2020</c:v>
                </c:pt>
                <c:pt idx="189">
                  <c:v>Monday, September 28, 2020</c:v>
                </c:pt>
                <c:pt idx="190">
                  <c:v>Tuesday, September 29, 2020</c:v>
                </c:pt>
                <c:pt idx="191">
                  <c:v>Wednesday, September 30, 2020</c:v>
                </c:pt>
                <c:pt idx="192">
                  <c:v>Thursday, October 01, 2020</c:v>
                </c:pt>
                <c:pt idx="193">
                  <c:v>Friday, October 02, 2020</c:v>
                </c:pt>
                <c:pt idx="194">
                  <c:v>Saturday, October 03, 2020</c:v>
                </c:pt>
                <c:pt idx="195">
                  <c:v>Sunday, October 04, 2020</c:v>
                </c:pt>
                <c:pt idx="196">
                  <c:v>Monday, October 05, 2020</c:v>
                </c:pt>
                <c:pt idx="197">
                  <c:v>Tuesday, October 06, 2020</c:v>
                </c:pt>
                <c:pt idx="198">
                  <c:v>Wednesday, October 07, 2020</c:v>
                </c:pt>
                <c:pt idx="199">
                  <c:v>Thursday, October 08, 2020</c:v>
                </c:pt>
                <c:pt idx="200">
                  <c:v>Friday, October 09, 2020</c:v>
                </c:pt>
                <c:pt idx="201">
                  <c:v>Saturday, October 10, 2020</c:v>
                </c:pt>
                <c:pt idx="202">
                  <c:v>Sunday, October 11, 2020</c:v>
                </c:pt>
                <c:pt idx="203">
                  <c:v>Monday, October 12, 2020</c:v>
                </c:pt>
                <c:pt idx="204">
                  <c:v>Tuesday, October 13, 2020</c:v>
                </c:pt>
                <c:pt idx="205">
                  <c:v>Wednesday, October 14, 2020</c:v>
                </c:pt>
                <c:pt idx="206">
                  <c:v>Thursday, October 15, 2020</c:v>
                </c:pt>
                <c:pt idx="207">
                  <c:v>Friday, October 16, 2020</c:v>
                </c:pt>
                <c:pt idx="208">
                  <c:v>Saturday, October 17, 2020</c:v>
                </c:pt>
                <c:pt idx="209">
                  <c:v>Sunday, October 18, 2020</c:v>
                </c:pt>
                <c:pt idx="210">
                  <c:v>Monday, October 19, 2020</c:v>
                </c:pt>
                <c:pt idx="211">
                  <c:v>Tuesday, October 20, 2020</c:v>
                </c:pt>
                <c:pt idx="212">
                  <c:v>Wednesday, October 21, 2020</c:v>
                </c:pt>
                <c:pt idx="213">
                  <c:v>Thursday, October 22, 2020</c:v>
                </c:pt>
                <c:pt idx="214">
                  <c:v>Friday, October 23, 2020</c:v>
                </c:pt>
                <c:pt idx="215">
                  <c:v>Saturday, October 24, 2020</c:v>
                </c:pt>
                <c:pt idx="216">
                  <c:v>Sunday, October 25, 2020</c:v>
                </c:pt>
                <c:pt idx="217">
                  <c:v>Monday, October 26, 2020</c:v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</c:strCache>
            </c:strRef>
          </c:cat>
          <c:val>
            <c:numRef>
              <c:f>Massachusetts!$I$21:$I$300</c:f>
              <c:numCache>
                <c:formatCode>General</c:formatCode>
                <c:ptCount val="280"/>
                <c:pt idx="0">
                  <c:v>0.083715505505126</c:v>
                </c:pt>
                <c:pt idx="1">
                  <c:v>0.210505246765289</c:v>
                </c:pt>
                <c:pt idx="2">
                  <c:v>0.224397048023471</c:v>
                </c:pt>
                <c:pt idx="3">
                  <c:v>0.124789531212666</c:v>
                </c:pt>
                <c:pt idx="4">
                  <c:v>0.135057807424538</c:v>
                </c:pt>
                <c:pt idx="5">
                  <c:v>0.122371545971956</c:v>
                </c:pt>
                <c:pt idx="6">
                  <c:v>0.0342522597062544</c:v>
                </c:pt>
                <c:pt idx="7">
                  <c:v>0.0328148731793998</c:v>
                </c:pt>
                <c:pt idx="8">
                  <c:v>0.0253050230302749</c:v>
                </c:pt>
                <c:pt idx="9">
                  <c:v>0.0460042723272585</c:v>
                </c:pt>
                <c:pt idx="10">
                  <c:v>0.0481671615589503</c:v>
                </c:pt>
                <c:pt idx="11">
                  <c:v>0.0550175550851002</c:v>
                </c:pt>
                <c:pt idx="12">
                  <c:v>0.0337188698791269</c:v>
                </c:pt>
                <c:pt idx="13">
                  <c:v>-0.0410554766867989</c:v>
                </c:pt>
                <c:pt idx="14">
                  <c:v>0.0272976044720563</c:v>
                </c:pt>
                <c:pt idx="15">
                  <c:v>0.0211013100757558</c:v>
                </c:pt>
                <c:pt idx="16">
                  <c:v>0.0328684305482068</c:v>
                </c:pt>
                <c:pt idx="17">
                  <c:v>0.0656736761512302</c:v>
                </c:pt>
                <c:pt idx="18">
                  <c:v>0.0436731434746496</c:v>
                </c:pt>
                <c:pt idx="19">
                  <c:v>0.0303168519605053</c:v>
                </c:pt>
                <c:pt idx="20">
                  <c:v>0.0642375888409488</c:v>
                </c:pt>
                <c:pt idx="21">
                  <c:v>-0.0351634688460986</c:v>
                </c:pt>
                <c:pt idx="22">
                  <c:v>-0.0442488522518519</c:v>
                </c:pt>
                <c:pt idx="23">
                  <c:v>-0.00667336385408712</c:v>
                </c:pt>
                <c:pt idx="24">
                  <c:v>0.0237596376838878</c:v>
                </c:pt>
                <c:pt idx="25">
                  <c:v>0.0202810646659635</c:v>
                </c:pt>
                <c:pt idx="26">
                  <c:v>0.0030788433855955</c:v>
                </c:pt>
                <c:pt idx="27">
                  <c:v>-0.0153931602616275</c:v>
                </c:pt>
                <c:pt idx="28">
                  <c:v>-0.0172766158821998</c:v>
                </c:pt>
                <c:pt idx="29">
                  <c:v>-0.0197449435662791</c:v>
                </c:pt>
                <c:pt idx="30">
                  <c:v>-0.00809828778373023</c:v>
                </c:pt>
                <c:pt idx="31">
                  <c:v>0.0649692837904861</c:v>
                </c:pt>
                <c:pt idx="32">
                  <c:v>0.12142223647163</c:v>
                </c:pt>
                <c:pt idx="33">
                  <c:v>0.00064741140782365</c:v>
                </c:pt>
                <c:pt idx="34">
                  <c:v>-0.0514014101254515</c:v>
                </c:pt>
                <c:pt idx="35">
                  <c:v>-0.0556130876771903</c:v>
                </c:pt>
                <c:pt idx="36">
                  <c:v>-0.0328040672629017</c:v>
                </c:pt>
                <c:pt idx="37">
                  <c:v>-0.0269878675872222</c:v>
                </c:pt>
                <c:pt idx="38">
                  <c:v>-0.0299573016220747</c:v>
                </c:pt>
                <c:pt idx="39">
                  <c:v>-0.0115822718587192</c:v>
                </c:pt>
                <c:pt idx="40">
                  <c:v>0.00298540782530643</c:v>
                </c:pt>
                <c:pt idx="41">
                  <c:v>-0.00142989994753651</c:v>
                </c:pt>
                <c:pt idx="42">
                  <c:v>-0.0757793573791236</c:v>
                </c:pt>
                <c:pt idx="43">
                  <c:v>-0.0512488955910183</c:v>
                </c:pt>
                <c:pt idx="44">
                  <c:v>0.00319121475798378</c:v>
                </c:pt>
                <c:pt idx="45">
                  <c:v>0.00118554519808489</c:v>
                </c:pt>
                <c:pt idx="46">
                  <c:v>-0.0025407143591416</c:v>
                </c:pt>
                <c:pt idx="47">
                  <c:v>-0.0137044055257305</c:v>
                </c:pt>
                <c:pt idx="48">
                  <c:v>-0.0433771350473101</c:v>
                </c:pt>
                <c:pt idx="49">
                  <c:v>-0.0870741934919461</c:v>
                </c:pt>
                <c:pt idx="50">
                  <c:v>-0.0524966546002049</c:v>
                </c:pt>
                <c:pt idx="51">
                  <c:v>-0.0130822058763516</c:v>
                </c:pt>
                <c:pt idx="52">
                  <c:v>0.0422310315262155</c:v>
                </c:pt>
                <c:pt idx="53">
                  <c:v>0.00309821228950424</c:v>
                </c:pt>
                <c:pt idx="54">
                  <c:v>0.0341917907151721</c:v>
                </c:pt>
                <c:pt idx="55">
                  <c:v>-0.0102996355428436</c:v>
                </c:pt>
                <c:pt idx="56">
                  <c:v>-0.0147837668091785</c:v>
                </c:pt>
                <c:pt idx="57">
                  <c:v>-0.04167042748668</c:v>
                </c:pt>
                <c:pt idx="58">
                  <c:v>-0.019926402338117</c:v>
                </c:pt>
                <c:pt idx="59">
                  <c:v>-0.0103235112838267</c:v>
                </c:pt>
                <c:pt idx="60">
                  <c:v>-0.041384135810956</c:v>
                </c:pt>
                <c:pt idx="61">
                  <c:v>-0.0394739380194091</c:v>
                </c:pt>
                <c:pt idx="62">
                  <c:v>0.00657147678693315</c:v>
                </c:pt>
                <c:pt idx="63">
                  <c:v>-0.0568776903559473</c:v>
                </c:pt>
                <c:pt idx="64">
                  <c:v>-0.0888576319440312</c:v>
                </c:pt>
                <c:pt idx="65">
                  <c:v>-0.0543391159061959</c:v>
                </c:pt>
                <c:pt idx="66">
                  <c:v>-0.0130837186339985</c:v>
                </c:pt>
                <c:pt idx="67">
                  <c:v>-0.0133946165134653</c:v>
                </c:pt>
                <c:pt idx="68">
                  <c:v>0.0224837007685581</c:v>
                </c:pt>
                <c:pt idx="69">
                  <c:v>0.000242303573270153</c:v>
                </c:pt>
                <c:pt idx="70">
                  <c:v>-0.075871650117166</c:v>
                </c:pt>
                <c:pt idx="71">
                  <c:v>-0.0996415217535098</c:v>
                </c:pt>
                <c:pt idx="72">
                  <c:v>-0.0315890057920315</c:v>
                </c:pt>
                <c:pt idx="73">
                  <c:v>-0.0320956827420971</c:v>
                </c:pt>
                <c:pt idx="74">
                  <c:v>-0.0208924186159896</c:v>
                </c:pt>
                <c:pt idx="75">
                  <c:v>0.00924889761588288</c:v>
                </c:pt>
                <c:pt idx="76">
                  <c:v>-0.0601097129263675</c:v>
                </c:pt>
                <c:pt idx="77">
                  <c:v>-0.0784414666178936</c:v>
                </c:pt>
                <c:pt idx="78">
                  <c:v>-0.0682252947950124</c:v>
                </c:pt>
                <c:pt idx="79">
                  <c:v>-0.0641911597548006</c:v>
                </c:pt>
                <c:pt idx="80">
                  <c:v>0.0153320254471414</c:v>
                </c:pt>
                <c:pt idx="81">
                  <c:v>0.000758749775392475</c:v>
                </c:pt>
                <c:pt idx="82">
                  <c:v>-0.0136064127328575</c:v>
                </c:pt>
                <c:pt idx="83">
                  <c:v>-0.0257739701768644</c:v>
                </c:pt>
                <c:pt idx="84">
                  <c:v>-0.16524003762909</c:v>
                </c:pt>
                <c:pt idx="85">
                  <c:v>-0.0584765447988505</c:v>
                </c:pt>
                <c:pt idx="86">
                  <c:v>-0.0237378801040563</c:v>
                </c:pt>
                <c:pt idx="87">
                  <c:v>-0.00953779031856672</c:v>
                </c:pt>
                <c:pt idx="88">
                  <c:v>-0.0292303061152964</c:v>
                </c:pt>
                <c:pt idx="89">
                  <c:v>0.0340697221106414</c:v>
                </c:pt>
                <c:pt idx="90">
                  <c:v>-0.0552381509774557</c:v>
                </c:pt>
                <c:pt idx="91">
                  <c:v>-0.0129929718798105</c:v>
                </c:pt>
                <c:pt idx="92">
                  <c:v>0.014545889909608</c:v>
                </c:pt>
                <c:pt idx="93">
                  <c:v>-0.0505861355700457</c:v>
                </c:pt>
                <c:pt idx="94">
                  <c:v>0.00134741907721669</c:v>
                </c:pt>
                <c:pt idx="95">
                  <c:v>-0.0030730754106143</c:v>
                </c:pt>
                <c:pt idx="96">
                  <c:v>0.0906994253807334</c:v>
                </c:pt>
                <c:pt idx="97">
                  <c:v>-0.000764236199823798</c:v>
                </c:pt>
                <c:pt idx="98">
                  <c:v>-0.0792481664677236</c:v>
                </c:pt>
                <c:pt idx="99">
                  <c:v>-0.0973026177936872</c:v>
                </c:pt>
                <c:pt idx="100">
                  <c:v>0.00571759732756028</c:v>
                </c:pt>
                <c:pt idx="101">
                  <c:v>0.00113598406345483</c:v>
                </c:pt>
                <c:pt idx="102">
                  <c:v>0.0388481539491057</c:v>
                </c:pt>
                <c:pt idx="103">
                  <c:v>-0.00173915807529412</c:v>
                </c:pt>
                <c:pt idx="104">
                  <c:v>-0.0328488065405156</c:v>
                </c:pt>
                <c:pt idx="105">
                  <c:v>0.0166499079438445</c:v>
                </c:pt>
                <c:pt idx="106">
                  <c:v>-0.006321424238381</c:v>
                </c:pt>
                <c:pt idx="107">
                  <c:v>0.00404074968070911</c:v>
                </c:pt>
                <c:pt idx="108">
                  <c:v>0.0146399878445296</c:v>
                </c:pt>
                <c:pt idx="109">
                  <c:v>-0.0066127161476458</c:v>
                </c:pt>
                <c:pt idx="110">
                  <c:v>0.0120716259172211</c:v>
                </c:pt>
                <c:pt idx="111">
                  <c:v>0.0153333707361953</c:v>
                </c:pt>
                <c:pt idx="112">
                  <c:v>-0.00554106169254431</c:v>
                </c:pt>
                <c:pt idx="113">
                  <c:v>0.0297421048045703</c:v>
                </c:pt>
                <c:pt idx="114">
                  <c:v>-0.0219367111290834</c:v>
                </c:pt>
                <c:pt idx="115">
                  <c:v>-0.0189968482426918</c:v>
                </c:pt>
                <c:pt idx="116">
                  <c:v>0.0367289716259618</c:v>
                </c:pt>
                <c:pt idx="117">
                  <c:v>0.00432007675195689</c:v>
                </c:pt>
                <c:pt idx="118">
                  <c:v>0.0297478833606331</c:v>
                </c:pt>
                <c:pt idx="119">
                  <c:v>-0.00353505027356138</c:v>
                </c:pt>
                <c:pt idx="120">
                  <c:v>-0.0120858689955922</c:v>
                </c:pt>
                <c:pt idx="121">
                  <c:v>0.0106284943970014</c:v>
                </c:pt>
                <c:pt idx="122">
                  <c:v>0.049409120973271</c:v>
                </c:pt>
                <c:pt idx="123">
                  <c:v>0.00741784516467203</c:v>
                </c:pt>
                <c:pt idx="124">
                  <c:v>0.00522267793246756</c:v>
                </c:pt>
                <c:pt idx="125">
                  <c:v>0.0357365314099312</c:v>
                </c:pt>
                <c:pt idx="126">
                  <c:v>-0.0200425885766721</c:v>
                </c:pt>
                <c:pt idx="127">
                  <c:v>-0.0234114371612416</c:v>
                </c:pt>
                <c:pt idx="128">
                  <c:v>0.0638337962265527</c:v>
                </c:pt>
                <c:pt idx="129">
                  <c:v>0.0297598111955957</c:v>
                </c:pt>
                <c:pt idx="130">
                  <c:v>0.0586559402380049</c:v>
                </c:pt>
                <c:pt idx="131">
                  <c:v>0.00897238316638305</c:v>
                </c:pt>
                <c:pt idx="132">
                  <c:v>0.0287286022461259</c:v>
                </c:pt>
                <c:pt idx="133">
                  <c:v>-0.0692061279882571</c:v>
                </c:pt>
                <c:pt idx="134">
                  <c:v>0.0526993299043279</c:v>
                </c:pt>
                <c:pt idx="135">
                  <c:v>0.00392515352625478</c:v>
                </c:pt>
                <c:pt idx="136">
                  <c:v>-0.0833491263533626</c:v>
                </c:pt>
                <c:pt idx="137">
                  <c:v>0.00613705834501555</c:v>
                </c:pt>
                <c:pt idx="138">
                  <c:v>0.0101589421083725</c:v>
                </c:pt>
                <c:pt idx="139">
                  <c:v>-0.00571909405518511</c:v>
                </c:pt>
                <c:pt idx="140">
                  <c:v>-0.0372163182581651</c:v>
                </c:pt>
                <c:pt idx="141">
                  <c:v>-0.000361380721226157</c:v>
                </c:pt>
                <c:pt idx="142">
                  <c:v>-0.0233172414105051</c:v>
                </c:pt>
                <c:pt idx="143">
                  <c:v>0.0254010834026368</c:v>
                </c:pt>
                <c:pt idx="144">
                  <c:v>-0.0356459046749292</c:v>
                </c:pt>
                <c:pt idx="145">
                  <c:v>0.0397245206878225</c:v>
                </c:pt>
                <c:pt idx="146">
                  <c:v>0.012391314597392</c:v>
                </c:pt>
                <c:pt idx="147">
                  <c:v>-0.0323072678492031</c:v>
                </c:pt>
                <c:pt idx="148">
                  <c:v>-0.0557265268754965</c:v>
                </c:pt>
                <c:pt idx="149">
                  <c:v>0.00116475084854151</c:v>
                </c:pt>
                <c:pt idx="150">
                  <c:v>-0.00108519390774797</c:v>
                </c:pt>
                <c:pt idx="151">
                  <c:v>0.0672087505583032</c:v>
                </c:pt>
                <c:pt idx="152">
                  <c:v>-0.114146163868059</c:v>
                </c:pt>
                <c:pt idx="153">
                  <c:v>-0.0101848144471433</c:v>
                </c:pt>
                <c:pt idx="154">
                  <c:v>0.0219331674007894</c:v>
                </c:pt>
                <c:pt idx="155">
                  <c:v>0.0421371297638449</c:v>
                </c:pt>
                <c:pt idx="156">
                  <c:v>0.0167903377561112</c:v>
                </c:pt>
                <c:pt idx="157">
                  <c:v>0.0321873298560631</c:v>
                </c:pt>
                <c:pt idx="158">
                  <c:v>0.0493182609191931</c:v>
                </c:pt>
                <c:pt idx="159">
                  <c:v>0.0437016341146383</c:v>
                </c:pt>
                <c:pt idx="160">
                  <c:v>-0.0815267210328747</c:v>
                </c:pt>
                <c:pt idx="161">
                  <c:v>-0.0134461281055707</c:v>
                </c:pt>
                <c:pt idx="162">
                  <c:v>0.00595764974785973</c:v>
                </c:pt>
                <c:pt idx="163">
                  <c:v>-0.0199153131044723</c:v>
                </c:pt>
                <c:pt idx="164">
                  <c:v>0.0203781426474197</c:v>
                </c:pt>
                <c:pt idx="165">
                  <c:v>-0.0529516826994104</c:v>
                </c:pt>
                <c:pt idx="166">
                  <c:v>0.0386497330937836</c:v>
                </c:pt>
                <c:pt idx="167">
                  <c:v>0.0238446339179237</c:v>
                </c:pt>
                <c:pt idx="168">
                  <c:v>-0.0499286976230502</c:v>
                </c:pt>
                <c:pt idx="169">
                  <c:v>-0.0785127296558409</c:v>
                </c:pt>
                <c:pt idx="170">
                  <c:v>-0.0592098540582866</c:v>
                </c:pt>
                <c:pt idx="171">
                  <c:v>0.0323270442493602</c:v>
                </c:pt>
                <c:pt idx="172">
                  <c:v>0.0603823847260023</c:v>
                </c:pt>
                <c:pt idx="173">
                  <c:v>0.0436172646699142</c:v>
                </c:pt>
                <c:pt idx="174">
                  <c:v>-0.019224867708485</c:v>
                </c:pt>
                <c:pt idx="175">
                  <c:v>-0.0289025338929328</c:v>
                </c:pt>
                <c:pt idx="176">
                  <c:v>-0.00554106169254431</c:v>
                </c:pt>
                <c:pt idx="177">
                  <c:v>-0.00850297787704157</c:v>
                </c:pt>
                <c:pt idx="178">
                  <c:v>0.0295192995894022</c:v>
                </c:pt>
                <c:pt idx="179">
                  <c:v>0.0300891058788302</c:v>
                </c:pt>
                <c:pt idx="180">
                  <c:v>0.0671576353679422</c:v>
                </c:pt>
                <c:pt idx="181">
                  <c:v>-0.00622925776802918</c:v>
                </c:pt>
                <c:pt idx="182">
                  <c:v>-0.0500213846926184</c:v>
                </c:pt>
                <c:pt idx="183">
                  <c:v>-0.111785832718883</c:v>
                </c:pt>
                <c:pt idx="184">
                  <c:v>0.0566744181816301</c:v>
                </c:pt>
                <c:pt idx="185">
                  <c:v>0.0214333217410916</c:v>
                </c:pt>
                <c:pt idx="186">
                  <c:v>0.0194556771264809</c:v>
                </c:pt>
                <c:pt idx="187">
                  <c:v>0.0345603412993734</c:v>
                </c:pt>
                <c:pt idx="188">
                  <c:v>0.0557984411582895</c:v>
                </c:pt>
                <c:pt idx="189">
                  <c:v>-0.0170124981447881</c:v>
                </c:pt>
                <c:pt idx="190">
                  <c:v>0.00322078702926998</c:v>
                </c:pt>
                <c:pt idx="191">
                  <c:v>0.00697141979410687</c:v>
                </c:pt>
                <c:pt idx="192">
                  <c:v>0.0503690029085078</c:v>
                </c:pt>
                <c:pt idx="193">
                  <c:v>0.0488876747712301</c:v>
                </c:pt>
                <c:pt idx="194">
                  <c:v>0.00940362621804258</c:v>
                </c:pt>
                <c:pt idx="195">
                  <c:v>0.0120369979553407</c:v>
                </c:pt>
                <c:pt idx="196">
                  <c:v>-0.0258592677744646</c:v>
                </c:pt>
                <c:pt idx="197">
                  <c:v>-0.031694054755447</c:v>
                </c:pt>
                <c:pt idx="198">
                  <c:v>-0.0178732114823171</c:v>
                </c:pt>
                <c:pt idx="199">
                  <c:v>-0.0443333326020142</c:v>
                </c:pt>
                <c:pt idx="200">
                  <c:v>0.0378825656564623</c:v>
                </c:pt>
                <c:pt idx="201">
                  <c:v>0.00991993060454921</c:v>
                </c:pt>
                <c:pt idx="202">
                  <c:v>0.00664819927971294</c:v>
                </c:pt>
                <c:pt idx="203">
                  <c:v>0.0463101695410118</c:v>
                </c:pt>
                <c:pt idx="204">
                  <c:v>0.0117907555238763</c:v>
                </c:pt>
                <c:pt idx="205">
                  <c:v>-0.0183767947341529</c:v>
                </c:pt>
                <c:pt idx="206">
                  <c:v>-0.00727010681754214</c:v>
                </c:pt>
                <c:pt idx="207">
                  <c:v>0.0146576794478785</c:v>
                </c:pt>
                <c:pt idx="208">
                  <c:v>-0.0149203128225353</c:v>
                </c:pt>
                <c:pt idx="209">
                  <c:v>0.0240878826942299</c:v>
                </c:pt>
                <c:pt idx="210">
                  <c:v>0.0474289879172458</c:v>
                </c:pt>
                <c:pt idx="211">
                  <c:v>0.0270786547406783</c:v>
                </c:pt>
                <c:pt idx="212">
                  <c:v>-0.00820268459959939</c:v>
                </c:pt>
                <c:pt idx="213">
                  <c:v>0.0422179628781252</c:v>
                </c:pt>
                <c:pt idx="214">
                  <c:v>0.0293528401791636</c:v>
                </c:pt>
                <c:pt idx="215">
                  <c:v>0.0429098210865322</c:v>
                </c:pt>
                <c:pt idx="216">
                  <c:v>0.0266898897518004</c:v>
                </c:pt>
                <c:pt idx="217">
                  <c:v>0.0328410673864519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314507"/>
        <c:axId val="41985540"/>
      </c:lineChart>
      <c:dateAx>
        <c:axId val="314507"/>
        <c:scaling>
          <c:orientation val="minMax"/>
        </c:scaling>
        <c:delete val="0"/>
        <c:axPos val="b"/>
        <c:numFmt formatCode="mm/dd/yy" sourceLinked="0"/>
        <c:majorTickMark val="out"/>
        <c:minorTickMark val="none"/>
        <c:tickLblPos val="low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41985540"/>
        <c:crosses val="autoZero"/>
        <c:auto val="1"/>
        <c:lblOffset val="100"/>
        <c:noMultiLvlLbl val="0"/>
      </c:dateAx>
      <c:valAx>
        <c:axId val="41985540"/>
        <c:scaling>
          <c:orientation val="minMax"/>
        </c:scaling>
        <c:delete val="0"/>
        <c:axPos val="l"/>
        <c:numFmt formatCode="0%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314507"/>
        <c:crosses val="max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layout>
        <c:manualLayout>
          <c:xMode val="edge"/>
          <c:yMode val="edge"/>
          <c:x val="0.535262772959983"/>
          <c:y val="0.148586666666667"/>
          <c:w val="0.372792811618431"/>
          <c:h val="0.0632"/>
        </c:manualLayout>
      </c:layout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latin typeface="Arial"/>
              </a:rPr>
              <a:t>MA Daily New &amp; Probable Case Counts
With 7 Day Moving Average</a:t>
            </a:r>
          </a:p>
        </c:rich>
      </c:tx>
      <c:layout>
        <c:manualLayout>
          <c:xMode val="edge"/>
          <c:yMode val="edge"/>
          <c:x val="0.335533326458355"/>
          <c:y val="0.221357005658516"/>
        </c:manualLayout>
      </c:layout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0993434395518"/>
          <c:y val="0.156829154337331"/>
          <c:w val="0.776700697810319"/>
          <c:h val="0.67253283496859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Massachusetts!$C$1</c:f>
              <c:strCache>
                <c:ptCount val="1"/>
                <c:pt idx="0">
                  <c:v>New Cases</c:v>
                </c:pt>
              </c:strCache>
            </c:strRef>
          </c:tx>
          <c:spPr>
            <a:solidFill>
              <a:srgbClr val="ff420e"/>
            </a:solidFill>
            <a:ln w="0">
              <a:noFill/>
            </a:ln>
          </c:spPr>
          <c:invertIfNegative val="0"/>
          <c:dLbls>
            <c:txPr>
              <a:bodyPr rot="-3000000"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name>7 Day MA</c:name>
            <c:spPr>
              <a:ln w="0">
                <a:solidFill>
                  <a:srgbClr val="43c330"/>
                </a:solidFill>
              </a:ln>
            </c:spPr>
            <c:trendlineType val="movingAvg"/>
            <c:period val="7"/>
            <c:forward val="0"/>
            <c:backward val="0"/>
            <c:dispRSqr val="0"/>
            <c:dispEq val="0"/>
          </c:trendline>
          <c:cat>
            <c:strRef>
              <c:f>Massachusetts!$A$2:$A$300</c:f>
              <c:strCache>
                <c:ptCount val="299"/>
                <c:pt idx="0">
                  <c:v>Wednesday, March 04, 2020</c:v>
                </c:pt>
                <c:pt idx="1">
                  <c:v>Thursday, March 05, 2020</c:v>
                </c:pt>
                <c:pt idx="2">
                  <c:v>Friday, March 06, 2020</c:v>
                </c:pt>
                <c:pt idx="3">
                  <c:v>Saturday, March 07, 2020</c:v>
                </c:pt>
                <c:pt idx="4">
                  <c:v>Sunday, March 08, 2020</c:v>
                </c:pt>
                <c:pt idx="5">
                  <c:v>Monday, March 09, 2020</c:v>
                </c:pt>
                <c:pt idx="6">
                  <c:v>Tuesday, March 10, 2020</c:v>
                </c:pt>
                <c:pt idx="7">
                  <c:v>Wednesday, March 11, 2020</c:v>
                </c:pt>
                <c:pt idx="8">
                  <c:v>Thursday, March 12, 2020</c:v>
                </c:pt>
                <c:pt idx="9">
                  <c:v>Friday, March 13, 2020</c:v>
                </c:pt>
                <c:pt idx="10">
                  <c:v>Saturday, March 14, 2020</c:v>
                </c:pt>
                <c:pt idx="11">
                  <c:v>Sunday, March 15, 2020</c:v>
                </c:pt>
                <c:pt idx="12">
                  <c:v>Monday, March 16, 2020</c:v>
                </c:pt>
                <c:pt idx="13">
                  <c:v>Tuesday, March 17, 2020</c:v>
                </c:pt>
                <c:pt idx="14">
                  <c:v>Wednesday, March 18, 2020</c:v>
                </c:pt>
                <c:pt idx="15">
                  <c:v>Thursday, March 19, 2020</c:v>
                </c:pt>
                <c:pt idx="16">
                  <c:v>Friday, March 20, 2020</c:v>
                </c:pt>
                <c:pt idx="17">
                  <c:v>Saturday, March 21, 2020</c:v>
                </c:pt>
                <c:pt idx="18">
                  <c:v>Sunday, March 22, 2020</c:v>
                </c:pt>
                <c:pt idx="19">
                  <c:v>Monday, March 23, 2020</c:v>
                </c:pt>
                <c:pt idx="20">
                  <c:v>Tuesday, March 24, 2020</c:v>
                </c:pt>
                <c:pt idx="21">
                  <c:v>Wednesday, March 25, 2020</c:v>
                </c:pt>
                <c:pt idx="22">
                  <c:v>Thursday, March 26, 2020</c:v>
                </c:pt>
                <c:pt idx="23">
                  <c:v>Friday, March 27, 2020</c:v>
                </c:pt>
                <c:pt idx="24">
                  <c:v>Saturday, March 28, 2020</c:v>
                </c:pt>
                <c:pt idx="25">
                  <c:v>Sunday, March 29, 2020</c:v>
                </c:pt>
                <c:pt idx="26">
                  <c:v>Monday, March 30, 2020</c:v>
                </c:pt>
                <c:pt idx="27">
                  <c:v>Tuesday, March 31, 2020</c:v>
                </c:pt>
                <c:pt idx="28">
                  <c:v>Wednesday, April 01, 2020</c:v>
                </c:pt>
                <c:pt idx="29">
                  <c:v>Thursday, April 02, 2020</c:v>
                </c:pt>
                <c:pt idx="30">
                  <c:v>Friday, April 03, 2020</c:v>
                </c:pt>
                <c:pt idx="31">
                  <c:v>Saturday, April 04, 2020</c:v>
                </c:pt>
                <c:pt idx="32">
                  <c:v>Sunday, April 05, 2020</c:v>
                </c:pt>
                <c:pt idx="33">
                  <c:v>Monday, April 06, 2020</c:v>
                </c:pt>
                <c:pt idx="34">
                  <c:v>Tuesday, April 07, 2020</c:v>
                </c:pt>
                <c:pt idx="35">
                  <c:v>Wednesday, April 08, 2020</c:v>
                </c:pt>
                <c:pt idx="36">
                  <c:v>Thursday, April 09, 2020</c:v>
                </c:pt>
                <c:pt idx="37">
                  <c:v>Friday, April 10, 2020</c:v>
                </c:pt>
                <c:pt idx="38">
                  <c:v>Saturday, April 11, 2020</c:v>
                </c:pt>
                <c:pt idx="39">
                  <c:v>Sunday, April 12, 2020</c:v>
                </c:pt>
                <c:pt idx="40">
                  <c:v>Monday, April 13, 2020</c:v>
                </c:pt>
                <c:pt idx="41">
                  <c:v>Tuesday, April 14, 2020</c:v>
                </c:pt>
                <c:pt idx="42">
                  <c:v>Wednesday, April 15, 2020</c:v>
                </c:pt>
                <c:pt idx="43">
                  <c:v>Thursday, April 16, 2020</c:v>
                </c:pt>
                <c:pt idx="44">
                  <c:v>Friday, April 17, 2020</c:v>
                </c:pt>
                <c:pt idx="45">
                  <c:v>Saturday, April 18, 2020</c:v>
                </c:pt>
                <c:pt idx="46">
                  <c:v>Sunday, April 19, 2020</c:v>
                </c:pt>
                <c:pt idx="47">
                  <c:v>Monday, April 20, 2020</c:v>
                </c:pt>
                <c:pt idx="48">
                  <c:v>Tuesday, April 21, 2020</c:v>
                </c:pt>
                <c:pt idx="49">
                  <c:v>Wednesday, April 22, 2020</c:v>
                </c:pt>
                <c:pt idx="50">
                  <c:v>Thursday, April 23, 2020</c:v>
                </c:pt>
                <c:pt idx="51">
                  <c:v>Friday, April 24, 2020</c:v>
                </c:pt>
                <c:pt idx="52">
                  <c:v>Saturday, April 25, 2020</c:v>
                </c:pt>
                <c:pt idx="53">
                  <c:v>Sunday, April 26, 2020</c:v>
                </c:pt>
                <c:pt idx="54">
                  <c:v>Monday, April 27, 2020</c:v>
                </c:pt>
                <c:pt idx="55">
                  <c:v>Tuesday, April 28, 2020</c:v>
                </c:pt>
                <c:pt idx="56">
                  <c:v>Wednesday, April 29, 2020</c:v>
                </c:pt>
                <c:pt idx="57">
                  <c:v>Thursday, April 30, 2020</c:v>
                </c:pt>
                <c:pt idx="58">
                  <c:v>Friday, May 01, 2020</c:v>
                </c:pt>
                <c:pt idx="59">
                  <c:v>Saturday, May 02, 2020</c:v>
                </c:pt>
                <c:pt idx="60">
                  <c:v>Sunday, May 03, 2020</c:v>
                </c:pt>
                <c:pt idx="61">
                  <c:v>Monday, May 04, 2020</c:v>
                </c:pt>
                <c:pt idx="62">
                  <c:v>Tuesday, May 05, 2020</c:v>
                </c:pt>
                <c:pt idx="63">
                  <c:v>Wednesday, May 06, 2020</c:v>
                </c:pt>
                <c:pt idx="64">
                  <c:v>Thursday, May 07, 2020</c:v>
                </c:pt>
                <c:pt idx="65">
                  <c:v>Friday, May 08, 2020</c:v>
                </c:pt>
                <c:pt idx="66">
                  <c:v>Saturday, May 09, 2020</c:v>
                </c:pt>
                <c:pt idx="67">
                  <c:v>Sunday, May 10, 2020</c:v>
                </c:pt>
                <c:pt idx="68">
                  <c:v>Monday, May 11, 2020</c:v>
                </c:pt>
                <c:pt idx="69">
                  <c:v>Tuesday, May 12, 2020</c:v>
                </c:pt>
                <c:pt idx="70">
                  <c:v>Wednesday, May 13, 2020</c:v>
                </c:pt>
                <c:pt idx="71">
                  <c:v>Thursday, May 14, 2020</c:v>
                </c:pt>
                <c:pt idx="72">
                  <c:v>Friday, May 15, 2020</c:v>
                </c:pt>
                <c:pt idx="73">
                  <c:v>Saturday, May 16, 2020</c:v>
                </c:pt>
                <c:pt idx="74">
                  <c:v>Sunday, May 17, 2020</c:v>
                </c:pt>
                <c:pt idx="75">
                  <c:v>Monday, May 18, 2020</c:v>
                </c:pt>
                <c:pt idx="76">
                  <c:v>Tuesday, May 19, 2020</c:v>
                </c:pt>
                <c:pt idx="77">
                  <c:v>Wednesday, May 20, 2020</c:v>
                </c:pt>
                <c:pt idx="78">
                  <c:v>Thursday, May 21, 2020</c:v>
                </c:pt>
                <c:pt idx="79">
                  <c:v>Friday, May 22, 2020</c:v>
                </c:pt>
                <c:pt idx="80">
                  <c:v>Saturday, May 23, 2020</c:v>
                </c:pt>
                <c:pt idx="81">
                  <c:v>Sunday, May 24, 2020</c:v>
                </c:pt>
                <c:pt idx="82">
                  <c:v>Monday, May 25, 2020</c:v>
                </c:pt>
                <c:pt idx="83">
                  <c:v>Tuesday, May 26, 2020</c:v>
                </c:pt>
                <c:pt idx="84">
                  <c:v>Wednesday, May 27, 2020</c:v>
                </c:pt>
                <c:pt idx="85">
                  <c:v>Thursday, May 28, 2020</c:v>
                </c:pt>
                <c:pt idx="86">
                  <c:v>Friday, May 29, 2020</c:v>
                </c:pt>
                <c:pt idx="87">
                  <c:v>Saturday, May 30, 2020</c:v>
                </c:pt>
                <c:pt idx="88">
                  <c:v>Sunday, May 31, 2020</c:v>
                </c:pt>
                <c:pt idx="89">
                  <c:v>Monday, June 01, 2020</c:v>
                </c:pt>
                <c:pt idx="90">
                  <c:v>Tuesday, June 02, 2020</c:v>
                </c:pt>
                <c:pt idx="91">
                  <c:v>Wednesday, June 03, 2020</c:v>
                </c:pt>
                <c:pt idx="92">
                  <c:v>Thursday, June 04, 2020</c:v>
                </c:pt>
                <c:pt idx="93">
                  <c:v>Friday, June 05, 2020</c:v>
                </c:pt>
                <c:pt idx="94">
                  <c:v>Saturday, June 06, 2020</c:v>
                </c:pt>
                <c:pt idx="95">
                  <c:v>Sunday, June 07, 2020</c:v>
                </c:pt>
                <c:pt idx="96">
                  <c:v>Monday, June 08, 2020</c:v>
                </c:pt>
                <c:pt idx="97">
                  <c:v>Tuesday, June 09, 2020</c:v>
                </c:pt>
                <c:pt idx="98">
                  <c:v>Wednesday, June 10, 2020</c:v>
                </c:pt>
                <c:pt idx="99">
                  <c:v>Thursday, June 11, 2020</c:v>
                </c:pt>
                <c:pt idx="100">
                  <c:v>Friday, June 12, 2020</c:v>
                </c:pt>
                <c:pt idx="101">
                  <c:v>Saturday, June 13, 2020</c:v>
                </c:pt>
                <c:pt idx="102">
                  <c:v>Sunday, June 14, 2020</c:v>
                </c:pt>
                <c:pt idx="103">
                  <c:v>Monday, June 15, 2020</c:v>
                </c:pt>
                <c:pt idx="104">
                  <c:v>Tuesday, June 16, 2020</c:v>
                </c:pt>
                <c:pt idx="105">
                  <c:v>Wednesday, June 17, 2020</c:v>
                </c:pt>
                <c:pt idx="106">
                  <c:v>Thursday, June 18, 2020</c:v>
                </c:pt>
                <c:pt idx="107">
                  <c:v>Friday, June 19, 2020</c:v>
                </c:pt>
                <c:pt idx="108">
                  <c:v>Saturday, June 20, 2020</c:v>
                </c:pt>
                <c:pt idx="109">
                  <c:v>Sunday, June 21, 2020</c:v>
                </c:pt>
                <c:pt idx="110">
                  <c:v>Monday, June 22, 2020</c:v>
                </c:pt>
                <c:pt idx="111">
                  <c:v>Tuesday, June 23, 2020</c:v>
                </c:pt>
                <c:pt idx="112">
                  <c:v>Wednesday, June 24, 2020</c:v>
                </c:pt>
                <c:pt idx="113">
                  <c:v>Thursday, June 25, 2020</c:v>
                </c:pt>
                <c:pt idx="114">
                  <c:v>Friday, June 26, 2020</c:v>
                </c:pt>
                <c:pt idx="115">
                  <c:v>Saturday, June 27, 2020</c:v>
                </c:pt>
                <c:pt idx="116">
                  <c:v>Sunday, June 28, 2020</c:v>
                </c:pt>
                <c:pt idx="117">
                  <c:v>Monday, June 29, 2020</c:v>
                </c:pt>
                <c:pt idx="118">
                  <c:v>Tuesday, June 30, 2020</c:v>
                </c:pt>
                <c:pt idx="119">
                  <c:v>Wednesday, July 01, 2020</c:v>
                </c:pt>
                <c:pt idx="120">
                  <c:v>Thursday, July 02, 2020</c:v>
                </c:pt>
                <c:pt idx="121">
                  <c:v>Friday, July 03, 2020</c:v>
                </c:pt>
                <c:pt idx="122">
                  <c:v>Saturday, July 04, 2020</c:v>
                </c:pt>
                <c:pt idx="123">
                  <c:v>Sunday, July 05, 2020</c:v>
                </c:pt>
                <c:pt idx="124">
                  <c:v>Monday, July 06, 2020</c:v>
                </c:pt>
                <c:pt idx="125">
                  <c:v>Tuesday, July 07, 2020</c:v>
                </c:pt>
                <c:pt idx="126">
                  <c:v>Wednesday, July 08, 2020</c:v>
                </c:pt>
                <c:pt idx="127">
                  <c:v>Thursday, July 09, 2020</c:v>
                </c:pt>
                <c:pt idx="128">
                  <c:v>Friday, July 10, 2020</c:v>
                </c:pt>
                <c:pt idx="129">
                  <c:v>Saturday, July 11, 2020</c:v>
                </c:pt>
                <c:pt idx="130">
                  <c:v>Sunday, July 12, 2020</c:v>
                </c:pt>
                <c:pt idx="131">
                  <c:v>Monday, July 13, 2020</c:v>
                </c:pt>
                <c:pt idx="132">
                  <c:v>Tuesday, July 14, 2020</c:v>
                </c:pt>
                <c:pt idx="133">
                  <c:v>Wednesday, July 15, 2020</c:v>
                </c:pt>
                <c:pt idx="134">
                  <c:v>Thursday, July 16, 2020</c:v>
                </c:pt>
                <c:pt idx="135">
                  <c:v>Friday, July 17, 2020</c:v>
                </c:pt>
                <c:pt idx="136">
                  <c:v>Saturday, July 18, 2020</c:v>
                </c:pt>
                <c:pt idx="137">
                  <c:v>Sunday, July 19, 2020</c:v>
                </c:pt>
                <c:pt idx="138">
                  <c:v>Monday, July 20, 2020</c:v>
                </c:pt>
                <c:pt idx="139">
                  <c:v>Tuesday, July 21, 2020</c:v>
                </c:pt>
                <c:pt idx="140">
                  <c:v>Wednesday, July 22, 2020</c:v>
                </c:pt>
                <c:pt idx="141">
                  <c:v>Thursday, July 23, 2020</c:v>
                </c:pt>
                <c:pt idx="142">
                  <c:v>Friday, July 24, 2020</c:v>
                </c:pt>
                <c:pt idx="143">
                  <c:v>Saturday, July 25, 2020</c:v>
                </c:pt>
                <c:pt idx="144">
                  <c:v>Sunday, July 26, 2020</c:v>
                </c:pt>
                <c:pt idx="145">
                  <c:v>Monday, July 27, 2020</c:v>
                </c:pt>
                <c:pt idx="146">
                  <c:v>Tuesday, July 28, 2020</c:v>
                </c:pt>
                <c:pt idx="147">
                  <c:v>Wednesday, July 29, 2020</c:v>
                </c:pt>
                <c:pt idx="148">
                  <c:v>Thursday, July 30, 2020</c:v>
                </c:pt>
                <c:pt idx="149">
                  <c:v>Friday, July 31, 2020</c:v>
                </c:pt>
                <c:pt idx="150">
                  <c:v>Saturday, August 01, 2020</c:v>
                </c:pt>
                <c:pt idx="151">
                  <c:v>Sunday, August 02, 2020</c:v>
                </c:pt>
                <c:pt idx="152">
                  <c:v>Monday, August 03, 2020</c:v>
                </c:pt>
                <c:pt idx="153">
                  <c:v>Tuesday, August 04, 2020</c:v>
                </c:pt>
                <c:pt idx="154">
                  <c:v>Wednesday, August 05, 2020</c:v>
                </c:pt>
                <c:pt idx="155">
                  <c:v>Thursday, August 06, 2020</c:v>
                </c:pt>
                <c:pt idx="156">
                  <c:v>Friday, August 07, 2020</c:v>
                </c:pt>
                <c:pt idx="157">
                  <c:v>Saturday, August 08, 2020</c:v>
                </c:pt>
                <c:pt idx="158">
                  <c:v>Sunday, August 09, 2020</c:v>
                </c:pt>
                <c:pt idx="159">
                  <c:v>Monday, August 10, 2020</c:v>
                </c:pt>
                <c:pt idx="160">
                  <c:v>Tuesday, August 11, 2020</c:v>
                </c:pt>
                <c:pt idx="161">
                  <c:v>Wednesday, August 12, 2020</c:v>
                </c:pt>
                <c:pt idx="162">
                  <c:v>Thursday, August 13, 2020</c:v>
                </c:pt>
                <c:pt idx="163">
                  <c:v>Friday, August 14, 2020</c:v>
                </c:pt>
                <c:pt idx="164">
                  <c:v>Saturday, August 15, 2020</c:v>
                </c:pt>
                <c:pt idx="165">
                  <c:v>Sunday, August 16, 2020</c:v>
                </c:pt>
                <c:pt idx="166">
                  <c:v>Monday, August 17, 2020</c:v>
                </c:pt>
                <c:pt idx="167">
                  <c:v>Tuesday, August 18, 2020</c:v>
                </c:pt>
                <c:pt idx="168">
                  <c:v>Wednesday, August 19, 2020</c:v>
                </c:pt>
                <c:pt idx="169">
                  <c:v>Thursday, August 20, 2020</c:v>
                </c:pt>
                <c:pt idx="170">
                  <c:v>Friday, August 21, 2020</c:v>
                </c:pt>
                <c:pt idx="171">
                  <c:v>Saturday, August 22, 2020</c:v>
                </c:pt>
                <c:pt idx="172">
                  <c:v>Sunday, August 23, 2020</c:v>
                </c:pt>
                <c:pt idx="173">
                  <c:v>Monday, August 24, 2020</c:v>
                </c:pt>
                <c:pt idx="174">
                  <c:v>Tuesday, August 25, 2020</c:v>
                </c:pt>
                <c:pt idx="175">
                  <c:v>Wednesday, August 26, 2020</c:v>
                </c:pt>
                <c:pt idx="176">
                  <c:v>Thursday, August 27, 2020</c:v>
                </c:pt>
                <c:pt idx="177">
                  <c:v>Friday, August 28, 2020</c:v>
                </c:pt>
                <c:pt idx="178">
                  <c:v>Saturday, August 29, 2020</c:v>
                </c:pt>
                <c:pt idx="179">
                  <c:v>Sunday, August 30, 2020</c:v>
                </c:pt>
                <c:pt idx="180">
                  <c:v>Monday, August 31, 2020</c:v>
                </c:pt>
                <c:pt idx="181">
                  <c:v>Tuesday, September 01, 2020</c:v>
                </c:pt>
                <c:pt idx="182">
                  <c:v>Wednesday, September 02, 2020</c:v>
                </c:pt>
                <c:pt idx="183">
                  <c:v>Thursday, September 03, 2020</c:v>
                </c:pt>
                <c:pt idx="184">
                  <c:v>Friday, September 04, 2020</c:v>
                </c:pt>
                <c:pt idx="185">
                  <c:v>Saturday, September 05, 2020</c:v>
                </c:pt>
                <c:pt idx="186">
                  <c:v>Sunday, September 06, 2020</c:v>
                </c:pt>
                <c:pt idx="187">
                  <c:v>Monday, September 07, 2020</c:v>
                </c:pt>
                <c:pt idx="188">
                  <c:v>Tuesday, September 08, 2020</c:v>
                </c:pt>
                <c:pt idx="189">
                  <c:v>Wednesday, September 09, 2020</c:v>
                </c:pt>
                <c:pt idx="190">
                  <c:v>Thursday, September 10, 2020</c:v>
                </c:pt>
                <c:pt idx="191">
                  <c:v>Friday, September 11, 2020</c:v>
                </c:pt>
                <c:pt idx="192">
                  <c:v>Saturday, September 12, 2020</c:v>
                </c:pt>
                <c:pt idx="193">
                  <c:v>Sunday, September 13, 2020</c:v>
                </c:pt>
                <c:pt idx="194">
                  <c:v>Monday, September 14, 2020</c:v>
                </c:pt>
                <c:pt idx="195">
                  <c:v>Tuesday, September 15, 2020</c:v>
                </c:pt>
                <c:pt idx="196">
                  <c:v>Wednesday, September 16, 2020</c:v>
                </c:pt>
                <c:pt idx="197">
                  <c:v>Thursday, September 17, 2020</c:v>
                </c:pt>
                <c:pt idx="198">
                  <c:v>Friday, September 18, 2020</c:v>
                </c:pt>
                <c:pt idx="199">
                  <c:v>Saturday, September 19, 2020</c:v>
                </c:pt>
                <c:pt idx="200">
                  <c:v>Sunday, September 20, 2020</c:v>
                </c:pt>
                <c:pt idx="201">
                  <c:v>Monday, September 21, 2020</c:v>
                </c:pt>
                <c:pt idx="202">
                  <c:v>Tuesday, September 22, 2020</c:v>
                </c:pt>
                <c:pt idx="203">
                  <c:v>Wednesday, September 23, 2020</c:v>
                </c:pt>
                <c:pt idx="204">
                  <c:v>Thursday, September 24, 2020</c:v>
                </c:pt>
                <c:pt idx="205">
                  <c:v>Friday, September 25, 2020</c:v>
                </c:pt>
                <c:pt idx="206">
                  <c:v>Saturday, September 26, 2020</c:v>
                </c:pt>
                <c:pt idx="207">
                  <c:v>Sunday, September 27, 2020</c:v>
                </c:pt>
                <c:pt idx="208">
                  <c:v>Monday, September 28, 2020</c:v>
                </c:pt>
                <c:pt idx="209">
                  <c:v>Tuesday, September 29, 2020</c:v>
                </c:pt>
                <c:pt idx="210">
                  <c:v>Wednesday, September 30, 2020</c:v>
                </c:pt>
                <c:pt idx="211">
                  <c:v>Thursday, October 01, 2020</c:v>
                </c:pt>
                <c:pt idx="212">
                  <c:v>Friday, October 02, 2020</c:v>
                </c:pt>
                <c:pt idx="213">
                  <c:v>Saturday, October 03, 2020</c:v>
                </c:pt>
                <c:pt idx="214">
                  <c:v>Sunday, October 04, 2020</c:v>
                </c:pt>
                <c:pt idx="215">
                  <c:v>Monday, October 05, 2020</c:v>
                </c:pt>
                <c:pt idx="216">
                  <c:v>Tuesday, October 06, 2020</c:v>
                </c:pt>
                <c:pt idx="217">
                  <c:v>Wednesday, October 07, 2020</c:v>
                </c:pt>
                <c:pt idx="218">
                  <c:v>Thursday, October 08, 2020</c:v>
                </c:pt>
                <c:pt idx="219">
                  <c:v>Friday, October 09, 2020</c:v>
                </c:pt>
                <c:pt idx="220">
                  <c:v>Saturday, October 10, 2020</c:v>
                </c:pt>
                <c:pt idx="221">
                  <c:v>Sunday, October 11, 2020</c:v>
                </c:pt>
                <c:pt idx="222">
                  <c:v>Monday, October 12, 2020</c:v>
                </c:pt>
                <c:pt idx="223">
                  <c:v>Tuesday, October 13, 2020</c:v>
                </c:pt>
                <c:pt idx="224">
                  <c:v>Wednesday, October 14, 2020</c:v>
                </c:pt>
                <c:pt idx="225">
                  <c:v>Thursday, October 15, 2020</c:v>
                </c:pt>
                <c:pt idx="226">
                  <c:v>Friday, October 16, 2020</c:v>
                </c:pt>
                <c:pt idx="227">
                  <c:v>Saturday, October 17, 2020</c:v>
                </c:pt>
                <c:pt idx="228">
                  <c:v>Sunday, October 18, 2020</c:v>
                </c:pt>
                <c:pt idx="229">
                  <c:v>Monday, October 19, 2020</c:v>
                </c:pt>
                <c:pt idx="230">
                  <c:v>Tuesday, October 20, 2020</c:v>
                </c:pt>
                <c:pt idx="231">
                  <c:v>Wednesday, October 21, 2020</c:v>
                </c:pt>
                <c:pt idx="232">
                  <c:v>Thursday, October 22, 2020</c:v>
                </c:pt>
                <c:pt idx="233">
                  <c:v>Friday, October 23, 2020</c:v>
                </c:pt>
                <c:pt idx="234">
                  <c:v>Saturday, October 24, 2020</c:v>
                </c:pt>
                <c:pt idx="235">
                  <c:v>Sunday, October 25, 2020</c:v>
                </c:pt>
                <c:pt idx="236">
                  <c:v>Monday, October 26, 2020</c:v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</c:strCache>
            </c:strRef>
          </c:cat>
          <c:val>
            <c:numRef>
              <c:f>Massachusetts!$C$2:$C$300</c:f>
              <c:numCache>
                <c:formatCode>General</c:formatCode>
                <c:ptCount val="299"/>
                <c:pt idx="0">
                  <c:v>2</c:v>
                </c:pt>
                <c:pt idx="1">
                  <c:v>1</c:v>
                </c:pt>
                <c:pt idx="2">
                  <c:v>5</c:v>
                </c:pt>
                <c:pt idx="3">
                  <c:v>5</c:v>
                </c:pt>
                <c:pt idx="4">
                  <c:v>15</c:v>
                </c:pt>
                <c:pt idx="5">
                  <c:v>13</c:v>
                </c:pt>
                <c:pt idx="6">
                  <c:v>51</c:v>
                </c:pt>
                <c:pt idx="7">
                  <c:v>3</c:v>
                </c:pt>
                <c:pt idx="8">
                  <c:v>13</c:v>
                </c:pt>
                <c:pt idx="9">
                  <c:v>15</c:v>
                </c:pt>
                <c:pt idx="10">
                  <c:v>15</c:v>
                </c:pt>
                <c:pt idx="11">
                  <c:v>26</c:v>
                </c:pt>
                <c:pt idx="12">
                  <c:v>33</c:v>
                </c:pt>
                <c:pt idx="13">
                  <c:v>21</c:v>
                </c:pt>
                <c:pt idx="14">
                  <c:v>38</c:v>
                </c:pt>
                <c:pt idx="15">
                  <c:v>70</c:v>
                </c:pt>
                <c:pt idx="16">
                  <c:v>87</c:v>
                </c:pt>
                <c:pt idx="17">
                  <c:v>112</c:v>
                </c:pt>
                <c:pt idx="18">
                  <c:v>121</c:v>
                </c:pt>
                <c:pt idx="19">
                  <c:v>131</c:v>
                </c:pt>
                <c:pt idx="20">
                  <c:v>382</c:v>
                </c:pt>
                <c:pt idx="21">
                  <c:v>679</c:v>
                </c:pt>
                <c:pt idx="22">
                  <c:v>579</c:v>
                </c:pt>
                <c:pt idx="23">
                  <c:v>823</c:v>
                </c:pt>
                <c:pt idx="24">
                  <c:v>1017</c:v>
                </c:pt>
                <c:pt idx="25">
                  <c:v>698</c:v>
                </c:pt>
                <c:pt idx="26">
                  <c:v>797</c:v>
                </c:pt>
                <c:pt idx="27">
                  <c:v>868</c:v>
                </c:pt>
                <c:pt idx="28">
                  <c:v>1118</c:v>
                </c:pt>
                <c:pt idx="29">
                  <c:v>1228</c:v>
                </c:pt>
                <c:pt idx="30">
                  <c:v>1436</c:v>
                </c:pt>
                <c:pt idx="31">
                  <c:v>1334</c:v>
                </c:pt>
                <c:pt idx="32">
                  <c:v>764</c:v>
                </c:pt>
                <c:pt idx="33">
                  <c:v>1337</c:v>
                </c:pt>
                <c:pt idx="34">
                  <c:v>1365</c:v>
                </c:pt>
                <c:pt idx="35">
                  <c:v>1588</c:v>
                </c:pt>
                <c:pt idx="36">
                  <c:v>2151</c:v>
                </c:pt>
                <c:pt idx="37">
                  <c:v>2006</c:v>
                </c:pt>
                <c:pt idx="38">
                  <c:v>1913</c:v>
                </c:pt>
                <c:pt idx="39">
                  <c:v>2615</c:v>
                </c:pt>
                <c:pt idx="40">
                  <c:v>1392</c:v>
                </c:pt>
                <c:pt idx="41">
                  <c:v>1296</c:v>
                </c:pt>
                <c:pt idx="42">
                  <c:v>1755</c:v>
                </c:pt>
                <c:pt idx="43">
                  <c:v>2263</c:v>
                </c:pt>
                <c:pt idx="44">
                  <c:v>2221</c:v>
                </c:pt>
                <c:pt idx="45">
                  <c:v>1970</c:v>
                </c:pt>
                <c:pt idx="46">
                  <c:v>1705</c:v>
                </c:pt>
                <c:pt idx="47">
                  <c:v>1566</c:v>
                </c:pt>
                <c:pt idx="48">
                  <c:v>1556</c:v>
                </c:pt>
                <c:pt idx="49">
                  <c:v>1745</c:v>
                </c:pt>
                <c:pt idx="50">
                  <c:v>3079</c:v>
                </c:pt>
                <c:pt idx="51">
                  <c:v>4946</c:v>
                </c:pt>
                <c:pt idx="52">
                  <c:v>2379</c:v>
                </c:pt>
                <c:pt idx="53">
                  <c:v>1590</c:v>
                </c:pt>
                <c:pt idx="54">
                  <c:v>1524</c:v>
                </c:pt>
                <c:pt idx="55">
                  <c:v>1840</c:v>
                </c:pt>
                <c:pt idx="56">
                  <c:v>1963</c:v>
                </c:pt>
                <c:pt idx="57">
                  <c:v>1940</c:v>
                </c:pt>
                <c:pt idx="58">
                  <c:v>2106</c:v>
                </c:pt>
                <c:pt idx="59">
                  <c:v>1952</c:v>
                </c:pt>
                <c:pt idx="60">
                  <c:v>1824</c:v>
                </c:pt>
                <c:pt idx="61">
                  <c:v>1000</c:v>
                </c:pt>
                <c:pt idx="62">
                  <c:v>1184</c:v>
                </c:pt>
                <c:pt idx="63">
                  <c:v>1754</c:v>
                </c:pt>
                <c:pt idx="64">
                  <c:v>1696</c:v>
                </c:pt>
                <c:pt idx="65">
                  <c:v>1612</c:v>
                </c:pt>
                <c:pt idx="66">
                  <c:v>1410</c:v>
                </c:pt>
                <c:pt idx="67">
                  <c:v>1050</c:v>
                </c:pt>
                <c:pt idx="68">
                  <c:v>669</c:v>
                </c:pt>
                <c:pt idx="69">
                  <c:v>870</c:v>
                </c:pt>
                <c:pt idx="70">
                  <c:v>1165</c:v>
                </c:pt>
                <c:pt idx="71">
                  <c:v>1685</c:v>
                </c:pt>
                <c:pt idx="72">
                  <c:v>1239</c:v>
                </c:pt>
                <c:pt idx="73">
                  <c:v>1512</c:v>
                </c:pt>
                <c:pt idx="74">
                  <c:v>1077</c:v>
                </c:pt>
                <c:pt idx="75">
                  <c:v>1042</c:v>
                </c:pt>
                <c:pt idx="76">
                  <c:v>873</c:v>
                </c:pt>
                <c:pt idx="77">
                  <c:v>1045</c:v>
                </c:pt>
                <c:pt idx="78">
                  <c:v>1114</c:v>
                </c:pt>
                <c:pt idx="79">
                  <c:v>805</c:v>
                </c:pt>
                <c:pt idx="80">
                  <c:v>773</c:v>
                </c:pt>
                <c:pt idx="81">
                  <c:v>1013</c:v>
                </c:pt>
                <c:pt idx="82">
                  <c:v>596</c:v>
                </c:pt>
                <c:pt idx="83">
                  <c:v>422</c:v>
                </c:pt>
                <c:pt idx="84">
                  <c:v>527</c:v>
                </c:pt>
                <c:pt idx="85">
                  <c:v>675</c:v>
                </c:pt>
                <c:pt idx="86">
                  <c:v>617</c:v>
                </c:pt>
                <c:pt idx="87">
                  <c:v>789</c:v>
                </c:pt>
                <c:pt idx="88">
                  <c:v>664</c:v>
                </c:pt>
                <c:pt idx="89">
                  <c:v>326</c:v>
                </c:pt>
                <c:pt idx="90">
                  <c:v>248</c:v>
                </c:pt>
                <c:pt idx="91">
                  <c:v>425</c:v>
                </c:pt>
                <c:pt idx="92">
                  <c:v>412</c:v>
                </c:pt>
                <c:pt idx="93">
                  <c:v>420</c:v>
                </c:pt>
                <c:pt idx="94">
                  <c:v>505</c:v>
                </c:pt>
                <c:pt idx="95">
                  <c:v>261</c:v>
                </c:pt>
                <c:pt idx="96">
                  <c:v>193</c:v>
                </c:pt>
                <c:pt idx="97">
                  <c:v>200</c:v>
                </c:pt>
                <c:pt idx="98">
                  <c:v>203</c:v>
                </c:pt>
                <c:pt idx="99">
                  <c:v>354</c:v>
                </c:pt>
                <c:pt idx="100">
                  <c:v>307</c:v>
                </c:pt>
                <c:pt idx="101">
                  <c:v>259</c:v>
                </c:pt>
                <c:pt idx="102">
                  <c:v>206</c:v>
                </c:pt>
                <c:pt idx="103">
                  <c:v>58</c:v>
                </c:pt>
                <c:pt idx="104">
                  <c:v>140</c:v>
                </c:pt>
                <c:pt idx="105">
                  <c:v>180</c:v>
                </c:pt>
                <c:pt idx="106">
                  <c:v>199</c:v>
                </c:pt>
                <c:pt idx="107">
                  <c:v>152</c:v>
                </c:pt>
                <c:pt idx="108">
                  <c:v>223</c:v>
                </c:pt>
                <c:pt idx="109">
                  <c:v>105</c:v>
                </c:pt>
                <c:pt idx="110">
                  <c:v>136</c:v>
                </c:pt>
                <c:pt idx="111">
                  <c:v>182</c:v>
                </c:pt>
                <c:pt idx="112">
                  <c:v>111</c:v>
                </c:pt>
                <c:pt idx="113">
                  <c:v>160</c:v>
                </c:pt>
                <c:pt idx="114">
                  <c:v>149</c:v>
                </c:pt>
                <c:pt idx="115">
                  <c:v>305</c:v>
                </c:pt>
                <c:pt idx="116">
                  <c:v>163</c:v>
                </c:pt>
                <c:pt idx="117">
                  <c:v>89</c:v>
                </c:pt>
                <c:pt idx="118">
                  <c:v>73</c:v>
                </c:pt>
                <c:pt idx="119">
                  <c:v>157</c:v>
                </c:pt>
                <c:pt idx="120">
                  <c:v>158</c:v>
                </c:pt>
                <c:pt idx="121">
                  <c:v>212</c:v>
                </c:pt>
                <c:pt idx="122">
                  <c:v>163</c:v>
                </c:pt>
                <c:pt idx="123">
                  <c:v>111</c:v>
                </c:pt>
                <c:pt idx="124">
                  <c:v>157</c:v>
                </c:pt>
                <c:pt idx="125">
                  <c:v>140</c:v>
                </c:pt>
                <c:pt idx="126">
                  <c:v>162</c:v>
                </c:pt>
                <c:pt idx="127">
                  <c:v>177</c:v>
                </c:pt>
                <c:pt idx="128">
                  <c:v>152</c:v>
                </c:pt>
                <c:pt idx="129">
                  <c:v>167</c:v>
                </c:pt>
                <c:pt idx="130">
                  <c:v>172</c:v>
                </c:pt>
                <c:pt idx="131">
                  <c:v>154</c:v>
                </c:pt>
                <c:pt idx="132">
                  <c:v>203</c:v>
                </c:pt>
                <c:pt idx="133">
                  <c:v>142</c:v>
                </c:pt>
                <c:pt idx="134">
                  <c:v>143</c:v>
                </c:pt>
                <c:pt idx="135">
                  <c:v>216</c:v>
                </c:pt>
                <c:pt idx="136">
                  <c:v>177</c:v>
                </c:pt>
                <c:pt idx="137">
                  <c:v>218</c:v>
                </c:pt>
                <c:pt idx="138">
                  <c:v>174</c:v>
                </c:pt>
                <c:pt idx="139">
                  <c:v>165</c:v>
                </c:pt>
                <c:pt idx="140">
                  <c:v>192</c:v>
                </c:pt>
                <c:pt idx="141">
                  <c:v>270</c:v>
                </c:pt>
                <c:pt idx="142">
                  <c:v>214</c:v>
                </c:pt>
                <c:pt idx="143">
                  <c:v>210</c:v>
                </c:pt>
                <c:pt idx="144">
                  <c:v>273</c:v>
                </c:pt>
                <c:pt idx="145">
                  <c:v>182</c:v>
                </c:pt>
                <c:pt idx="146">
                  <c:v>178</c:v>
                </c:pt>
                <c:pt idx="147">
                  <c:v>356</c:v>
                </c:pt>
                <c:pt idx="148">
                  <c:v>304</c:v>
                </c:pt>
                <c:pt idx="149">
                  <c:v>387</c:v>
                </c:pt>
                <c:pt idx="150">
                  <c:v>290</c:v>
                </c:pt>
                <c:pt idx="151">
                  <c:v>353</c:v>
                </c:pt>
                <c:pt idx="152">
                  <c:v>165</c:v>
                </c:pt>
                <c:pt idx="153">
                  <c:v>438</c:v>
                </c:pt>
                <c:pt idx="154">
                  <c:v>338</c:v>
                </c:pt>
                <c:pt idx="155">
                  <c:v>162</c:v>
                </c:pt>
                <c:pt idx="156">
                  <c:v>320</c:v>
                </c:pt>
                <c:pt idx="157">
                  <c:v>320</c:v>
                </c:pt>
                <c:pt idx="158">
                  <c:v>286</c:v>
                </c:pt>
                <c:pt idx="159">
                  <c:v>214</c:v>
                </c:pt>
                <c:pt idx="160">
                  <c:v>296</c:v>
                </c:pt>
                <c:pt idx="161">
                  <c:v>229</c:v>
                </c:pt>
                <c:pt idx="162">
                  <c:v>319</c:v>
                </c:pt>
                <c:pt idx="163">
                  <c:v>212</c:v>
                </c:pt>
                <c:pt idx="164">
                  <c:v>366</c:v>
                </c:pt>
                <c:pt idx="165">
                  <c:v>303</c:v>
                </c:pt>
                <c:pt idx="166">
                  <c:v>213</c:v>
                </c:pt>
                <c:pt idx="167">
                  <c:v>175</c:v>
                </c:pt>
                <c:pt idx="168">
                  <c:v>262</c:v>
                </c:pt>
                <c:pt idx="169">
                  <c:v>262</c:v>
                </c:pt>
                <c:pt idx="170">
                  <c:v>431</c:v>
                </c:pt>
                <c:pt idx="171">
                  <c:v>109</c:v>
                </c:pt>
                <c:pt idx="172">
                  <c:v>231</c:v>
                </c:pt>
                <c:pt idx="173">
                  <c:v>286</c:v>
                </c:pt>
                <c:pt idx="174">
                  <c:v>349</c:v>
                </c:pt>
                <c:pt idx="175">
                  <c:v>315</c:v>
                </c:pt>
                <c:pt idx="176">
                  <c:v>365</c:v>
                </c:pt>
                <c:pt idx="177">
                  <c:v>438</c:v>
                </c:pt>
                <c:pt idx="178">
                  <c:v>421</c:v>
                </c:pt>
                <c:pt idx="179">
                  <c:v>174</c:v>
                </c:pt>
                <c:pt idx="180">
                  <c:v>301</c:v>
                </c:pt>
                <c:pt idx="181">
                  <c:v>354</c:v>
                </c:pt>
                <c:pt idx="182">
                  <c:v>288</c:v>
                </c:pt>
                <c:pt idx="183">
                  <c:v>393</c:v>
                </c:pt>
                <c:pt idx="184">
                  <c:v>219</c:v>
                </c:pt>
                <c:pt idx="185">
                  <c:v>416</c:v>
                </c:pt>
                <c:pt idx="186">
                  <c:v>370</c:v>
                </c:pt>
                <c:pt idx="187">
                  <c:v>222</c:v>
                </c:pt>
                <c:pt idx="188">
                  <c:v>168</c:v>
                </c:pt>
                <c:pt idx="189">
                  <c:v>182</c:v>
                </c:pt>
                <c:pt idx="190">
                  <c:v>363</c:v>
                </c:pt>
                <c:pt idx="191">
                  <c:v>443</c:v>
                </c:pt>
                <c:pt idx="192">
                  <c:v>435</c:v>
                </c:pt>
                <c:pt idx="193">
                  <c:v>267</c:v>
                </c:pt>
                <c:pt idx="194">
                  <c:v>235</c:v>
                </c:pt>
                <c:pt idx="195">
                  <c:v>286</c:v>
                </c:pt>
                <c:pt idx="196">
                  <c:v>295</c:v>
                </c:pt>
                <c:pt idx="197">
                  <c:v>419</c:v>
                </c:pt>
                <c:pt idx="198">
                  <c:v>431</c:v>
                </c:pt>
                <c:pt idx="199">
                  <c:v>569</c:v>
                </c:pt>
                <c:pt idx="200">
                  <c:v>340</c:v>
                </c:pt>
                <c:pt idx="201">
                  <c:v>244</c:v>
                </c:pt>
                <c:pt idx="202">
                  <c:v>143</c:v>
                </c:pt>
                <c:pt idx="203">
                  <c:v>542</c:v>
                </c:pt>
                <c:pt idx="204">
                  <c:v>455</c:v>
                </c:pt>
                <c:pt idx="205">
                  <c:v>454</c:v>
                </c:pt>
                <c:pt idx="206">
                  <c:v>515</c:v>
                </c:pt>
                <c:pt idx="207">
                  <c:v>594</c:v>
                </c:pt>
                <c:pt idx="208">
                  <c:v>367</c:v>
                </c:pt>
                <c:pt idx="209">
                  <c:v>450</c:v>
                </c:pt>
                <c:pt idx="210">
                  <c:v>510</c:v>
                </c:pt>
                <c:pt idx="211">
                  <c:v>708</c:v>
                </c:pt>
                <c:pt idx="212">
                  <c:v>753</c:v>
                </c:pt>
                <c:pt idx="213">
                  <c:v>600</c:v>
                </c:pt>
                <c:pt idx="214">
                  <c:v>626</c:v>
                </c:pt>
                <c:pt idx="215">
                  <c:v>465</c:v>
                </c:pt>
                <c:pt idx="216">
                  <c:v>454</c:v>
                </c:pt>
                <c:pt idx="217">
                  <c:v>509</c:v>
                </c:pt>
                <c:pt idx="218">
                  <c:v>409</c:v>
                </c:pt>
                <c:pt idx="219">
                  <c:v>734</c:v>
                </c:pt>
                <c:pt idx="220">
                  <c:v>587</c:v>
                </c:pt>
                <c:pt idx="221">
                  <c:v>570</c:v>
                </c:pt>
                <c:pt idx="222">
                  <c:v>765</c:v>
                </c:pt>
                <c:pt idx="223">
                  <c:v>632</c:v>
                </c:pt>
                <c:pt idx="224">
                  <c:v>518</c:v>
                </c:pt>
                <c:pt idx="225">
                  <c:v>568</c:v>
                </c:pt>
                <c:pt idx="226">
                  <c:v>702</c:v>
                </c:pt>
                <c:pt idx="227">
                  <c:v>550</c:v>
                </c:pt>
                <c:pt idx="228">
                  <c:v>744</c:v>
                </c:pt>
                <c:pt idx="229">
                  <c:v>927</c:v>
                </c:pt>
                <c:pt idx="230">
                  <c:v>821</c:v>
                </c:pt>
                <c:pt idx="231">
                  <c:v>646</c:v>
                </c:pt>
                <c:pt idx="232">
                  <c:v>986</c:v>
                </c:pt>
                <c:pt idx="233">
                  <c:v>968</c:v>
                </c:pt>
                <c:pt idx="234">
                  <c:v>1128</c:v>
                </c:pt>
                <c:pt idx="235">
                  <c:v>1097</c:v>
                </c:pt>
                <c:pt idx="236">
                  <c:v>1216</c:v>
                </c:pt>
              </c:numCache>
            </c:numRef>
          </c:val>
        </c:ser>
        <c:ser>
          <c:idx val="1"/>
          <c:order val="1"/>
          <c:tx>
            <c:strRef>
              <c:f>Massachusetts!$K$1</c:f>
              <c:strCache>
                <c:ptCount val="1"/>
                <c:pt idx="0">
                  <c:v>New Prob Cases</c:v>
                </c:pt>
              </c:strCache>
            </c:strRef>
          </c:tx>
          <c:spPr>
            <a:solidFill>
              <a:srgbClr val="000000"/>
            </a:solidFill>
            <a:ln w="0">
              <a:solidFill>
                <a:srgbClr val="000000"/>
              </a:solidFill>
              <a:custDash>
                <a:ds d="100000" sp="300000"/>
                <a:ds d="100000" sp="300000"/>
              </a:custDash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Massachusetts!$A$2:$A$300</c:f>
              <c:strCache>
                <c:ptCount val="299"/>
                <c:pt idx="0">
                  <c:v>Wednesday, March 04, 2020</c:v>
                </c:pt>
                <c:pt idx="1">
                  <c:v>Thursday, March 05, 2020</c:v>
                </c:pt>
                <c:pt idx="2">
                  <c:v>Friday, March 06, 2020</c:v>
                </c:pt>
                <c:pt idx="3">
                  <c:v>Saturday, March 07, 2020</c:v>
                </c:pt>
                <c:pt idx="4">
                  <c:v>Sunday, March 08, 2020</c:v>
                </c:pt>
                <c:pt idx="5">
                  <c:v>Monday, March 09, 2020</c:v>
                </c:pt>
                <c:pt idx="6">
                  <c:v>Tuesday, March 10, 2020</c:v>
                </c:pt>
                <c:pt idx="7">
                  <c:v>Wednesday, March 11, 2020</c:v>
                </c:pt>
                <c:pt idx="8">
                  <c:v>Thursday, March 12, 2020</c:v>
                </c:pt>
                <c:pt idx="9">
                  <c:v>Friday, March 13, 2020</c:v>
                </c:pt>
                <c:pt idx="10">
                  <c:v>Saturday, March 14, 2020</c:v>
                </c:pt>
                <c:pt idx="11">
                  <c:v>Sunday, March 15, 2020</c:v>
                </c:pt>
                <c:pt idx="12">
                  <c:v>Monday, March 16, 2020</c:v>
                </c:pt>
                <c:pt idx="13">
                  <c:v>Tuesday, March 17, 2020</c:v>
                </c:pt>
                <c:pt idx="14">
                  <c:v>Wednesday, March 18, 2020</c:v>
                </c:pt>
                <c:pt idx="15">
                  <c:v>Thursday, March 19, 2020</c:v>
                </c:pt>
                <c:pt idx="16">
                  <c:v>Friday, March 20, 2020</c:v>
                </c:pt>
                <c:pt idx="17">
                  <c:v>Saturday, March 21, 2020</c:v>
                </c:pt>
                <c:pt idx="18">
                  <c:v>Sunday, March 22, 2020</c:v>
                </c:pt>
                <c:pt idx="19">
                  <c:v>Monday, March 23, 2020</c:v>
                </c:pt>
                <c:pt idx="20">
                  <c:v>Tuesday, March 24, 2020</c:v>
                </c:pt>
                <c:pt idx="21">
                  <c:v>Wednesday, March 25, 2020</c:v>
                </c:pt>
                <c:pt idx="22">
                  <c:v>Thursday, March 26, 2020</c:v>
                </c:pt>
                <c:pt idx="23">
                  <c:v>Friday, March 27, 2020</c:v>
                </c:pt>
                <c:pt idx="24">
                  <c:v>Saturday, March 28, 2020</c:v>
                </c:pt>
                <c:pt idx="25">
                  <c:v>Sunday, March 29, 2020</c:v>
                </c:pt>
                <c:pt idx="26">
                  <c:v>Monday, March 30, 2020</c:v>
                </c:pt>
                <c:pt idx="27">
                  <c:v>Tuesday, March 31, 2020</c:v>
                </c:pt>
                <c:pt idx="28">
                  <c:v>Wednesday, April 01, 2020</c:v>
                </c:pt>
                <c:pt idx="29">
                  <c:v>Thursday, April 02, 2020</c:v>
                </c:pt>
                <c:pt idx="30">
                  <c:v>Friday, April 03, 2020</c:v>
                </c:pt>
                <c:pt idx="31">
                  <c:v>Saturday, April 04, 2020</c:v>
                </c:pt>
                <c:pt idx="32">
                  <c:v>Sunday, April 05, 2020</c:v>
                </c:pt>
                <c:pt idx="33">
                  <c:v>Monday, April 06, 2020</c:v>
                </c:pt>
                <c:pt idx="34">
                  <c:v>Tuesday, April 07, 2020</c:v>
                </c:pt>
                <c:pt idx="35">
                  <c:v>Wednesday, April 08, 2020</c:v>
                </c:pt>
                <c:pt idx="36">
                  <c:v>Thursday, April 09, 2020</c:v>
                </c:pt>
                <c:pt idx="37">
                  <c:v>Friday, April 10, 2020</c:v>
                </c:pt>
                <c:pt idx="38">
                  <c:v>Saturday, April 11, 2020</c:v>
                </c:pt>
                <c:pt idx="39">
                  <c:v>Sunday, April 12, 2020</c:v>
                </c:pt>
                <c:pt idx="40">
                  <c:v>Monday, April 13, 2020</c:v>
                </c:pt>
                <c:pt idx="41">
                  <c:v>Tuesday, April 14, 2020</c:v>
                </c:pt>
                <c:pt idx="42">
                  <c:v>Wednesday, April 15, 2020</c:v>
                </c:pt>
                <c:pt idx="43">
                  <c:v>Thursday, April 16, 2020</c:v>
                </c:pt>
                <c:pt idx="44">
                  <c:v>Friday, April 17, 2020</c:v>
                </c:pt>
                <c:pt idx="45">
                  <c:v>Saturday, April 18, 2020</c:v>
                </c:pt>
                <c:pt idx="46">
                  <c:v>Sunday, April 19, 2020</c:v>
                </c:pt>
                <c:pt idx="47">
                  <c:v>Monday, April 20, 2020</c:v>
                </c:pt>
                <c:pt idx="48">
                  <c:v>Tuesday, April 21, 2020</c:v>
                </c:pt>
                <c:pt idx="49">
                  <c:v>Wednesday, April 22, 2020</c:v>
                </c:pt>
                <c:pt idx="50">
                  <c:v>Thursday, April 23, 2020</c:v>
                </c:pt>
                <c:pt idx="51">
                  <c:v>Friday, April 24, 2020</c:v>
                </c:pt>
                <c:pt idx="52">
                  <c:v>Saturday, April 25, 2020</c:v>
                </c:pt>
                <c:pt idx="53">
                  <c:v>Sunday, April 26, 2020</c:v>
                </c:pt>
                <c:pt idx="54">
                  <c:v>Monday, April 27, 2020</c:v>
                </c:pt>
                <c:pt idx="55">
                  <c:v>Tuesday, April 28, 2020</c:v>
                </c:pt>
                <c:pt idx="56">
                  <c:v>Wednesday, April 29, 2020</c:v>
                </c:pt>
                <c:pt idx="57">
                  <c:v>Thursday, April 30, 2020</c:v>
                </c:pt>
                <c:pt idx="58">
                  <c:v>Friday, May 01, 2020</c:v>
                </c:pt>
                <c:pt idx="59">
                  <c:v>Saturday, May 02, 2020</c:v>
                </c:pt>
                <c:pt idx="60">
                  <c:v>Sunday, May 03, 2020</c:v>
                </c:pt>
                <c:pt idx="61">
                  <c:v>Monday, May 04, 2020</c:v>
                </c:pt>
                <c:pt idx="62">
                  <c:v>Tuesday, May 05, 2020</c:v>
                </c:pt>
                <c:pt idx="63">
                  <c:v>Wednesday, May 06, 2020</c:v>
                </c:pt>
                <c:pt idx="64">
                  <c:v>Thursday, May 07, 2020</c:v>
                </c:pt>
                <c:pt idx="65">
                  <c:v>Friday, May 08, 2020</c:v>
                </c:pt>
                <c:pt idx="66">
                  <c:v>Saturday, May 09, 2020</c:v>
                </c:pt>
                <c:pt idx="67">
                  <c:v>Sunday, May 10, 2020</c:v>
                </c:pt>
                <c:pt idx="68">
                  <c:v>Monday, May 11, 2020</c:v>
                </c:pt>
                <c:pt idx="69">
                  <c:v>Tuesday, May 12, 2020</c:v>
                </c:pt>
                <c:pt idx="70">
                  <c:v>Wednesday, May 13, 2020</c:v>
                </c:pt>
                <c:pt idx="71">
                  <c:v>Thursday, May 14, 2020</c:v>
                </c:pt>
                <c:pt idx="72">
                  <c:v>Friday, May 15, 2020</c:v>
                </c:pt>
                <c:pt idx="73">
                  <c:v>Saturday, May 16, 2020</c:v>
                </c:pt>
                <c:pt idx="74">
                  <c:v>Sunday, May 17, 2020</c:v>
                </c:pt>
                <c:pt idx="75">
                  <c:v>Monday, May 18, 2020</c:v>
                </c:pt>
                <c:pt idx="76">
                  <c:v>Tuesday, May 19, 2020</c:v>
                </c:pt>
                <c:pt idx="77">
                  <c:v>Wednesday, May 20, 2020</c:v>
                </c:pt>
                <c:pt idx="78">
                  <c:v>Thursday, May 21, 2020</c:v>
                </c:pt>
                <c:pt idx="79">
                  <c:v>Friday, May 22, 2020</c:v>
                </c:pt>
                <c:pt idx="80">
                  <c:v>Saturday, May 23, 2020</c:v>
                </c:pt>
                <c:pt idx="81">
                  <c:v>Sunday, May 24, 2020</c:v>
                </c:pt>
                <c:pt idx="82">
                  <c:v>Monday, May 25, 2020</c:v>
                </c:pt>
                <c:pt idx="83">
                  <c:v>Tuesday, May 26, 2020</c:v>
                </c:pt>
                <c:pt idx="84">
                  <c:v>Wednesday, May 27, 2020</c:v>
                </c:pt>
                <c:pt idx="85">
                  <c:v>Thursday, May 28, 2020</c:v>
                </c:pt>
                <c:pt idx="86">
                  <c:v>Friday, May 29, 2020</c:v>
                </c:pt>
                <c:pt idx="87">
                  <c:v>Saturday, May 30, 2020</c:v>
                </c:pt>
                <c:pt idx="88">
                  <c:v>Sunday, May 31, 2020</c:v>
                </c:pt>
                <c:pt idx="89">
                  <c:v>Monday, June 01, 2020</c:v>
                </c:pt>
                <c:pt idx="90">
                  <c:v>Tuesday, June 02, 2020</c:v>
                </c:pt>
                <c:pt idx="91">
                  <c:v>Wednesday, June 03, 2020</c:v>
                </c:pt>
                <c:pt idx="92">
                  <c:v>Thursday, June 04, 2020</c:v>
                </c:pt>
                <c:pt idx="93">
                  <c:v>Friday, June 05, 2020</c:v>
                </c:pt>
                <c:pt idx="94">
                  <c:v>Saturday, June 06, 2020</c:v>
                </c:pt>
                <c:pt idx="95">
                  <c:v>Sunday, June 07, 2020</c:v>
                </c:pt>
                <c:pt idx="96">
                  <c:v>Monday, June 08, 2020</c:v>
                </c:pt>
                <c:pt idx="97">
                  <c:v>Tuesday, June 09, 2020</c:v>
                </c:pt>
                <c:pt idx="98">
                  <c:v>Wednesday, June 10, 2020</c:v>
                </c:pt>
                <c:pt idx="99">
                  <c:v>Thursday, June 11, 2020</c:v>
                </c:pt>
                <c:pt idx="100">
                  <c:v>Friday, June 12, 2020</c:v>
                </c:pt>
                <c:pt idx="101">
                  <c:v>Saturday, June 13, 2020</c:v>
                </c:pt>
                <c:pt idx="102">
                  <c:v>Sunday, June 14, 2020</c:v>
                </c:pt>
                <c:pt idx="103">
                  <c:v>Monday, June 15, 2020</c:v>
                </c:pt>
                <c:pt idx="104">
                  <c:v>Tuesday, June 16, 2020</c:v>
                </c:pt>
                <c:pt idx="105">
                  <c:v>Wednesday, June 17, 2020</c:v>
                </c:pt>
                <c:pt idx="106">
                  <c:v>Thursday, June 18, 2020</c:v>
                </c:pt>
                <c:pt idx="107">
                  <c:v>Friday, June 19, 2020</c:v>
                </c:pt>
                <c:pt idx="108">
                  <c:v>Saturday, June 20, 2020</c:v>
                </c:pt>
                <c:pt idx="109">
                  <c:v>Sunday, June 21, 2020</c:v>
                </c:pt>
                <c:pt idx="110">
                  <c:v>Monday, June 22, 2020</c:v>
                </c:pt>
                <c:pt idx="111">
                  <c:v>Tuesday, June 23, 2020</c:v>
                </c:pt>
                <c:pt idx="112">
                  <c:v>Wednesday, June 24, 2020</c:v>
                </c:pt>
                <c:pt idx="113">
                  <c:v>Thursday, June 25, 2020</c:v>
                </c:pt>
                <c:pt idx="114">
                  <c:v>Friday, June 26, 2020</c:v>
                </c:pt>
                <c:pt idx="115">
                  <c:v>Saturday, June 27, 2020</c:v>
                </c:pt>
                <c:pt idx="116">
                  <c:v>Sunday, June 28, 2020</c:v>
                </c:pt>
                <c:pt idx="117">
                  <c:v>Monday, June 29, 2020</c:v>
                </c:pt>
                <c:pt idx="118">
                  <c:v>Tuesday, June 30, 2020</c:v>
                </c:pt>
                <c:pt idx="119">
                  <c:v>Wednesday, July 01, 2020</c:v>
                </c:pt>
                <c:pt idx="120">
                  <c:v>Thursday, July 02, 2020</c:v>
                </c:pt>
                <c:pt idx="121">
                  <c:v>Friday, July 03, 2020</c:v>
                </c:pt>
                <c:pt idx="122">
                  <c:v>Saturday, July 04, 2020</c:v>
                </c:pt>
                <c:pt idx="123">
                  <c:v>Sunday, July 05, 2020</c:v>
                </c:pt>
                <c:pt idx="124">
                  <c:v>Monday, July 06, 2020</c:v>
                </c:pt>
                <c:pt idx="125">
                  <c:v>Tuesday, July 07, 2020</c:v>
                </c:pt>
                <c:pt idx="126">
                  <c:v>Wednesday, July 08, 2020</c:v>
                </c:pt>
                <c:pt idx="127">
                  <c:v>Thursday, July 09, 2020</c:v>
                </c:pt>
                <c:pt idx="128">
                  <c:v>Friday, July 10, 2020</c:v>
                </c:pt>
                <c:pt idx="129">
                  <c:v>Saturday, July 11, 2020</c:v>
                </c:pt>
                <c:pt idx="130">
                  <c:v>Sunday, July 12, 2020</c:v>
                </c:pt>
                <c:pt idx="131">
                  <c:v>Monday, July 13, 2020</c:v>
                </c:pt>
                <c:pt idx="132">
                  <c:v>Tuesday, July 14, 2020</c:v>
                </c:pt>
                <c:pt idx="133">
                  <c:v>Wednesday, July 15, 2020</c:v>
                </c:pt>
                <c:pt idx="134">
                  <c:v>Thursday, July 16, 2020</c:v>
                </c:pt>
                <c:pt idx="135">
                  <c:v>Friday, July 17, 2020</c:v>
                </c:pt>
                <c:pt idx="136">
                  <c:v>Saturday, July 18, 2020</c:v>
                </c:pt>
                <c:pt idx="137">
                  <c:v>Sunday, July 19, 2020</c:v>
                </c:pt>
                <c:pt idx="138">
                  <c:v>Monday, July 20, 2020</c:v>
                </c:pt>
                <c:pt idx="139">
                  <c:v>Tuesday, July 21, 2020</c:v>
                </c:pt>
                <c:pt idx="140">
                  <c:v>Wednesday, July 22, 2020</c:v>
                </c:pt>
                <c:pt idx="141">
                  <c:v>Thursday, July 23, 2020</c:v>
                </c:pt>
                <c:pt idx="142">
                  <c:v>Friday, July 24, 2020</c:v>
                </c:pt>
                <c:pt idx="143">
                  <c:v>Saturday, July 25, 2020</c:v>
                </c:pt>
                <c:pt idx="144">
                  <c:v>Sunday, July 26, 2020</c:v>
                </c:pt>
                <c:pt idx="145">
                  <c:v>Monday, July 27, 2020</c:v>
                </c:pt>
                <c:pt idx="146">
                  <c:v>Tuesday, July 28, 2020</c:v>
                </c:pt>
                <c:pt idx="147">
                  <c:v>Wednesday, July 29, 2020</c:v>
                </c:pt>
                <c:pt idx="148">
                  <c:v>Thursday, July 30, 2020</c:v>
                </c:pt>
                <c:pt idx="149">
                  <c:v>Friday, July 31, 2020</c:v>
                </c:pt>
                <c:pt idx="150">
                  <c:v>Saturday, August 01, 2020</c:v>
                </c:pt>
                <c:pt idx="151">
                  <c:v>Sunday, August 02, 2020</c:v>
                </c:pt>
                <c:pt idx="152">
                  <c:v>Monday, August 03, 2020</c:v>
                </c:pt>
                <c:pt idx="153">
                  <c:v>Tuesday, August 04, 2020</c:v>
                </c:pt>
                <c:pt idx="154">
                  <c:v>Wednesday, August 05, 2020</c:v>
                </c:pt>
                <c:pt idx="155">
                  <c:v>Thursday, August 06, 2020</c:v>
                </c:pt>
                <c:pt idx="156">
                  <c:v>Friday, August 07, 2020</c:v>
                </c:pt>
                <c:pt idx="157">
                  <c:v>Saturday, August 08, 2020</c:v>
                </c:pt>
                <c:pt idx="158">
                  <c:v>Sunday, August 09, 2020</c:v>
                </c:pt>
                <c:pt idx="159">
                  <c:v>Monday, August 10, 2020</c:v>
                </c:pt>
                <c:pt idx="160">
                  <c:v>Tuesday, August 11, 2020</c:v>
                </c:pt>
                <c:pt idx="161">
                  <c:v>Wednesday, August 12, 2020</c:v>
                </c:pt>
                <c:pt idx="162">
                  <c:v>Thursday, August 13, 2020</c:v>
                </c:pt>
                <c:pt idx="163">
                  <c:v>Friday, August 14, 2020</c:v>
                </c:pt>
                <c:pt idx="164">
                  <c:v>Saturday, August 15, 2020</c:v>
                </c:pt>
                <c:pt idx="165">
                  <c:v>Sunday, August 16, 2020</c:v>
                </c:pt>
                <c:pt idx="166">
                  <c:v>Monday, August 17, 2020</c:v>
                </c:pt>
                <c:pt idx="167">
                  <c:v>Tuesday, August 18, 2020</c:v>
                </c:pt>
                <c:pt idx="168">
                  <c:v>Wednesday, August 19, 2020</c:v>
                </c:pt>
                <c:pt idx="169">
                  <c:v>Thursday, August 20, 2020</c:v>
                </c:pt>
                <c:pt idx="170">
                  <c:v>Friday, August 21, 2020</c:v>
                </c:pt>
                <c:pt idx="171">
                  <c:v>Saturday, August 22, 2020</c:v>
                </c:pt>
                <c:pt idx="172">
                  <c:v>Sunday, August 23, 2020</c:v>
                </c:pt>
                <c:pt idx="173">
                  <c:v>Monday, August 24, 2020</c:v>
                </c:pt>
                <c:pt idx="174">
                  <c:v>Tuesday, August 25, 2020</c:v>
                </c:pt>
                <c:pt idx="175">
                  <c:v>Wednesday, August 26, 2020</c:v>
                </c:pt>
                <c:pt idx="176">
                  <c:v>Thursday, August 27, 2020</c:v>
                </c:pt>
                <c:pt idx="177">
                  <c:v>Friday, August 28, 2020</c:v>
                </c:pt>
                <c:pt idx="178">
                  <c:v>Saturday, August 29, 2020</c:v>
                </c:pt>
                <c:pt idx="179">
                  <c:v>Sunday, August 30, 2020</c:v>
                </c:pt>
                <c:pt idx="180">
                  <c:v>Monday, August 31, 2020</c:v>
                </c:pt>
                <c:pt idx="181">
                  <c:v>Tuesday, September 01, 2020</c:v>
                </c:pt>
                <c:pt idx="182">
                  <c:v>Wednesday, September 02, 2020</c:v>
                </c:pt>
                <c:pt idx="183">
                  <c:v>Thursday, September 03, 2020</c:v>
                </c:pt>
                <c:pt idx="184">
                  <c:v>Friday, September 04, 2020</c:v>
                </c:pt>
                <c:pt idx="185">
                  <c:v>Saturday, September 05, 2020</c:v>
                </c:pt>
                <c:pt idx="186">
                  <c:v>Sunday, September 06, 2020</c:v>
                </c:pt>
                <c:pt idx="187">
                  <c:v>Monday, September 07, 2020</c:v>
                </c:pt>
                <c:pt idx="188">
                  <c:v>Tuesday, September 08, 2020</c:v>
                </c:pt>
                <c:pt idx="189">
                  <c:v>Wednesday, September 09, 2020</c:v>
                </c:pt>
                <c:pt idx="190">
                  <c:v>Thursday, September 10, 2020</c:v>
                </c:pt>
                <c:pt idx="191">
                  <c:v>Friday, September 11, 2020</c:v>
                </c:pt>
                <c:pt idx="192">
                  <c:v>Saturday, September 12, 2020</c:v>
                </c:pt>
                <c:pt idx="193">
                  <c:v>Sunday, September 13, 2020</c:v>
                </c:pt>
                <c:pt idx="194">
                  <c:v>Monday, September 14, 2020</c:v>
                </c:pt>
                <c:pt idx="195">
                  <c:v>Tuesday, September 15, 2020</c:v>
                </c:pt>
                <c:pt idx="196">
                  <c:v>Wednesday, September 16, 2020</c:v>
                </c:pt>
                <c:pt idx="197">
                  <c:v>Thursday, September 17, 2020</c:v>
                </c:pt>
                <c:pt idx="198">
                  <c:v>Friday, September 18, 2020</c:v>
                </c:pt>
                <c:pt idx="199">
                  <c:v>Saturday, September 19, 2020</c:v>
                </c:pt>
                <c:pt idx="200">
                  <c:v>Sunday, September 20, 2020</c:v>
                </c:pt>
                <c:pt idx="201">
                  <c:v>Monday, September 21, 2020</c:v>
                </c:pt>
                <c:pt idx="202">
                  <c:v>Tuesday, September 22, 2020</c:v>
                </c:pt>
                <c:pt idx="203">
                  <c:v>Wednesday, September 23, 2020</c:v>
                </c:pt>
                <c:pt idx="204">
                  <c:v>Thursday, September 24, 2020</c:v>
                </c:pt>
                <c:pt idx="205">
                  <c:v>Friday, September 25, 2020</c:v>
                </c:pt>
                <c:pt idx="206">
                  <c:v>Saturday, September 26, 2020</c:v>
                </c:pt>
                <c:pt idx="207">
                  <c:v>Sunday, September 27, 2020</c:v>
                </c:pt>
                <c:pt idx="208">
                  <c:v>Monday, September 28, 2020</c:v>
                </c:pt>
                <c:pt idx="209">
                  <c:v>Tuesday, September 29, 2020</c:v>
                </c:pt>
                <c:pt idx="210">
                  <c:v>Wednesday, September 30, 2020</c:v>
                </c:pt>
                <c:pt idx="211">
                  <c:v>Thursday, October 01, 2020</c:v>
                </c:pt>
                <c:pt idx="212">
                  <c:v>Friday, October 02, 2020</c:v>
                </c:pt>
                <c:pt idx="213">
                  <c:v>Saturday, October 03, 2020</c:v>
                </c:pt>
                <c:pt idx="214">
                  <c:v>Sunday, October 04, 2020</c:v>
                </c:pt>
                <c:pt idx="215">
                  <c:v>Monday, October 05, 2020</c:v>
                </c:pt>
                <c:pt idx="216">
                  <c:v>Tuesday, October 06, 2020</c:v>
                </c:pt>
                <c:pt idx="217">
                  <c:v>Wednesday, October 07, 2020</c:v>
                </c:pt>
                <c:pt idx="218">
                  <c:v>Thursday, October 08, 2020</c:v>
                </c:pt>
                <c:pt idx="219">
                  <c:v>Friday, October 09, 2020</c:v>
                </c:pt>
                <c:pt idx="220">
                  <c:v>Saturday, October 10, 2020</c:v>
                </c:pt>
                <c:pt idx="221">
                  <c:v>Sunday, October 11, 2020</c:v>
                </c:pt>
                <c:pt idx="222">
                  <c:v>Monday, October 12, 2020</c:v>
                </c:pt>
                <c:pt idx="223">
                  <c:v>Tuesday, October 13, 2020</c:v>
                </c:pt>
                <c:pt idx="224">
                  <c:v>Wednesday, October 14, 2020</c:v>
                </c:pt>
                <c:pt idx="225">
                  <c:v>Thursday, October 15, 2020</c:v>
                </c:pt>
                <c:pt idx="226">
                  <c:v>Friday, October 16, 2020</c:v>
                </c:pt>
                <c:pt idx="227">
                  <c:v>Saturday, October 17, 2020</c:v>
                </c:pt>
                <c:pt idx="228">
                  <c:v>Sunday, October 18, 2020</c:v>
                </c:pt>
                <c:pt idx="229">
                  <c:v>Monday, October 19, 2020</c:v>
                </c:pt>
                <c:pt idx="230">
                  <c:v>Tuesday, October 20, 2020</c:v>
                </c:pt>
                <c:pt idx="231">
                  <c:v>Wednesday, October 21, 2020</c:v>
                </c:pt>
                <c:pt idx="232">
                  <c:v>Thursday, October 22, 2020</c:v>
                </c:pt>
                <c:pt idx="233">
                  <c:v>Friday, October 23, 2020</c:v>
                </c:pt>
                <c:pt idx="234">
                  <c:v>Saturday, October 24, 2020</c:v>
                </c:pt>
                <c:pt idx="235">
                  <c:v>Sunday, October 25, 2020</c:v>
                </c:pt>
                <c:pt idx="236">
                  <c:v>Monday, October 26, 2020</c:v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</c:strCache>
            </c:strRef>
          </c:cat>
          <c:val>
            <c:numRef>
              <c:f>Massachusetts!$K$2:$K$300</c:f>
              <c:numCache>
                <c:formatCode>General</c:formatCode>
                <c:ptCount val="299"/>
                <c:pt idx="89">
                  <c:v>3514</c:v>
                </c:pt>
                <c:pt idx="90">
                  <c:v>110</c:v>
                </c:pt>
                <c:pt idx="91">
                  <c:v>4</c:v>
                </c:pt>
                <c:pt idx="92">
                  <c:v>59</c:v>
                </c:pt>
                <c:pt idx="93">
                  <c:v>74</c:v>
                </c:pt>
                <c:pt idx="94">
                  <c:v>70</c:v>
                </c:pt>
                <c:pt idx="95">
                  <c:v>43</c:v>
                </c:pt>
                <c:pt idx="96">
                  <c:v>0</c:v>
                </c:pt>
                <c:pt idx="97">
                  <c:v>63</c:v>
                </c:pt>
                <c:pt idx="98">
                  <c:v>64</c:v>
                </c:pt>
                <c:pt idx="99">
                  <c:v>165</c:v>
                </c:pt>
                <c:pt idx="100">
                  <c:v>85</c:v>
                </c:pt>
                <c:pt idx="101">
                  <c:v>77</c:v>
                </c:pt>
                <c:pt idx="102">
                  <c:v>2</c:v>
                </c:pt>
                <c:pt idx="103">
                  <c:v>29</c:v>
                </c:pt>
                <c:pt idx="104">
                  <c:v>55</c:v>
                </c:pt>
                <c:pt idx="105">
                  <c:v>86</c:v>
                </c:pt>
                <c:pt idx="106">
                  <c:v>72</c:v>
                </c:pt>
                <c:pt idx="107">
                  <c:v>76</c:v>
                </c:pt>
                <c:pt idx="108">
                  <c:v>63</c:v>
                </c:pt>
                <c:pt idx="109">
                  <c:v>20</c:v>
                </c:pt>
                <c:pt idx="110">
                  <c:v>13</c:v>
                </c:pt>
                <c:pt idx="111">
                  <c:v>47</c:v>
                </c:pt>
                <c:pt idx="112">
                  <c:v>61</c:v>
                </c:pt>
                <c:pt idx="113">
                  <c:v>66</c:v>
                </c:pt>
                <c:pt idx="114">
                  <c:v>84</c:v>
                </c:pt>
                <c:pt idx="115">
                  <c:v>68</c:v>
                </c:pt>
                <c:pt idx="116">
                  <c:v>61</c:v>
                </c:pt>
                <c:pt idx="117">
                  <c:v>12</c:v>
                </c:pt>
                <c:pt idx="118">
                  <c:v>41</c:v>
                </c:pt>
                <c:pt idx="119">
                  <c:v>104</c:v>
                </c:pt>
                <c:pt idx="120">
                  <c:v>37</c:v>
                </c:pt>
                <c:pt idx="121">
                  <c:v>78</c:v>
                </c:pt>
                <c:pt idx="122">
                  <c:v>47</c:v>
                </c:pt>
                <c:pt idx="123">
                  <c:v>25</c:v>
                </c:pt>
                <c:pt idx="124">
                  <c:v>6</c:v>
                </c:pt>
                <c:pt idx="125">
                  <c:v>61</c:v>
                </c:pt>
                <c:pt idx="126">
                  <c:v>102</c:v>
                </c:pt>
                <c:pt idx="127">
                  <c:v>118</c:v>
                </c:pt>
                <c:pt idx="128">
                  <c:v>61</c:v>
                </c:pt>
                <c:pt idx="129">
                  <c:v>121</c:v>
                </c:pt>
                <c:pt idx="130">
                  <c:v>27</c:v>
                </c:pt>
                <c:pt idx="131">
                  <c:v>76</c:v>
                </c:pt>
                <c:pt idx="132">
                  <c:v>100</c:v>
                </c:pt>
                <c:pt idx="133">
                  <c:v>75</c:v>
                </c:pt>
                <c:pt idx="134">
                  <c:v>91</c:v>
                </c:pt>
                <c:pt idx="135">
                  <c:v>82</c:v>
                </c:pt>
                <c:pt idx="136">
                  <c:v>182</c:v>
                </c:pt>
                <c:pt idx="137">
                  <c:v>78</c:v>
                </c:pt>
                <c:pt idx="138">
                  <c:v>81</c:v>
                </c:pt>
                <c:pt idx="139">
                  <c:v>79</c:v>
                </c:pt>
                <c:pt idx="140">
                  <c:v>95</c:v>
                </c:pt>
                <c:pt idx="141">
                  <c:v>57</c:v>
                </c:pt>
                <c:pt idx="142">
                  <c:v>124</c:v>
                </c:pt>
                <c:pt idx="143">
                  <c:v>73</c:v>
                </c:pt>
                <c:pt idx="144">
                  <c:v>96</c:v>
                </c:pt>
                <c:pt idx="145">
                  <c:v>107</c:v>
                </c:pt>
                <c:pt idx="146">
                  <c:v>78</c:v>
                </c:pt>
                <c:pt idx="147">
                  <c:v>146</c:v>
                </c:pt>
                <c:pt idx="148">
                  <c:v>110</c:v>
                </c:pt>
                <c:pt idx="149">
                  <c:v>127</c:v>
                </c:pt>
                <c:pt idx="150">
                  <c:v>138</c:v>
                </c:pt>
                <c:pt idx="151">
                  <c:v>65</c:v>
                </c:pt>
                <c:pt idx="152">
                  <c:v>34</c:v>
                </c:pt>
                <c:pt idx="153">
                  <c:v>65</c:v>
                </c:pt>
                <c:pt idx="154">
                  <c:v>102</c:v>
                </c:pt>
                <c:pt idx="155">
                  <c:v>69</c:v>
                </c:pt>
                <c:pt idx="156">
                  <c:v>97</c:v>
                </c:pt>
                <c:pt idx="157">
                  <c:v>100</c:v>
                </c:pt>
                <c:pt idx="158">
                  <c:v>43</c:v>
                </c:pt>
                <c:pt idx="159">
                  <c:v>61</c:v>
                </c:pt>
                <c:pt idx="160">
                  <c:v>96</c:v>
                </c:pt>
                <c:pt idx="182">
                  <c:v>5</c:v>
                </c:pt>
                <c:pt idx="183">
                  <c:v>22</c:v>
                </c:pt>
                <c:pt idx="184">
                  <c:v>0</c:v>
                </c:pt>
                <c:pt idx="185">
                  <c:v>22</c:v>
                </c:pt>
                <c:pt idx="186">
                  <c:v>0</c:v>
                </c:pt>
                <c:pt idx="187">
                  <c:v>7</c:v>
                </c:pt>
                <c:pt idx="188">
                  <c:v>3</c:v>
                </c:pt>
                <c:pt idx="189">
                  <c:v>0</c:v>
                </c:pt>
                <c:pt idx="190">
                  <c:v>40</c:v>
                </c:pt>
                <c:pt idx="191">
                  <c:v>0</c:v>
                </c:pt>
                <c:pt idx="192">
                  <c:v>119</c:v>
                </c:pt>
                <c:pt idx="193">
                  <c:v>19</c:v>
                </c:pt>
                <c:pt idx="194">
                  <c:v>19</c:v>
                </c:pt>
                <c:pt idx="195">
                  <c:v>27</c:v>
                </c:pt>
                <c:pt idx="196">
                  <c:v>11</c:v>
                </c:pt>
                <c:pt idx="197">
                  <c:v>10</c:v>
                </c:pt>
                <c:pt idx="198">
                  <c:v>23</c:v>
                </c:pt>
                <c:pt idx="199">
                  <c:v>30</c:v>
                </c:pt>
                <c:pt idx="200">
                  <c:v>19</c:v>
                </c:pt>
                <c:pt idx="201">
                  <c:v>12</c:v>
                </c:pt>
                <c:pt idx="202">
                  <c:v>30</c:v>
                </c:pt>
                <c:pt idx="203">
                  <c:v>1</c:v>
                </c:pt>
                <c:pt idx="204">
                  <c:v>26</c:v>
                </c:pt>
                <c:pt idx="205">
                  <c:v>34</c:v>
                </c:pt>
                <c:pt idx="206">
                  <c:v>54</c:v>
                </c:pt>
                <c:pt idx="207">
                  <c:v>0</c:v>
                </c:pt>
                <c:pt idx="208">
                  <c:v>63</c:v>
                </c:pt>
                <c:pt idx="209">
                  <c:v>62</c:v>
                </c:pt>
                <c:pt idx="210">
                  <c:v>22</c:v>
                </c:pt>
                <c:pt idx="211">
                  <c:v>46</c:v>
                </c:pt>
                <c:pt idx="212">
                  <c:v>8</c:v>
                </c:pt>
                <c:pt idx="213">
                  <c:v>72</c:v>
                </c:pt>
                <c:pt idx="214">
                  <c:v>18</c:v>
                </c:pt>
                <c:pt idx="215">
                  <c:v>50</c:v>
                </c:pt>
                <c:pt idx="216">
                  <c:v>41</c:v>
                </c:pt>
                <c:pt idx="217">
                  <c:v>26</c:v>
                </c:pt>
                <c:pt idx="218">
                  <c:v>35</c:v>
                </c:pt>
                <c:pt idx="219">
                  <c:v>31</c:v>
                </c:pt>
                <c:pt idx="220">
                  <c:v>52</c:v>
                </c:pt>
                <c:pt idx="221">
                  <c:v>0</c:v>
                </c:pt>
                <c:pt idx="222">
                  <c:v>0</c:v>
                </c:pt>
                <c:pt idx="223">
                  <c:v>117</c:v>
                </c:pt>
                <c:pt idx="224">
                  <c:v>62</c:v>
                </c:pt>
                <c:pt idx="225">
                  <c:v>19</c:v>
                </c:pt>
                <c:pt idx="226">
                  <c:v>65</c:v>
                </c:pt>
                <c:pt idx="227">
                  <c:v>34</c:v>
                </c:pt>
                <c:pt idx="228">
                  <c:v>0</c:v>
                </c:pt>
                <c:pt idx="229">
                  <c:v>1</c:v>
                </c:pt>
                <c:pt idx="230">
                  <c:v>155</c:v>
                </c:pt>
                <c:pt idx="231">
                  <c:v>56</c:v>
                </c:pt>
                <c:pt idx="232">
                  <c:v>63</c:v>
                </c:pt>
                <c:pt idx="233">
                  <c:v>102</c:v>
                </c:pt>
                <c:pt idx="234">
                  <c:v>75</c:v>
                </c:pt>
                <c:pt idx="235">
                  <c:v>0</c:v>
                </c:pt>
                <c:pt idx="236">
                  <c:v>0</c:v>
                </c:pt>
              </c:numCache>
            </c:numRef>
          </c:val>
        </c:ser>
        <c:gapWidth val="100"/>
        <c:overlap val="100"/>
        <c:axId val="22701059"/>
        <c:axId val="97660034"/>
      </c:barChart>
      <c:dateAx>
        <c:axId val="22701059"/>
        <c:scaling>
          <c:orientation val="minMax"/>
          <c:min val="43913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</a:rPr>
                  <a:t>Day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ddd\ dd/mmm\ yy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 rot="5400000"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97660034"/>
        <c:crosses val="autoZero"/>
        <c:auto val="1"/>
        <c:lblOffset val="100"/>
        <c:noMultiLvlLbl val="0"/>
      </c:dateAx>
      <c:valAx>
        <c:axId val="97660034"/>
        <c:scaling>
          <c:orientation val="minMax"/>
          <c:max val="5000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</a:rPr>
                  <a:t>New Cases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22701059"/>
        <c:crossesAt val="0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layout>
        <c:manualLayout>
          <c:xMode val="edge"/>
          <c:yMode val="edge"/>
          <c:x val="0.635126910822325"/>
          <c:y val="0.49775344729639"/>
          <c:w val="0.1567735930116"/>
          <c:h val="0.0961161037082946"/>
        </c:manualLayout>
      </c:layout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latin typeface="Arial"/>
              </a:rPr>
              <a:t>New &amp; Probable Cases In MA
Since June 2, 2020</a:t>
            </a:r>
          </a:p>
        </c:rich>
      </c:tx>
      <c:layout>
        <c:manualLayout>
          <c:xMode val="edge"/>
          <c:yMode val="edge"/>
          <c:x val="0.399730725623583"/>
          <c:y val="0.0150684140638531"/>
        </c:manualLayout>
      </c:layout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838293650793651"/>
          <c:y val="0.118699844119855"/>
          <c:w val="0.858949829931973"/>
          <c:h val="0.73373361815137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Massachusetts!$C$1</c:f>
              <c:strCache>
                <c:ptCount val="1"/>
                <c:pt idx="0">
                  <c:v>New Cases</c:v>
                </c:pt>
              </c:strCache>
            </c:strRef>
          </c:tx>
          <c:spPr>
            <a:solidFill>
              <a:srgbClr val="004586">
                <a:alpha val="50000"/>
              </a:srgbClr>
            </a:solidFill>
            <a:ln w="0">
              <a:noFill/>
            </a:ln>
          </c:spPr>
          <c:invertIfNegative val="0"/>
          <c:dLbls>
            <c:txPr>
              <a:bodyPr rot="-2400000" wrap="none"/>
              <a:lstStyle/>
              <a:p>
                <a:pPr>
                  <a:defRPr b="0" sz="1000" spc="-1" strike="noStrike">
                    <a:solidFill>
                      <a:srgbClr val="8e03a3"/>
                    </a:solidFill>
                    <a:latin typeface="Arial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name>21 day MA</c:name>
            <c:spPr>
              <a:ln w="0">
                <a:solidFill>
                  <a:srgbClr val="004586"/>
                </a:solidFill>
              </a:ln>
            </c:spPr>
            <c:trendlineType val="movingAvg"/>
            <c:period val="21"/>
            <c:forward val="0"/>
            <c:backward val="0"/>
            <c:dispRSqr val="0"/>
            <c:dispEq val="0"/>
          </c:trendline>
          <c:cat>
            <c:strRef>
              <c:f>Massachusetts!$A$92:$A$300</c:f>
              <c:strCache>
                <c:ptCount val="209"/>
                <c:pt idx="0">
                  <c:v>Tuesday, June 02, 2020</c:v>
                </c:pt>
                <c:pt idx="1">
                  <c:v>Wednesday, June 03, 2020</c:v>
                </c:pt>
                <c:pt idx="2">
                  <c:v>Thursday, June 04, 2020</c:v>
                </c:pt>
                <c:pt idx="3">
                  <c:v>Friday, June 05, 2020</c:v>
                </c:pt>
                <c:pt idx="4">
                  <c:v>Saturday, June 06, 2020</c:v>
                </c:pt>
                <c:pt idx="5">
                  <c:v>Sunday, June 07, 2020</c:v>
                </c:pt>
                <c:pt idx="6">
                  <c:v>Monday, June 08, 2020</c:v>
                </c:pt>
                <c:pt idx="7">
                  <c:v>Tuesday, June 09, 2020</c:v>
                </c:pt>
                <c:pt idx="8">
                  <c:v>Wednesday, June 10, 2020</c:v>
                </c:pt>
                <c:pt idx="9">
                  <c:v>Thursday, June 11, 2020</c:v>
                </c:pt>
                <c:pt idx="10">
                  <c:v>Friday, June 12, 2020</c:v>
                </c:pt>
                <c:pt idx="11">
                  <c:v>Saturday, June 13, 2020</c:v>
                </c:pt>
                <c:pt idx="12">
                  <c:v>Sunday, June 14, 2020</c:v>
                </c:pt>
                <c:pt idx="13">
                  <c:v>Monday, June 15, 2020</c:v>
                </c:pt>
                <c:pt idx="14">
                  <c:v>Tuesday, June 16, 2020</c:v>
                </c:pt>
                <c:pt idx="15">
                  <c:v>Wednesday, June 17, 2020</c:v>
                </c:pt>
                <c:pt idx="16">
                  <c:v>Thursday, June 18, 2020</c:v>
                </c:pt>
                <c:pt idx="17">
                  <c:v>Friday, June 19, 2020</c:v>
                </c:pt>
                <c:pt idx="18">
                  <c:v>Saturday, June 20, 2020</c:v>
                </c:pt>
                <c:pt idx="19">
                  <c:v>Sunday, June 21, 2020</c:v>
                </c:pt>
                <c:pt idx="20">
                  <c:v>Monday, June 22, 2020</c:v>
                </c:pt>
                <c:pt idx="21">
                  <c:v>Tuesday, June 23, 2020</c:v>
                </c:pt>
                <c:pt idx="22">
                  <c:v>Wednesday, June 24, 2020</c:v>
                </c:pt>
                <c:pt idx="23">
                  <c:v>Thursday, June 25, 2020</c:v>
                </c:pt>
                <c:pt idx="24">
                  <c:v>Friday, June 26, 2020</c:v>
                </c:pt>
                <c:pt idx="25">
                  <c:v>Saturday, June 27, 2020</c:v>
                </c:pt>
                <c:pt idx="26">
                  <c:v>Sunday, June 28, 2020</c:v>
                </c:pt>
                <c:pt idx="27">
                  <c:v>Monday, June 29, 2020</c:v>
                </c:pt>
                <c:pt idx="28">
                  <c:v>Tuesday, June 30, 2020</c:v>
                </c:pt>
                <c:pt idx="29">
                  <c:v>Wednesday, July 01, 2020</c:v>
                </c:pt>
                <c:pt idx="30">
                  <c:v>Thursday, July 02, 2020</c:v>
                </c:pt>
                <c:pt idx="31">
                  <c:v>Friday, July 03, 2020</c:v>
                </c:pt>
                <c:pt idx="32">
                  <c:v>Saturday, July 04, 2020</c:v>
                </c:pt>
                <c:pt idx="33">
                  <c:v>Sunday, July 05, 2020</c:v>
                </c:pt>
                <c:pt idx="34">
                  <c:v>Monday, July 06, 2020</c:v>
                </c:pt>
                <c:pt idx="35">
                  <c:v>Tuesday, July 07, 2020</c:v>
                </c:pt>
                <c:pt idx="36">
                  <c:v>Wednesday, July 08, 2020</c:v>
                </c:pt>
                <c:pt idx="37">
                  <c:v>Thursday, July 09, 2020</c:v>
                </c:pt>
                <c:pt idx="38">
                  <c:v>Friday, July 10, 2020</c:v>
                </c:pt>
                <c:pt idx="39">
                  <c:v>Saturday, July 11, 2020</c:v>
                </c:pt>
                <c:pt idx="40">
                  <c:v>Sunday, July 12, 2020</c:v>
                </c:pt>
                <c:pt idx="41">
                  <c:v>Monday, July 13, 2020</c:v>
                </c:pt>
                <c:pt idx="42">
                  <c:v>Tuesday, July 14, 2020</c:v>
                </c:pt>
                <c:pt idx="43">
                  <c:v>Wednesday, July 15, 2020</c:v>
                </c:pt>
                <c:pt idx="44">
                  <c:v>Thursday, July 16, 2020</c:v>
                </c:pt>
                <c:pt idx="45">
                  <c:v>Friday, July 17, 2020</c:v>
                </c:pt>
                <c:pt idx="46">
                  <c:v>Saturday, July 18, 2020</c:v>
                </c:pt>
                <c:pt idx="47">
                  <c:v>Sunday, July 19, 2020</c:v>
                </c:pt>
                <c:pt idx="48">
                  <c:v>Monday, July 20, 2020</c:v>
                </c:pt>
                <c:pt idx="49">
                  <c:v>Tuesday, July 21, 2020</c:v>
                </c:pt>
                <c:pt idx="50">
                  <c:v>Wednesday, July 22, 2020</c:v>
                </c:pt>
                <c:pt idx="51">
                  <c:v>Thursday, July 23, 2020</c:v>
                </c:pt>
                <c:pt idx="52">
                  <c:v>Friday, July 24, 2020</c:v>
                </c:pt>
                <c:pt idx="53">
                  <c:v>Saturday, July 25, 2020</c:v>
                </c:pt>
                <c:pt idx="54">
                  <c:v>Sunday, July 26, 2020</c:v>
                </c:pt>
                <c:pt idx="55">
                  <c:v>Monday, July 27, 2020</c:v>
                </c:pt>
                <c:pt idx="56">
                  <c:v>Tuesday, July 28, 2020</c:v>
                </c:pt>
                <c:pt idx="57">
                  <c:v>Wednesday, July 29, 2020</c:v>
                </c:pt>
                <c:pt idx="58">
                  <c:v>Thursday, July 30, 2020</c:v>
                </c:pt>
                <c:pt idx="59">
                  <c:v>Friday, July 31, 2020</c:v>
                </c:pt>
                <c:pt idx="60">
                  <c:v>Saturday, August 01, 2020</c:v>
                </c:pt>
                <c:pt idx="61">
                  <c:v>Sunday, August 02, 2020</c:v>
                </c:pt>
                <c:pt idx="62">
                  <c:v>Monday, August 03, 2020</c:v>
                </c:pt>
                <c:pt idx="63">
                  <c:v>Tuesday, August 04, 2020</c:v>
                </c:pt>
                <c:pt idx="64">
                  <c:v>Wednesday, August 05, 2020</c:v>
                </c:pt>
                <c:pt idx="65">
                  <c:v>Thursday, August 06, 2020</c:v>
                </c:pt>
                <c:pt idx="66">
                  <c:v>Friday, August 07, 2020</c:v>
                </c:pt>
                <c:pt idx="67">
                  <c:v>Saturday, August 08, 2020</c:v>
                </c:pt>
                <c:pt idx="68">
                  <c:v>Sunday, August 09, 2020</c:v>
                </c:pt>
                <c:pt idx="69">
                  <c:v>Monday, August 10, 2020</c:v>
                </c:pt>
                <c:pt idx="70">
                  <c:v>Tuesday, August 11, 2020</c:v>
                </c:pt>
                <c:pt idx="71">
                  <c:v>Wednesday, August 12, 2020</c:v>
                </c:pt>
                <c:pt idx="72">
                  <c:v>Thursday, August 13, 2020</c:v>
                </c:pt>
                <c:pt idx="73">
                  <c:v>Friday, August 14, 2020</c:v>
                </c:pt>
                <c:pt idx="74">
                  <c:v>Saturday, August 15, 2020</c:v>
                </c:pt>
                <c:pt idx="75">
                  <c:v>Sunday, August 16, 2020</c:v>
                </c:pt>
                <c:pt idx="76">
                  <c:v>Monday, August 17, 2020</c:v>
                </c:pt>
                <c:pt idx="77">
                  <c:v>Tuesday, August 18, 2020</c:v>
                </c:pt>
                <c:pt idx="78">
                  <c:v>Wednesday, August 19, 2020</c:v>
                </c:pt>
                <c:pt idx="79">
                  <c:v>Thursday, August 20, 2020</c:v>
                </c:pt>
                <c:pt idx="80">
                  <c:v>Friday, August 21, 2020</c:v>
                </c:pt>
                <c:pt idx="81">
                  <c:v>Saturday, August 22, 2020</c:v>
                </c:pt>
                <c:pt idx="82">
                  <c:v>Sunday, August 23, 2020</c:v>
                </c:pt>
                <c:pt idx="83">
                  <c:v>Monday, August 24, 2020</c:v>
                </c:pt>
                <c:pt idx="84">
                  <c:v>Tuesday, August 25, 2020</c:v>
                </c:pt>
                <c:pt idx="85">
                  <c:v>Wednesday, August 26, 2020</c:v>
                </c:pt>
                <c:pt idx="86">
                  <c:v>Thursday, August 27, 2020</c:v>
                </c:pt>
                <c:pt idx="87">
                  <c:v>Friday, August 28, 2020</c:v>
                </c:pt>
                <c:pt idx="88">
                  <c:v>Saturday, August 29, 2020</c:v>
                </c:pt>
                <c:pt idx="89">
                  <c:v>Sunday, August 30, 2020</c:v>
                </c:pt>
                <c:pt idx="90">
                  <c:v>Monday, August 31, 2020</c:v>
                </c:pt>
                <c:pt idx="91">
                  <c:v>Tuesday, September 01, 2020</c:v>
                </c:pt>
                <c:pt idx="92">
                  <c:v>Wednesday, September 02, 2020</c:v>
                </c:pt>
                <c:pt idx="93">
                  <c:v>Thursday, September 03, 2020</c:v>
                </c:pt>
                <c:pt idx="94">
                  <c:v>Friday, September 04, 2020</c:v>
                </c:pt>
                <c:pt idx="95">
                  <c:v>Saturday, September 05, 2020</c:v>
                </c:pt>
                <c:pt idx="96">
                  <c:v>Sunday, September 06, 2020</c:v>
                </c:pt>
                <c:pt idx="97">
                  <c:v>Monday, September 07, 2020</c:v>
                </c:pt>
                <c:pt idx="98">
                  <c:v>Tuesday, September 08, 2020</c:v>
                </c:pt>
                <c:pt idx="99">
                  <c:v>Wednesday, September 09, 2020</c:v>
                </c:pt>
                <c:pt idx="100">
                  <c:v>Thursday, September 10, 2020</c:v>
                </c:pt>
                <c:pt idx="101">
                  <c:v>Friday, September 11, 2020</c:v>
                </c:pt>
                <c:pt idx="102">
                  <c:v>Saturday, September 12, 2020</c:v>
                </c:pt>
                <c:pt idx="103">
                  <c:v>Sunday, September 13, 2020</c:v>
                </c:pt>
                <c:pt idx="104">
                  <c:v>Monday, September 14, 2020</c:v>
                </c:pt>
                <c:pt idx="105">
                  <c:v>Tuesday, September 15, 2020</c:v>
                </c:pt>
                <c:pt idx="106">
                  <c:v>Wednesday, September 16, 2020</c:v>
                </c:pt>
                <c:pt idx="107">
                  <c:v>Thursday, September 17, 2020</c:v>
                </c:pt>
                <c:pt idx="108">
                  <c:v>Friday, September 18, 2020</c:v>
                </c:pt>
                <c:pt idx="109">
                  <c:v>Saturday, September 19, 2020</c:v>
                </c:pt>
                <c:pt idx="110">
                  <c:v>Sunday, September 20, 2020</c:v>
                </c:pt>
                <c:pt idx="111">
                  <c:v>Monday, September 21, 2020</c:v>
                </c:pt>
                <c:pt idx="112">
                  <c:v>Tuesday, September 22, 2020</c:v>
                </c:pt>
                <c:pt idx="113">
                  <c:v>Wednesday, September 23, 2020</c:v>
                </c:pt>
                <c:pt idx="114">
                  <c:v>Thursday, September 24, 2020</c:v>
                </c:pt>
                <c:pt idx="115">
                  <c:v>Friday, September 25, 2020</c:v>
                </c:pt>
                <c:pt idx="116">
                  <c:v>Saturday, September 26, 2020</c:v>
                </c:pt>
                <c:pt idx="117">
                  <c:v>Sunday, September 27, 2020</c:v>
                </c:pt>
                <c:pt idx="118">
                  <c:v>Monday, September 28, 2020</c:v>
                </c:pt>
                <c:pt idx="119">
                  <c:v>Tuesday, September 29, 2020</c:v>
                </c:pt>
                <c:pt idx="120">
                  <c:v>Wednesday, September 30, 2020</c:v>
                </c:pt>
                <c:pt idx="121">
                  <c:v>Thursday, October 01, 2020</c:v>
                </c:pt>
                <c:pt idx="122">
                  <c:v>Friday, October 02, 2020</c:v>
                </c:pt>
                <c:pt idx="123">
                  <c:v>Saturday, October 03, 2020</c:v>
                </c:pt>
                <c:pt idx="124">
                  <c:v>Sunday, October 04, 2020</c:v>
                </c:pt>
                <c:pt idx="125">
                  <c:v>Monday, October 05, 2020</c:v>
                </c:pt>
                <c:pt idx="126">
                  <c:v>Tuesday, October 06, 2020</c:v>
                </c:pt>
                <c:pt idx="127">
                  <c:v>Wednesday, October 07, 2020</c:v>
                </c:pt>
                <c:pt idx="128">
                  <c:v>Thursday, October 08, 2020</c:v>
                </c:pt>
                <c:pt idx="129">
                  <c:v>Friday, October 09, 2020</c:v>
                </c:pt>
                <c:pt idx="130">
                  <c:v>Saturday, October 10, 2020</c:v>
                </c:pt>
                <c:pt idx="131">
                  <c:v>Sunday, October 11, 2020</c:v>
                </c:pt>
                <c:pt idx="132">
                  <c:v>Monday, October 12, 2020</c:v>
                </c:pt>
                <c:pt idx="133">
                  <c:v>Tuesday, October 13, 2020</c:v>
                </c:pt>
                <c:pt idx="134">
                  <c:v>Wednesday, October 14, 2020</c:v>
                </c:pt>
                <c:pt idx="135">
                  <c:v>Thursday, October 15, 2020</c:v>
                </c:pt>
                <c:pt idx="136">
                  <c:v>Friday, October 16, 2020</c:v>
                </c:pt>
                <c:pt idx="137">
                  <c:v>Saturday, October 17, 2020</c:v>
                </c:pt>
                <c:pt idx="138">
                  <c:v>Sunday, October 18, 2020</c:v>
                </c:pt>
                <c:pt idx="139">
                  <c:v>Monday, October 19, 2020</c:v>
                </c:pt>
                <c:pt idx="140">
                  <c:v>Tuesday, October 20, 2020</c:v>
                </c:pt>
                <c:pt idx="141">
                  <c:v>Wednesday, October 21, 2020</c:v>
                </c:pt>
                <c:pt idx="142">
                  <c:v>Thursday, October 22, 2020</c:v>
                </c:pt>
                <c:pt idx="143">
                  <c:v>Friday, October 23, 2020</c:v>
                </c:pt>
                <c:pt idx="144">
                  <c:v>Saturday, October 24, 2020</c:v>
                </c:pt>
                <c:pt idx="145">
                  <c:v>Sunday, October 25, 2020</c:v>
                </c:pt>
                <c:pt idx="146">
                  <c:v>Monday, October 26, 2020</c:v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</c:strCache>
            </c:strRef>
          </c:cat>
          <c:val>
            <c:numRef>
              <c:f>Massachusetts!$C$92:$C$300</c:f>
              <c:numCache>
                <c:formatCode>General</c:formatCode>
                <c:ptCount val="209"/>
                <c:pt idx="0">
                  <c:v>248</c:v>
                </c:pt>
                <c:pt idx="1">
                  <c:v>425</c:v>
                </c:pt>
                <c:pt idx="2">
                  <c:v>412</c:v>
                </c:pt>
                <c:pt idx="3">
                  <c:v>420</c:v>
                </c:pt>
                <c:pt idx="4">
                  <c:v>505</c:v>
                </c:pt>
                <c:pt idx="5">
                  <c:v>261</c:v>
                </c:pt>
                <c:pt idx="6">
                  <c:v>193</c:v>
                </c:pt>
                <c:pt idx="7">
                  <c:v>200</c:v>
                </c:pt>
                <c:pt idx="8">
                  <c:v>203</c:v>
                </c:pt>
                <c:pt idx="9">
                  <c:v>354</c:v>
                </c:pt>
                <c:pt idx="10">
                  <c:v>307</c:v>
                </c:pt>
                <c:pt idx="11">
                  <c:v>259</c:v>
                </c:pt>
                <c:pt idx="12">
                  <c:v>206</c:v>
                </c:pt>
                <c:pt idx="13">
                  <c:v>58</c:v>
                </c:pt>
                <c:pt idx="14">
                  <c:v>140</c:v>
                </c:pt>
                <c:pt idx="15">
                  <c:v>180</c:v>
                </c:pt>
                <c:pt idx="16">
                  <c:v>199</c:v>
                </c:pt>
                <c:pt idx="17">
                  <c:v>152</c:v>
                </c:pt>
                <c:pt idx="18">
                  <c:v>223</c:v>
                </c:pt>
                <c:pt idx="19">
                  <c:v>105</c:v>
                </c:pt>
                <c:pt idx="20">
                  <c:v>136</c:v>
                </c:pt>
                <c:pt idx="21">
                  <c:v>182</c:v>
                </c:pt>
                <c:pt idx="22">
                  <c:v>111</c:v>
                </c:pt>
                <c:pt idx="23">
                  <c:v>160</c:v>
                </c:pt>
                <c:pt idx="24">
                  <c:v>149</c:v>
                </c:pt>
                <c:pt idx="25">
                  <c:v>305</c:v>
                </c:pt>
                <c:pt idx="26">
                  <c:v>163</c:v>
                </c:pt>
                <c:pt idx="27">
                  <c:v>89</c:v>
                </c:pt>
                <c:pt idx="28">
                  <c:v>73</c:v>
                </c:pt>
                <c:pt idx="29">
                  <c:v>157</c:v>
                </c:pt>
                <c:pt idx="30">
                  <c:v>158</c:v>
                </c:pt>
                <c:pt idx="31">
                  <c:v>212</c:v>
                </c:pt>
                <c:pt idx="32">
                  <c:v>163</c:v>
                </c:pt>
                <c:pt idx="33">
                  <c:v>111</c:v>
                </c:pt>
                <c:pt idx="34">
                  <c:v>157</c:v>
                </c:pt>
                <c:pt idx="35">
                  <c:v>140</c:v>
                </c:pt>
                <c:pt idx="36">
                  <c:v>162</c:v>
                </c:pt>
                <c:pt idx="37">
                  <c:v>177</c:v>
                </c:pt>
                <c:pt idx="38">
                  <c:v>152</c:v>
                </c:pt>
                <c:pt idx="39">
                  <c:v>167</c:v>
                </c:pt>
                <c:pt idx="40">
                  <c:v>172</c:v>
                </c:pt>
                <c:pt idx="41">
                  <c:v>154</c:v>
                </c:pt>
                <c:pt idx="42">
                  <c:v>203</c:v>
                </c:pt>
                <c:pt idx="43">
                  <c:v>142</c:v>
                </c:pt>
                <c:pt idx="44">
                  <c:v>143</c:v>
                </c:pt>
                <c:pt idx="45">
                  <c:v>216</c:v>
                </c:pt>
                <c:pt idx="46">
                  <c:v>177</c:v>
                </c:pt>
                <c:pt idx="47">
                  <c:v>218</c:v>
                </c:pt>
                <c:pt idx="48">
                  <c:v>174</c:v>
                </c:pt>
                <c:pt idx="49">
                  <c:v>165</c:v>
                </c:pt>
                <c:pt idx="50">
                  <c:v>192</c:v>
                </c:pt>
                <c:pt idx="51">
                  <c:v>270</c:v>
                </c:pt>
                <c:pt idx="52">
                  <c:v>214</c:v>
                </c:pt>
                <c:pt idx="53">
                  <c:v>210</c:v>
                </c:pt>
                <c:pt idx="54">
                  <c:v>273</c:v>
                </c:pt>
                <c:pt idx="55">
                  <c:v>182</c:v>
                </c:pt>
                <c:pt idx="56">
                  <c:v>178</c:v>
                </c:pt>
                <c:pt idx="57">
                  <c:v>356</c:v>
                </c:pt>
                <c:pt idx="58">
                  <c:v>304</c:v>
                </c:pt>
                <c:pt idx="59">
                  <c:v>387</c:v>
                </c:pt>
                <c:pt idx="60">
                  <c:v>290</c:v>
                </c:pt>
                <c:pt idx="61">
                  <c:v>353</c:v>
                </c:pt>
                <c:pt idx="62">
                  <c:v>165</c:v>
                </c:pt>
                <c:pt idx="63">
                  <c:v>438</c:v>
                </c:pt>
                <c:pt idx="64">
                  <c:v>338</c:v>
                </c:pt>
                <c:pt idx="65">
                  <c:v>162</c:v>
                </c:pt>
                <c:pt idx="66">
                  <c:v>320</c:v>
                </c:pt>
                <c:pt idx="67">
                  <c:v>320</c:v>
                </c:pt>
                <c:pt idx="68">
                  <c:v>286</c:v>
                </c:pt>
                <c:pt idx="69">
                  <c:v>214</c:v>
                </c:pt>
                <c:pt idx="70">
                  <c:v>296</c:v>
                </c:pt>
                <c:pt idx="71">
                  <c:v>229</c:v>
                </c:pt>
                <c:pt idx="72">
                  <c:v>319</c:v>
                </c:pt>
                <c:pt idx="73">
                  <c:v>212</c:v>
                </c:pt>
                <c:pt idx="74">
                  <c:v>366</c:v>
                </c:pt>
                <c:pt idx="75">
                  <c:v>303</c:v>
                </c:pt>
                <c:pt idx="76">
                  <c:v>213</c:v>
                </c:pt>
                <c:pt idx="77">
                  <c:v>175</c:v>
                </c:pt>
                <c:pt idx="78">
                  <c:v>262</c:v>
                </c:pt>
                <c:pt idx="79">
                  <c:v>262</c:v>
                </c:pt>
                <c:pt idx="80">
                  <c:v>431</c:v>
                </c:pt>
                <c:pt idx="81">
                  <c:v>109</c:v>
                </c:pt>
                <c:pt idx="82">
                  <c:v>231</c:v>
                </c:pt>
                <c:pt idx="83">
                  <c:v>286</c:v>
                </c:pt>
                <c:pt idx="84">
                  <c:v>349</c:v>
                </c:pt>
                <c:pt idx="85">
                  <c:v>315</c:v>
                </c:pt>
                <c:pt idx="86">
                  <c:v>365</c:v>
                </c:pt>
                <c:pt idx="87">
                  <c:v>438</c:v>
                </c:pt>
                <c:pt idx="88">
                  <c:v>421</c:v>
                </c:pt>
                <c:pt idx="89">
                  <c:v>174</c:v>
                </c:pt>
                <c:pt idx="90">
                  <c:v>301</c:v>
                </c:pt>
                <c:pt idx="91">
                  <c:v>354</c:v>
                </c:pt>
                <c:pt idx="92">
                  <c:v>288</c:v>
                </c:pt>
                <c:pt idx="93">
                  <c:v>393</c:v>
                </c:pt>
                <c:pt idx="94">
                  <c:v>219</c:v>
                </c:pt>
                <c:pt idx="95">
                  <c:v>416</c:v>
                </c:pt>
                <c:pt idx="96">
                  <c:v>370</c:v>
                </c:pt>
                <c:pt idx="97">
                  <c:v>222</c:v>
                </c:pt>
                <c:pt idx="98">
                  <c:v>168</c:v>
                </c:pt>
                <c:pt idx="99">
                  <c:v>182</c:v>
                </c:pt>
                <c:pt idx="100">
                  <c:v>363</c:v>
                </c:pt>
                <c:pt idx="101">
                  <c:v>443</c:v>
                </c:pt>
                <c:pt idx="102">
                  <c:v>435</c:v>
                </c:pt>
                <c:pt idx="103">
                  <c:v>267</c:v>
                </c:pt>
                <c:pt idx="104">
                  <c:v>235</c:v>
                </c:pt>
                <c:pt idx="105">
                  <c:v>286</c:v>
                </c:pt>
                <c:pt idx="106">
                  <c:v>295</c:v>
                </c:pt>
                <c:pt idx="107">
                  <c:v>419</c:v>
                </c:pt>
                <c:pt idx="108">
                  <c:v>431</c:v>
                </c:pt>
                <c:pt idx="109">
                  <c:v>569</c:v>
                </c:pt>
                <c:pt idx="110">
                  <c:v>340</c:v>
                </c:pt>
                <c:pt idx="111">
                  <c:v>244</c:v>
                </c:pt>
                <c:pt idx="112">
                  <c:v>143</c:v>
                </c:pt>
                <c:pt idx="113">
                  <c:v>542</c:v>
                </c:pt>
                <c:pt idx="114">
                  <c:v>455</c:v>
                </c:pt>
                <c:pt idx="115">
                  <c:v>454</c:v>
                </c:pt>
                <c:pt idx="116">
                  <c:v>515</c:v>
                </c:pt>
                <c:pt idx="117">
                  <c:v>594</c:v>
                </c:pt>
                <c:pt idx="118">
                  <c:v>367</c:v>
                </c:pt>
                <c:pt idx="119">
                  <c:v>450</c:v>
                </c:pt>
                <c:pt idx="120">
                  <c:v>510</c:v>
                </c:pt>
                <c:pt idx="121">
                  <c:v>708</c:v>
                </c:pt>
                <c:pt idx="122">
                  <c:v>753</c:v>
                </c:pt>
                <c:pt idx="123">
                  <c:v>600</c:v>
                </c:pt>
                <c:pt idx="124">
                  <c:v>626</c:v>
                </c:pt>
                <c:pt idx="125">
                  <c:v>465</c:v>
                </c:pt>
                <c:pt idx="126">
                  <c:v>454</c:v>
                </c:pt>
                <c:pt idx="127">
                  <c:v>509</c:v>
                </c:pt>
                <c:pt idx="128">
                  <c:v>409</c:v>
                </c:pt>
                <c:pt idx="129">
                  <c:v>734</c:v>
                </c:pt>
                <c:pt idx="130">
                  <c:v>587</c:v>
                </c:pt>
                <c:pt idx="131">
                  <c:v>570</c:v>
                </c:pt>
                <c:pt idx="132">
                  <c:v>765</c:v>
                </c:pt>
                <c:pt idx="133">
                  <c:v>632</c:v>
                </c:pt>
                <c:pt idx="134">
                  <c:v>518</c:v>
                </c:pt>
                <c:pt idx="135">
                  <c:v>568</c:v>
                </c:pt>
                <c:pt idx="136">
                  <c:v>702</c:v>
                </c:pt>
                <c:pt idx="137">
                  <c:v>550</c:v>
                </c:pt>
                <c:pt idx="138">
                  <c:v>744</c:v>
                </c:pt>
                <c:pt idx="139">
                  <c:v>927</c:v>
                </c:pt>
                <c:pt idx="140">
                  <c:v>821</c:v>
                </c:pt>
                <c:pt idx="141">
                  <c:v>646</c:v>
                </c:pt>
                <c:pt idx="142">
                  <c:v>986</c:v>
                </c:pt>
                <c:pt idx="143">
                  <c:v>968</c:v>
                </c:pt>
                <c:pt idx="144">
                  <c:v>1128</c:v>
                </c:pt>
                <c:pt idx="145">
                  <c:v>1097</c:v>
                </c:pt>
                <c:pt idx="146">
                  <c:v>1216</c:v>
                </c:pt>
              </c:numCache>
            </c:numRef>
          </c:val>
        </c:ser>
        <c:ser>
          <c:idx val="1"/>
          <c:order val="1"/>
          <c:tx>
            <c:strRef>
              <c:f>Massachusetts!$K$1</c:f>
              <c:strCache>
                <c:ptCount val="1"/>
                <c:pt idx="0">
                  <c:v>New Prob Cases</c:v>
                </c:pt>
              </c:strCache>
            </c:strRef>
          </c:tx>
          <c:spPr>
            <a:solidFill>
              <a:srgbClr val="ff420e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Massachusetts!$A$92:$A$300</c:f>
              <c:strCache>
                <c:ptCount val="209"/>
                <c:pt idx="0">
                  <c:v>Tuesday, June 02, 2020</c:v>
                </c:pt>
                <c:pt idx="1">
                  <c:v>Wednesday, June 03, 2020</c:v>
                </c:pt>
                <c:pt idx="2">
                  <c:v>Thursday, June 04, 2020</c:v>
                </c:pt>
                <c:pt idx="3">
                  <c:v>Friday, June 05, 2020</c:v>
                </c:pt>
                <c:pt idx="4">
                  <c:v>Saturday, June 06, 2020</c:v>
                </c:pt>
                <c:pt idx="5">
                  <c:v>Sunday, June 07, 2020</c:v>
                </c:pt>
                <c:pt idx="6">
                  <c:v>Monday, June 08, 2020</c:v>
                </c:pt>
                <c:pt idx="7">
                  <c:v>Tuesday, June 09, 2020</c:v>
                </c:pt>
                <c:pt idx="8">
                  <c:v>Wednesday, June 10, 2020</c:v>
                </c:pt>
                <c:pt idx="9">
                  <c:v>Thursday, June 11, 2020</c:v>
                </c:pt>
                <c:pt idx="10">
                  <c:v>Friday, June 12, 2020</c:v>
                </c:pt>
                <c:pt idx="11">
                  <c:v>Saturday, June 13, 2020</c:v>
                </c:pt>
                <c:pt idx="12">
                  <c:v>Sunday, June 14, 2020</c:v>
                </c:pt>
                <c:pt idx="13">
                  <c:v>Monday, June 15, 2020</c:v>
                </c:pt>
                <c:pt idx="14">
                  <c:v>Tuesday, June 16, 2020</c:v>
                </c:pt>
                <c:pt idx="15">
                  <c:v>Wednesday, June 17, 2020</c:v>
                </c:pt>
                <c:pt idx="16">
                  <c:v>Thursday, June 18, 2020</c:v>
                </c:pt>
                <c:pt idx="17">
                  <c:v>Friday, June 19, 2020</c:v>
                </c:pt>
                <c:pt idx="18">
                  <c:v>Saturday, June 20, 2020</c:v>
                </c:pt>
                <c:pt idx="19">
                  <c:v>Sunday, June 21, 2020</c:v>
                </c:pt>
                <c:pt idx="20">
                  <c:v>Monday, June 22, 2020</c:v>
                </c:pt>
                <c:pt idx="21">
                  <c:v>Tuesday, June 23, 2020</c:v>
                </c:pt>
                <c:pt idx="22">
                  <c:v>Wednesday, June 24, 2020</c:v>
                </c:pt>
                <c:pt idx="23">
                  <c:v>Thursday, June 25, 2020</c:v>
                </c:pt>
                <c:pt idx="24">
                  <c:v>Friday, June 26, 2020</c:v>
                </c:pt>
                <c:pt idx="25">
                  <c:v>Saturday, June 27, 2020</c:v>
                </c:pt>
                <c:pt idx="26">
                  <c:v>Sunday, June 28, 2020</c:v>
                </c:pt>
                <c:pt idx="27">
                  <c:v>Monday, June 29, 2020</c:v>
                </c:pt>
                <c:pt idx="28">
                  <c:v>Tuesday, June 30, 2020</c:v>
                </c:pt>
                <c:pt idx="29">
                  <c:v>Wednesday, July 01, 2020</c:v>
                </c:pt>
                <c:pt idx="30">
                  <c:v>Thursday, July 02, 2020</c:v>
                </c:pt>
                <c:pt idx="31">
                  <c:v>Friday, July 03, 2020</c:v>
                </c:pt>
                <c:pt idx="32">
                  <c:v>Saturday, July 04, 2020</c:v>
                </c:pt>
                <c:pt idx="33">
                  <c:v>Sunday, July 05, 2020</c:v>
                </c:pt>
                <c:pt idx="34">
                  <c:v>Monday, July 06, 2020</c:v>
                </c:pt>
                <c:pt idx="35">
                  <c:v>Tuesday, July 07, 2020</c:v>
                </c:pt>
                <c:pt idx="36">
                  <c:v>Wednesday, July 08, 2020</c:v>
                </c:pt>
                <c:pt idx="37">
                  <c:v>Thursday, July 09, 2020</c:v>
                </c:pt>
                <c:pt idx="38">
                  <c:v>Friday, July 10, 2020</c:v>
                </c:pt>
                <c:pt idx="39">
                  <c:v>Saturday, July 11, 2020</c:v>
                </c:pt>
                <c:pt idx="40">
                  <c:v>Sunday, July 12, 2020</c:v>
                </c:pt>
                <c:pt idx="41">
                  <c:v>Monday, July 13, 2020</c:v>
                </c:pt>
                <c:pt idx="42">
                  <c:v>Tuesday, July 14, 2020</c:v>
                </c:pt>
                <c:pt idx="43">
                  <c:v>Wednesday, July 15, 2020</c:v>
                </c:pt>
                <c:pt idx="44">
                  <c:v>Thursday, July 16, 2020</c:v>
                </c:pt>
                <c:pt idx="45">
                  <c:v>Friday, July 17, 2020</c:v>
                </c:pt>
                <c:pt idx="46">
                  <c:v>Saturday, July 18, 2020</c:v>
                </c:pt>
                <c:pt idx="47">
                  <c:v>Sunday, July 19, 2020</c:v>
                </c:pt>
                <c:pt idx="48">
                  <c:v>Monday, July 20, 2020</c:v>
                </c:pt>
                <c:pt idx="49">
                  <c:v>Tuesday, July 21, 2020</c:v>
                </c:pt>
                <c:pt idx="50">
                  <c:v>Wednesday, July 22, 2020</c:v>
                </c:pt>
                <c:pt idx="51">
                  <c:v>Thursday, July 23, 2020</c:v>
                </c:pt>
                <c:pt idx="52">
                  <c:v>Friday, July 24, 2020</c:v>
                </c:pt>
                <c:pt idx="53">
                  <c:v>Saturday, July 25, 2020</c:v>
                </c:pt>
                <c:pt idx="54">
                  <c:v>Sunday, July 26, 2020</c:v>
                </c:pt>
                <c:pt idx="55">
                  <c:v>Monday, July 27, 2020</c:v>
                </c:pt>
                <c:pt idx="56">
                  <c:v>Tuesday, July 28, 2020</c:v>
                </c:pt>
                <c:pt idx="57">
                  <c:v>Wednesday, July 29, 2020</c:v>
                </c:pt>
                <c:pt idx="58">
                  <c:v>Thursday, July 30, 2020</c:v>
                </c:pt>
                <c:pt idx="59">
                  <c:v>Friday, July 31, 2020</c:v>
                </c:pt>
                <c:pt idx="60">
                  <c:v>Saturday, August 01, 2020</c:v>
                </c:pt>
                <c:pt idx="61">
                  <c:v>Sunday, August 02, 2020</c:v>
                </c:pt>
                <c:pt idx="62">
                  <c:v>Monday, August 03, 2020</c:v>
                </c:pt>
                <c:pt idx="63">
                  <c:v>Tuesday, August 04, 2020</c:v>
                </c:pt>
                <c:pt idx="64">
                  <c:v>Wednesday, August 05, 2020</c:v>
                </c:pt>
                <c:pt idx="65">
                  <c:v>Thursday, August 06, 2020</c:v>
                </c:pt>
                <c:pt idx="66">
                  <c:v>Friday, August 07, 2020</c:v>
                </c:pt>
                <c:pt idx="67">
                  <c:v>Saturday, August 08, 2020</c:v>
                </c:pt>
                <c:pt idx="68">
                  <c:v>Sunday, August 09, 2020</c:v>
                </c:pt>
                <c:pt idx="69">
                  <c:v>Monday, August 10, 2020</c:v>
                </c:pt>
                <c:pt idx="70">
                  <c:v>Tuesday, August 11, 2020</c:v>
                </c:pt>
                <c:pt idx="71">
                  <c:v>Wednesday, August 12, 2020</c:v>
                </c:pt>
                <c:pt idx="72">
                  <c:v>Thursday, August 13, 2020</c:v>
                </c:pt>
                <c:pt idx="73">
                  <c:v>Friday, August 14, 2020</c:v>
                </c:pt>
                <c:pt idx="74">
                  <c:v>Saturday, August 15, 2020</c:v>
                </c:pt>
                <c:pt idx="75">
                  <c:v>Sunday, August 16, 2020</c:v>
                </c:pt>
                <c:pt idx="76">
                  <c:v>Monday, August 17, 2020</c:v>
                </c:pt>
                <c:pt idx="77">
                  <c:v>Tuesday, August 18, 2020</c:v>
                </c:pt>
                <c:pt idx="78">
                  <c:v>Wednesday, August 19, 2020</c:v>
                </c:pt>
                <c:pt idx="79">
                  <c:v>Thursday, August 20, 2020</c:v>
                </c:pt>
                <c:pt idx="80">
                  <c:v>Friday, August 21, 2020</c:v>
                </c:pt>
                <c:pt idx="81">
                  <c:v>Saturday, August 22, 2020</c:v>
                </c:pt>
                <c:pt idx="82">
                  <c:v>Sunday, August 23, 2020</c:v>
                </c:pt>
                <c:pt idx="83">
                  <c:v>Monday, August 24, 2020</c:v>
                </c:pt>
                <c:pt idx="84">
                  <c:v>Tuesday, August 25, 2020</c:v>
                </c:pt>
                <c:pt idx="85">
                  <c:v>Wednesday, August 26, 2020</c:v>
                </c:pt>
                <c:pt idx="86">
                  <c:v>Thursday, August 27, 2020</c:v>
                </c:pt>
                <c:pt idx="87">
                  <c:v>Friday, August 28, 2020</c:v>
                </c:pt>
                <c:pt idx="88">
                  <c:v>Saturday, August 29, 2020</c:v>
                </c:pt>
                <c:pt idx="89">
                  <c:v>Sunday, August 30, 2020</c:v>
                </c:pt>
                <c:pt idx="90">
                  <c:v>Monday, August 31, 2020</c:v>
                </c:pt>
                <c:pt idx="91">
                  <c:v>Tuesday, September 01, 2020</c:v>
                </c:pt>
                <c:pt idx="92">
                  <c:v>Wednesday, September 02, 2020</c:v>
                </c:pt>
                <c:pt idx="93">
                  <c:v>Thursday, September 03, 2020</c:v>
                </c:pt>
                <c:pt idx="94">
                  <c:v>Friday, September 04, 2020</c:v>
                </c:pt>
                <c:pt idx="95">
                  <c:v>Saturday, September 05, 2020</c:v>
                </c:pt>
                <c:pt idx="96">
                  <c:v>Sunday, September 06, 2020</c:v>
                </c:pt>
                <c:pt idx="97">
                  <c:v>Monday, September 07, 2020</c:v>
                </c:pt>
                <c:pt idx="98">
                  <c:v>Tuesday, September 08, 2020</c:v>
                </c:pt>
                <c:pt idx="99">
                  <c:v>Wednesday, September 09, 2020</c:v>
                </c:pt>
                <c:pt idx="100">
                  <c:v>Thursday, September 10, 2020</c:v>
                </c:pt>
                <c:pt idx="101">
                  <c:v>Friday, September 11, 2020</c:v>
                </c:pt>
                <c:pt idx="102">
                  <c:v>Saturday, September 12, 2020</c:v>
                </c:pt>
                <c:pt idx="103">
                  <c:v>Sunday, September 13, 2020</c:v>
                </c:pt>
                <c:pt idx="104">
                  <c:v>Monday, September 14, 2020</c:v>
                </c:pt>
                <c:pt idx="105">
                  <c:v>Tuesday, September 15, 2020</c:v>
                </c:pt>
                <c:pt idx="106">
                  <c:v>Wednesday, September 16, 2020</c:v>
                </c:pt>
                <c:pt idx="107">
                  <c:v>Thursday, September 17, 2020</c:v>
                </c:pt>
                <c:pt idx="108">
                  <c:v>Friday, September 18, 2020</c:v>
                </c:pt>
                <c:pt idx="109">
                  <c:v>Saturday, September 19, 2020</c:v>
                </c:pt>
                <c:pt idx="110">
                  <c:v>Sunday, September 20, 2020</c:v>
                </c:pt>
                <c:pt idx="111">
                  <c:v>Monday, September 21, 2020</c:v>
                </c:pt>
                <c:pt idx="112">
                  <c:v>Tuesday, September 22, 2020</c:v>
                </c:pt>
                <c:pt idx="113">
                  <c:v>Wednesday, September 23, 2020</c:v>
                </c:pt>
                <c:pt idx="114">
                  <c:v>Thursday, September 24, 2020</c:v>
                </c:pt>
                <c:pt idx="115">
                  <c:v>Friday, September 25, 2020</c:v>
                </c:pt>
                <c:pt idx="116">
                  <c:v>Saturday, September 26, 2020</c:v>
                </c:pt>
                <c:pt idx="117">
                  <c:v>Sunday, September 27, 2020</c:v>
                </c:pt>
                <c:pt idx="118">
                  <c:v>Monday, September 28, 2020</c:v>
                </c:pt>
                <c:pt idx="119">
                  <c:v>Tuesday, September 29, 2020</c:v>
                </c:pt>
                <c:pt idx="120">
                  <c:v>Wednesday, September 30, 2020</c:v>
                </c:pt>
                <c:pt idx="121">
                  <c:v>Thursday, October 01, 2020</c:v>
                </c:pt>
                <c:pt idx="122">
                  <c:v>Friday, October 02, 2020</c:v>
                </c:pt>
                <c:pt idx="123">
                  <c:v>Saturday, October 03, 2020</c:v>
                </c:pt>
                <c:pt idx="124">
                  <c:v>Sunday, October 04, 2020</c:v>
                </c:pt>
                <c:pt idx="125">
                  <c:v>Monday, October 05, 2020</c:v>
                </c:pt>
                <c:pt idx="126">
                  <c:v>Tuesday, October 06, 2020</c:v>
                </c:pt>
                <c:pt idx="127">
                  <c:v>Wednesday, October 07, 2020</c:v>
                </c:pt>
                <c:pt idx="128">
                  <c:v>Thursday, October 08, 2020</c:v>
                </c:pt>
                <c:pt idx="129">
                  <c:v>Friday, October 09, 2020</c:v>
                </c:pt>
                <c:pt idx="130">
                  <c:v>Saturday, October 10, 2020</c:v>
                </c:pt>
                <c:pt idx="131">
                  <c:v>Sunday, October 11, 2020</c:v>
                </c:pt>
                <c:pt idx="132">
                  <c:v>Monday, October 12, 2020</c:v>
                </c:pt>
                <c:pt idx="133">
                  <c:v>Tuesday, October 13, 2020</c:v>
                </c:pt>
                <c:pt idx="134">
                  <c:v>Wednesday, October 14, 2020</c:v>
                </c:pt>
                <c:pt idx="135">
                  <c:v>Thursday, October 15, 2020</c:v>
                </c:pt>
                <c:pt idx="136">
                  <c:v>Friday, October 16, 2020</c:v>
                </c:pt>
                <c:pt idx="137">
                  <c:v>Saturday, October 17, 2020</c:v>
                </c:pt>
                <c:pt idx="138">
                  <c:v>Sunday, October 18, 2020</c:v>
                </c:pt>
                <c:pt idx="139">
                  <c:v>Monday, October 19, 2020</c:v>
                </c:pt>
                <c:pt idx="140">
                  <c:v>Tuesday, October 20, 2020</c:v>
                </c:pt>
                <c:pt idx="141">
                  <c:v>Wednesday, October 21, 2020</c:v>
                </c:pt>
                <c:pt idx="142">
                  <c:v>Thursday, October 22, 2020</c:v>
                </c:pt>
                <c:pt idx="143">
                  <c:v>Friday, October 23, 2020</c:v>
                </c:pt>
                <c:pt idx="144">
                  <c:v>Saturday, October 24, 2020</c:v>
                </c:pt>
                <c:pt idx="145">
                  <c:v>Sunday, October 25, 2020</c:v>
                </c:pt>
                <c:pt idx="146">
                  <c:v>Monday, October 26, 2020</c:v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</c:strCache>
            </c:strRef>
          </c:cat>
          <c:val>
            <c:numRef>
              <c:f>Massachusetts!$K$92:$K$300</c:f>
              <c:numCache>
                <c:formatCode>General</c:formatCode>
                <c:ptCount val="209"/>
                <c:pt idx="0">
                  <c:v>110</c:v>
                </c:pt>
                <c:pt idx="1">
                  <c:v>4</c:v>
                </c:pt>
                <c:pt idx="2">
                  <c:v>59</c:v>
                </c:pt>
                <c:pt idx="3">
                  <c:v>74</c:v>
                </c:pt>
                <c:pt idx="4">
                  <c:v>70</c:v>
                </c:pt>
                <c:pt idx="5">
                  <c:v>43</c:v>
                </c:pt>
                <c:pt idx="6">
                  <c:v>0</c:v>
                </c:pt>
                <c:pt idx="7">
                  <c:v>63</c:v>
                </c:pt>
                <c:pt idx="8">
                  <c:v>64</c:v>
                </c:pt>
                <c:pt idx="9">
                  <c:v>165</c:v>
                </c:pt>
                <c:pt idx="10">
                  <c:v>85</c:v>
                </c:pt>
                <c:pt idx="11">
                  <c:v>77</c:v>
                </c:pt>
                <c:pt idx="12">
                  <c:v>2</c:v>
                </c:pt>
                <c:pt idx="13">
                  <c:v>29</c:v>
                </c:pt>
                <c:pt idx="14">
                  <c:v>55</c:v>
                </c:pt>
                <c:pt idx="15">
                  <c:v>86</c:v>
                </c:pt>
                <c:pt idx="16">
                  <c:v>72</c:v>
                </c:pt>
                <c:pt idx="17">
                  <c:v>76</c:v>
                </c:pt>
                <c:pt idx="18">
                  <c:v>63</c:v>
                </c:pt>
                <c:pt idx="19">
                  <c:v>20</c:v>
                </c:pt>
                <c:pt idx="20">
                  <c:v>13</c:v>
                </c:pt>
                <c:pt idx="21">
                  <c:v>47</c:v>
                </c:pt>
                <c:pt idx="22">
                  <c:v>61</c:v>
                </c:pt>
                <c:pt idx="23">
                  <c:v>66</c:v>
                </c:pt>
                <c:pt idx="24">
                  <c:v>84</c:v>
                </c:pt>
                <c:pt idx="25">
                  <c:v>68</c:v>
                </c:pt>
                <c:pt idx="26">
                  <c:v>61</c:v>
                </c:pt>
                <c:pt idx="27">
                  <c:v>12</c:v>
                </c:pt>
                <c:pt idx="28">
                  <c:v>41</c:v>
                </c:pt>
                <c:pt idx="29">
                  <c:v>104</c:v>
                </c:pt>
                <c:pt idx="30">
                  <c:v>37</c:v>
                </c:pt>
                <c:pt idx="31">
                  <c:v>78</c:v>
                </c:pt>
                <c:pt idx="32">
                  <c:v>47</c:v>
                </c:pt>
                <c:pt idx="33">
                  <c:v>25</c:v>
                </c:pt>
                <c:pt idx="34">
                  <c:v>6</c:v>
                </c:pt>
                <c:pt idx="35">
                  <c:v>61</c:v>
                </c:pt>
                <c:pt idx="36">
                  <c:v>102</c:v>
                </c:pt>
                <c:pt idx="37">
                  <c:v>118</c:v>
                </c:pt>
                <c:pt idx="38">
                  <c:v>61</c:v>
                </c:pt>
                <c:pt idx="39">
                  <c:v>121</c:v>
                </c:pt>
                <c:pt idx="40">
                  <c:v>27</c:v>
                </c:pt>
                <c:pt idx="41">
                  <c:v>76</c:v>
                </c:pt>
                <c:pt idx="42">
                  <c:v>100</c:v>
                </c:pt>
                <c:pt idx="43">
                  <c:v>75</c:v>
                </c:pt>
                <c:pt idx="44">
                  <c:v>91</c:v>
                </c:pt>
                <c:pt idx="45">
                  <c:v>82</c:v>
                </c:pt>
                <c:pt idx="46">
                  <c:v>182</c:v>
                </c:pt>
                <c:pt idx="47">
                  <c:v>78</c:v>
                </c:pt>
                <c:pt idx="48">
                  <c:v>81</c:v>
                </c:pt>
                <c:pt idx="49">
                  <c:v>79</c:v>
                </c:pt>
                <c:pt idx="50">
                  <c:v>95</c:v>
                </c:pt>
                <c:pt idx="51">
                  <c:v>57</c:v>
                </c:pt>
                <c:pt idx="52">
                  <c:v>124</c:v>
                </c:pt>
                <c:pt idx="53">
                  <c:v>73</c:v>
                </c:pt>
                <c:pt idx="54">
                  <c:v>96</c:v>
                </c:pt>
                <c:pt idx="55">
                  <c:v>107</c:v>
                </c:pt>
                <c:pt idx="56">
                  <c:v>78</c:v>
                </c:pt>
                <c:pt idx="57">
                  <c:v>146</c:v>
                </c:pt>
                <c:pt idx="58">
                  <c:v>110</c:v>
                </c:pt>
                <c:pt idx="59">
                  <c:v>127</c:v>
                </c:pt>
                <c:pt idx="60">
                  <c:v>138</c:v>
                </c:pt>
                <c:pt idx="61">
                  <c:v>65</c:v>
                </c:pt>
                <c:pt idx="62">
                  <c:v>34</c:v>
                </c:pt>
                <c:pt idx="63">
                  <c:v>65</c:v>
                </c:pt>
                <c:pt idx="64">
                  <c:v>102</c:v>
                </c:pt>
                <c:pt idx="65">
                  <c:v>69</c:v>
                </c:pt>
                <c:pt idx="66">
                  <c:v>97</c:v>
                </c:pt>
                <c:pt idx="67">
                  <c:v>100</c:v>
                </c:pt>
                <c:pt idx="68">
                  <c:v>43</c:v>
                </c:pt>
                <c:pt idx="69">
                  <c:v>61</c:v>
                </c:pt>
                <c:pt idx="70">
                  <c:v>96</c:v>
                </c:pt>
                <c:pt idx="92">
                  <c:v>5</c:v>
                </c:pt>
                <c:pt idx="93">
                  <c:v>22</c:v>
                </c:pt>
                <c:pt idx="94">
                  <c:v>0</c:v>
                </c:pt>
                <c:pt idx="95">
                  <c:v>22</c:v>
                </c:pt>
                <c:pt idx="96">
                  <c:v>0</c:v>
                </c:pt>
                <c:pt idx="97">
                  <c:v>7</c:v>
                </c:pt>
                <c:pt idx="98">
                  <c:v>3</c:v>
                </c:pt>
                <c:pt idx="99">
                  <c:v>0</c:v>
                </c:pt>
                <c:pt idx="100">
                  <c:v>40</c:v>
                </c:pt>
                <c:pt idx="101">
                  <c:v>0</c:v>
                </c:pt>
                <c:pt idx="102">
                  <c:v>119</c:v>
                </c:pt>
                <c:pt idx="103">
                  <c:v>19</c:v>
                </c:pt>
                <c:pt idx="104">
                  <c:v>19</c:v>
                </c:pt>
                <c:pt idx="105">
                  <c:v>27</c:v>
                </c:pt>
                <c:pt idx="106">
                  <c:v>11</c:v>
                </c:pt>
                <c:pt idx="107">
                  <c:v>10</c:v>
                </c:pt>
                <c:pt idx="108">
                  <c:v>23</c:v>
                </c:pt>
                <c:pt idx="109">
                  <c:v>30</c:v>
                </c:pt>
                <c:pt idx="110">
                  <c:v>19</c:v>
                </c:pt>
                <c:pt idx="111">
                  <c:v>12</c:v>
                </c:pt>
                <c:pt idx="112">
                  <c:v>30</c:v>
                </c:pt>
                <c:pt idx="113">
                  <c:v>1</c:v>
                </c:pt>
                <c:pt idx="114">
                  <c:v>26</c:v>
                </c:pt>
                <c:pt idx="115">
                  <c:v>34</c:v>
                </c:pt>
                <c:pt idx="116">
                  <c:v>54</c:v>
                </c:pt>
                <c:pt idx="117">
                  <c:v>0</c:v>
                </c:pt>
                <c:pt idx="118">
                  <c:v>63</c:v>
                </c:pt>
                <c:pt idx="119">
                  <c:v>62</c:v>
                </c:pt>
                <c:pt idx="120">
                  <c:v>22</c:v>
                </c:pt>
                <c:pt idx="121">
                  <c:v>46</c:v>
                </c:pt>
                <c:pt idx="122">
                  <c:v>8</c:v>
                </c:pt>
                <c:pt idx="123">
                  <c:v>72</c:v>
                </c:pt>
                <c:pt idx="124">
                  <c:v>18</c:v>
                </c:pt>
                <c:pt idx="125">
                  <c:v>50</c:v>
                </c:pt>
                <c:pt idx="126">
                  <c:v>41</c:v>
                </c:pt>
                <c:pt idx="127">
                  <c:v>26</c:v>
                </c:pt>
                <c:pt idx="128">
                  <c:v>35</c:v>
                </c:pt>
                <c:pt idx="129">
                  <c:v>31</c:v>
                </c:pt>
                <c:pt idx="130">
                  <c:v>52</c:v>
                </c:pt>
                <c:pt idx="131">
                  <c:v>0</c:v>
                </c:pt>
                <c:pt idx="132">
                  <c:v>0</c:v>
                </c:pt>
                <c:pt idx="133">
                  <c:v>117</c:v>
                </c:pt>
                <c:pt idx="134">
                  <c:v>62</c:v>
                </c:pt>
                <c:pt idx="135">
                  <c:v>19</c:v>
                </c:pt>
                <c:pt idx="136">
                  <c:v>65</c:v>
                </c:pt>
                <c:pt idx="137">
                  <c:v>34</c:v>
                </c:pt>
                <c:pt idx="138">
                  <c:v>0</c:v>
                </c:pt>
                <c:pt idx="139">
                  <c:v>1</c:v>
                </c:pt>
                <c:pt idx="140">
                  <c:v>155</c:v>
                </c:pt>
                <c:pt idx="141">
                  <c:v>56</c:v>
                </c:pt>
                <c:pt idx="142">
                  <c:v>63</c:v>
                </c:pt>
                <c:pt idx="143">
                  <c:v>102</c:v>
                </c:pt>
                <c:pt idx="144">
                  <c:v>75</c:v>
                </c:pt>
                <c:pt idx="145">
                  <c:v>0</c:v>
                </c:pt>
                <c:pt idx="146">
                  <c:v>0</c:v>
                </c:pt>
              </c:numCache>
            </c:numRef>
          </c:val>
        </c:ser>
        <c:gapWidth val="100"/>
        <c:overlap val="100"/>
        <c:axId val="42927814"/>
        <c:axId val="66574378"/>
      </c:barChart>
      <c:dateAx>
        <c:axId val="4292781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</a:rPr>
                  <a:t>Date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dd\-mmm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 rot="5400000"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66574378"/>
        <c:crosses val="autoZero"/>
        <c:auto val="1"/>
        <c:lblOffset val="100"/>
        <c:noMultiLvlLbl val="0"/>
      </c:dateAx>
      <c:valAx>
        <c:axId val="66574378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</a:rPr>
                  <a:t>Cases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42927814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layout>
        <c:manualLayout>
          <c:xMode val="edge"/>
          <c:yMode val="edge"/>
          <c:x val="0.170365324633421"/>
          <c:y val="0.310519937676727"/>
          <c:w val="0.136665113110816"/>
          <c:h val="0.0914651739858041"/>
        </c:manualLayout>
      </c:layout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'Doubling Rates'!$D$1</c:f>
              <c:strCache>
                <c:ptCount val="1"/>
                <c:pt idx="0">
                  <c:v>Dbl Rate (Higher% is Faster)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'Doubling Rates'!$A$91:$A$300</c:f>
              <c:strCache>
                <c:ptCount val="210"/>
                <c:pt idx="0">
                  <c:v>Mon 01/Jun 20</c:v>
                </c:pt>
                <c:pt idx="1">
                  <c:v>Tue 02/Jun 20</c:v>
                </c:pt>
                <c:pt idx="2">
                  <c:v>Wed 03/Jun 20</c:v>
                </c:pt>
                <c:pt idx="3">
                  <c:v>Thu 04/Jun 20</c:v>
                </c:pt>
                <c:pt idx="4">
                  <c:v>Fri 05/Jun 20</c:v>
                </c:pt>
                <c:pt idx="5">
                  <c:v>Sat 06/Jun 20</c:v>
                </c:pt>
                <c:pt idx="6">
                  <c:v>Sun 07/Jun 20</c:v>
                </c:pt>
                <c:pt idx="7">
                  <c:v>Mon 08/Jun 20</c:v>
                </c:pt>
                <c:pt idx="8">
                  <c:v>Tue 09/Jun 20</c:v>
                </c:pt>
                <c:pt idx="9">
                  <c:v>Wed 10/Jun 20</c:v>
                </c:pt>
                <c:pt idx="10">
                  <c:v>Thu 11/Jun 20</c:v>
                </c:pt>
                <c:pt idx="11">
                  <c:v>Fri 12/Jun 20</c:v>
                </c:pt>
                <c:pt idx="12">
                  <c:v>Sat 13/Jun 20</c:v>
                </c:pt>
                <c:pt idx="13">
                  <c:v>Sun 14/Jun 20</c:v>
                </c:pt>
                <c:pt idx="14">
                  <c:v>Mon 15/Jun 20</c:v>
                </c:pt>
                <c:pt idx="15">
                  <c:v>Tue 16/Jun 20</c:v>
                </c:pt>
                <c:pt idx="16">
                  <c:v>Wed 17/Jun 20</c:v>
                </c:pt>
                <c:pt idx="17">
                  <c:v>Thu 18/Jun 20</c:v>
                </c:pt>
                <c:pt idx="18">
                  <c:v>Fri 19/Jun 20</c:v>
                </c:pt>
                <c:pt idx="19">
                  <c:v>Sat 20/Jun 20</c:v>
                </c:pt>
                <c:pt idx="20">
                  <c:v>Sun 21/Jun 20</c:v>
                </c:pt>
                <c:pt idx="21">
                  <c:v>Mon 22/Jun 20</c:v>
                </c:pt>
                <c:pt idx="22">
                  <c:v>Tue 23/Jun 20</c:v>
                </c:pt>
                <c:pt idx="23">
                  <c:v>Wed 24/Jun 20</c:v>
                </c:pt>
                <c:pt idx="24">
                  <c:v>Thu 25/Jun 20</c:v>
                </c:pt>
                <c:pt idx="25">
                  <c:v>Fri 26/Jun 20</c:v>
                </c:pt>
                <c:pt idx="26">
                  <c:v>Sat 27/Jun 20</c:v>
                </c:pt>
                <c:pt idx="27">
                  <c:v>Sun 28/Jun 20</c:v>
                </c:pt>
                <c:pt idx="28">
                  <c:v>Mon 29/Jun 20</c:v>
                </c:pt>
                <c:pt idx="29">
                  <c:v>Tue 30/Jun 20</c:v>
                </c:pt>
                <c:pt idx="30">
                  <c:v>Wed 01/Jul 20</c:v>
                </c:pt>
                <c:pt idx="31">
                  <c:v>Thu 02/Jul 20</c:v>
                </c:pt>
                <c:pt idx="32">
                  <c:v>Fri 03/Jul 20</c:v>
                </c:pt>
                <c:pt idx="33">
                  <c:v>Sat 04/Jul 20</c:v>
                </c:pt>
                <c:pt idx="34">
                  <c:v>Sun 05/Jul 20</c:v>
                </c:pt>
                <c:pt idx="35">
                  <c:v>Mon 06/Jul 20</c:v>
                </c:pt>
                <c:pt idx="36">
                  <c:v>Tue 07/Jul 20</c:v>
                </c:pt>
                <c:pt idx="37">
                  <c:v>Wed 08/Jul 20</c:v>
                </c:pt>
                <c:pt idx="38">
                  <c:v>Thu 09/Jul 20</c:v>
                </c:pt>
                <c:pt idx="39">
                  <c:v>Fri 10/Jul 20</c:v>
                </c:pt>
                <c:pt idx="40">
                  <c:v>Sat 11/Jul 20</c:v>
                </c:pt>
                <c:pt idx="41">
                  <c:v>Sun 12/Jul 20</c:v>
                </c:pt>
                <c:pt idx="42">
                  <c:v>Mon 13/Jul 20</c:v>
                </c:pt>
                <c:pt idx="43">
                  <c:v>Tue 14/Jul 20</c:v>
                </c:pt>
                <c:pt idx="44">
                  <c:v>Wed 15/Jul 20</c:v>
                </c:pt>
                <c:pt idx="45">
                  <c:v>Thu 16/Jul 20</c:v>
                </c:pt>
                <c:pt idx="46">
                  <c:v>Fri 17/Jul 20</c:v>
                </c:pt>
                <c:pt idx="47">
                  <c:v>Sat 18/Jul 20</c:v>
                </c:pt>
                <c:pt idx="48">
                  <c:v>Sun 19/Jul 20</c:v>
                </c:pt>
                <c:pt idx="49">
                  <c:v>Mon 20/Jul 20</c:v>
                </c:pt>
                <c:pt idx="50">
                  <c:v>Tue 21/Jul 20</c:v>
                </c:pt>
                <c:pt idx="51">
                  <c:v>Wed 22/Jul 20</c:v>
                </c:pt>
                <c:pt idx="52">
                  <c:v>Thu 23/Jul 20</c:v>
                </c:pt>
                <c:pt idx="53">
                  <c:v>Fri 24/Jul 20</c:v>
                </c:pt>
                <c:pt idx="54">
                  <c:v>Sat 25/Jul 20</c:v>
                </c:pt>
                <c:pt idx="55">
                  <c:v>Sun 26/Jul 20</c:v>
                </c:pt>
                <c:pt idx="56">
                  <c:v>Mon 27/Jul 20</c:v>
                </c:pt>
                <c:pt idx="57">
                  <c:v>Tue 28/Jul 20</c:v>
                </c:pt>
                <c:pt idx="58">
                  <c:v>Wed 29/Jul 20</c:v>
                </c:pt>
                <c:pt idx="59">
                  <c:v>Thu 30/Jul 20</c:v>
                </c:pt>
                <c:pt idx="60">
                  <c:v>Fri 31/Jul 20</c:v>
                </c:pt>
                <c:pt idx="61">
                  <c:v>Sat 01/Aug 20</c:v>
                </c:pt>
                <c:pt idx="62">
                  <c:v>Sun 02/Aug 20</c:v>
                </c:pt>
                <c:pt idx="63">
                  <c:v>Mon 03/Aug 20</c:v>
                </c:pt>
                <c:pt idx="64">
                  <c:v>Tue 04/Aug 20</c:v>
                </c:pt>
                <c:pt idx="65">
                  <c:v>Wed 05/Aug 20</c:v>
                </c:pt>
                <c:pt idx="66">
                  <c:v>Thu 06/Aug 20</c:v>
                </c:pt>
                <c:pt idx="67">
                  <c:v>Fri 07/Aug 20</c:v>
                </c:pt>
                <c:pt idx="68">
                  <c:v>Sat 08/Aug 20</c:v>
                </c:pt>
                <c:pt idx="69">
                  <c:v>Sun 09/Aug 20</c:v>
                </c:pt>
                <c:pt idx="70">
                  <c:v>Mon 10/Aug 20</c:v>
                </c:pt>
                <c:pt idx="71">
                  <c:v>Tue 11/Aug 20</c:v>
                </c:pt>
                <c:pt idx="72">
                  <c:v>Wed 12/Aug 20</c:v>
                </c:pt>
                <c:pt idx="73">
                  <c:v>Thu 13/Aug 20</c:v>
                </c:pt>
                <c:pt idx="74">
                  <c:v>Fri 14/Aug 20</c:v>
                </c:pt>
                <c:pt idx="75">
                  <c:v>Sat 15/Aug 20</c:v>
                </c:pt>
                <c:pt idx="76">
                  <c:v>Sun 16/Aug 20</c:v>
                </c:pt>
                <c:pt idx="77">
                  <c:v>Mon 17/Aug 20</c:v>
                </c:pt>
                <c:pt idx="78">
                  <c:v>Tue 18/Aug 20</c:v>
                </c:pt>
                <c:pt idx="79">
                  <c:v>Wed 19/Aug 20</c:v>
                </c:pt>
                <c:pt idx="80">
                  <c:v>Thu 20/Aug 20</c:v>
                </c:pt>
                <c:pt idx="81">
                  <c:v>Fri 21/Aug 20</c:v>
                </c:pt>
                <c:pt idx="82">
                  <c:v>Sat 22/Aug 20</c:v>
                </c:pt>
                <c:pt idx="83">
                  <c:v>Sun 23/Aug 20</c:v>
                </c:pt>
                <c:pt idx="84">
                  <c:v>Mon 24/Aug 20</c:v>
                </c:pt>
                <c:pt idx="85">
                  <c:v>Tue 25/Aug 20</c:v>
                </c:pt>
                <c:pt idx="86">
                  <c:v>Wed 26/Aug 20</c:v>
                </c:pt>
                <c:pt idx="87">
                  <c:v>Thu 27/Aug 20</c:v>
                </c:pt>
                <c:pt idx="88">
                  <c:v>Fri 28/Aug 20</c:v>
                </c:pt>
                <c:pt idx="89">
                  <c:v>Sat 29/Aug 20</c:v>
                </c:pt>
                <c:pt idx="90">
                  <c:v>Sun 30/Aug 20</c:v>
                </c:pt>
                <c:pt idx="91">
                  <c:v>Mon 31/Aug 20</c:v>
                </c:pt>
                <c:pt idx="92">
                  <c:v>Tue 01/Sep 20</c:v>
                </c:pt>
                <c:pt idx="93">
                  <c:v>Wed 02/Sep 20</c:v>
                </c:pt>
                <c:pt idx="94">
                  <c:v>Thu 03/Sep 20</c:v>
                </c:pt>
                <c:pt idx="95">
                  <c:v>Fri 04/Sep 20</c:v>
                </c:pt>
                <c:pt idx="96">
                  <c:v>Sat 05/Sep 20</c:v>
                </c:pt>
                <c:pt idx="97">
                  <c:v>Sun 06/Sep 20</c:v>
                </c:pt>
                <c:pt idx="98">
                  <c:v>Mon 07/Sep 20</c:v>
                </c:pt>
                <c:pt idx="99">
                  <c:v>Tue 08/Sep 20</c:v>
                </c:pt>
                <c:pt idx="100">
                  <c:v>Wed 09/Sep 20</c:v>
                </c:pt>
                <c:pt idx="101">
                  <c:v>Thu 10/Sep 20</c:v>
                </c:pt>
                <c:pt idx="102">
                  <c:v>Fri 11/Sep 20</c:v>
                </c:pt>
                <c:pt idx="103">
                  <c:v>Sat 12/Sep 20</c:v>
                </c:pt>
                <c:pt idx="104">
                  <c:v>Sun 13/Sep 20</c:v>
                </c:pt>
                <c:pt idx="105">
                  <c:v>Mon 14/Sep 20</c:v>
                </c:pt>
                <c:pt idx="106">
                  <c:v>Tue 15/Sep 20</c:v>
                </c:pt>
                <c:pt idx="107">
                  <c:v>Wed 16/Sep 20</c:v>
                </c:pt>
                <c:pt idx="108">
                  <c:v>Thu 17/Sep 20</c:v>
                </c:pt>
                <c:pt idx="109">
                  <c:v>Fri 18/Sep 20</c:v>
                </c:pt>
                <c:pt idx="110">
                  <c:v>Sat 19/Sep 20</c:v>
                </c:pt>
                <c:pt idx="111">
                  <c:v>Sun 20/Sep 20</c:v>
                </c:pt>
                <c:pt idx="112">
                  <c:v>Mon 21/Sep 20</c:v>
                </c:pt>
                <c:pt idx="113">
                  <c:v>Tue 22/Sep 20</c:v>
                </c:pt>
                <c:pt idx="114">
                  <c:v>Wed 23/Sep 20</c:v>
                </c:pt>
                <c:pt idx="115">
                  <c:v>Thu 24/Sep 20</c:v>
                </c:pt>
                <c:pt idx="116">
                  <c:v>Fri 25/Sep 20</c:v>
                </c:pt>
                <c:pt idx="117">
                  <c:v>Sat 26/Sep 20</c:v>
                </c:pt>
                <c:pt idx="118">
                  <c:v>Sun 27/Sep 20</c:v>
                </c:pt>
                <c:pt idx="119">
                  <c:v>Mon 28/Sep 20</c:v>
                </c:pt>
                <c:pt idx="120">
                  <c:v>Tue 29/Sep 20</c:v>
                </c:pt>
                <c:pt idx="121">
                  <c:v>Wed 30/Sep 20</c:v>
                </c:pt>
                <c:pt idx="122">
                  <c:v>Thu 01/Oct 20</c:v>
                </c:pt>
                <c:pt idx="123">
                  <c:v>Fri 02/Oct 20</c:v>
                </c:pt>
                <c:pt idx="124">
                  <c:v>Sat 03/Oct 20</c:v>
                </c:pt>
                <c:pt idx="125">
                  <c:v>Sun 04/Oct 20</c:v>
                </c:pt>
                <c:pt idx="126">
                  <c:v>Mon 05/Oct 20</c:v>
                </c:pt>
                <c:pt idx="127">
                  <c:v>Tue 06/Oct 20</c:v>
                </c:pt>
                <c:pt idx="128">
                  <c:v>Wed 07/Oct 20</c:v>
                </c:pt>
                <c:pt idx="129">
                  <c:v>Thu 08/Oct 20</c:v>
                </c:pt>
                <c:pt idx="130">
                  <c:v>Fri 09/Oct 20</c:v>
                </c:pt>
                <c:pt idx="131">
                  <c:v>Sat 10/Oct 20</c:v>
                </c:pt>
                <c:pt idx="132">
                  <c:v>Sun 11/Oct 20</c:v>
                </c:pt>
                <c:pt idx="133">
                  <c:v>Mon 12/Oct 20</c:v>
                </c:pt>
                <c:pt idx="134">
                  <c:v>Tue 13/Oct 20</c:v>
                </c:pt>
                <c:pt idx="135">
                  <c:v>Wed 14/Oct 20</c:v>
                </c:pt>
                <c:pt idx="136">
                  <c:v>Thu 15/Oct 20</c:v>
                </c:pt>
                <c:pt idx="137">
                  <c:v>Fri 16/Oct 20</c:v>
                </c:pt>
                <c:pt idx="138">
                  <c:v>Sat 17/Oct 20</c:v>
                </c:pt>
                <c:pt idx="139">
                  <c:v>Sun 18/Oct 20</c:v>
                </c:pt>
                <c:pt idx="140">
                  <c:v>Mon 19/Oct 20</c:v>
                </c:pt>
                <c:pt idx="141">
                  <c:v>Tue 20/Oct 20</c:v>
                </c:pt>
                <c:pt idx="142">
                  <c:v>Wed 21/Oct 20</c:v>
                </c:pt>
                <c:pt idx="143">
                  <c:v>Thu 22/Oct 20</c:v>
                </c:pt>
                <c:pt idx="144">
                  <c:v>Fri 23/Oct 20</c:v>
                </c:pt>
                <c:pt idx="145">
                  <c:v>Sat 24/Oct 20</c:v>
                </c:pt>
                <c:pt idx="146">
                  <c:v>Sun 25/Oct 20</c:v>
                </c:pt>
                <c:pt idx="147">
                  <c:v>Mon 26/Oct 20</c:v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</c:strCache>
            </c:strRef>
          </c:cat>
          <c:val>
            <c:numRef>
              <c:f>'Doubling Rates'!$D$91:$D$300</c:f>
              <c:numCache>
                <c:formatCode>General</c:formatCode>
                <c:ptCount val="210"/>
                <c:pt idx="0">
                  <c:v>0.00601007360097596</c:v>
                </c:pt>
                <c:pt idx="1">
                  <c:v>0.00571706333810499</c:v>
                </c:pt>
                <c:pt idx="2">
                  <c:v>0.0055346380532975</c:v>
                </c:pt>
                <c:pt idx="3">
                  <c:v>0.00511950913893415</c:v>
                </c:pt>
                <c:pt idx="4">
                  <c:v>0.00480656643716922</c:v>
                </c:pt>
                <c:pt idx="5">
                  <c:v>0.00437169936697793</c:v>
                </c:pt>
                <c:pt idx="6">
                  <c:v>0.00377016647092384</c:v>
                </c:pt>
                <c:pt idx="7">
                  <c:v>0.00356433523845895</c:v>
                </c:pt>
                <c:pt idx="8">
                  <c:v>0.00348272834863033</c:v>
                </c:pt>
                <c:pt idx="9">
                  <c:v>0.00323320922599845</c:v>
                </c:pt>
                <c:pt idx="10">
                  <c:v>0.00292823671155006</c:v>
                </c:pt>
                <c:pt idx="11">
                  <c:v>0.00240269925119206</c:v>
                </c:pt>
                <c:pt idx="12">
                  <c:v>0.00187656291187849</c:v>
                </c:pt>
                <c:pt idx="13">
                  <c:v>0.00175685721555188</c:v>
                </c:pt>
                <c:pt idx="14">
                  <c:v>0.00176143229122347</c:v>
                </c:pt>
                <c:pt idx="15">
                  <c:v>0.00168971748885904</c:v>
                </c:pt>
                <c:pt idx="16">
                  <c:v>0.00163530912002576</c:v>
                </c:pt>
                <c:pt idx="17">
                  <c:v>0.00148984033196518</c:v>
                </c:pt>
                <c:pt idx="18">
                  <c:v>0.00159709343066926</c:v>
                </c:pt>
                <c:pt idx="19">
                  <c:v>0.00165349861763582</c:v>
                </c:pt>
                <c:pt idx="20">
                  <c:v>0.00155425660103159</c:v>
                </c:pt>
                <c:pt idx="21">
                  <c:v>0.00149716532962847</c:v>
                </c:pt>
                <c:pt idx="22">
                  <c:v>0.00149050675831559</c:v>
                </c:pt>
                <c:pt idx="23">
                  <c:v>0.00160267820371604</c:v>
                </c:pt>
                <c:pt idx="24">
                  <c:v>0.00168114083387931</c:v>
                </c:pt>
                <c:pt idx="25">
                  <c:v>0.00161322650869389</c:v>
                </c:pt>
                <c:pt idx="26">
                  <c:v>0.00145917641303864</c:v>
                </c:pt>
                <c:pt idx="27">
                  <c:v>0.00152055383676244</c:v>
                </c:pt>
                <c:pt idx="28">
                  <c:v>0.00151534249649213</c:v>
                </c:pt>
                <c:pt idx="29">
                  <c:v>0.00160027883855994</c:v>
                </c:pt>
                <c:pt idx="30">
                  <c:v>0.00139346356486373</c:v>
                </c:pt>
                <c:pt idx="31">
                  <c:v>0.00138446667006808</c:v>
                </c:pt>
                <c:pt idx="32">
                  <c:v>0.00155160212901289</c:v>
                </c:pt>
                <c:pt idx="33">
                  <c:v>0.00167317191875836</c:v>
                </c:pt>
                <c:pt idx="34">
                  <c:v>0.00174647546970854</c:v>
                </c:pt>
                <c:pt idx="35">
                  <c:v>0.00175086206305571</c:v>
                </c:pt>
                <c:pt idx="36">
                  <c:v>0.00160995984683477</c:v>
                </c:pt>
                <c:pt idx="37">
                  <c:v>0.00160753243770812</c:v>
                </c:pt>
                <c:pt idx="38">
                  <c:v>0.00158050330431649</c:v>
                </c:pt>
                <c:pt idx="39">
                  <c:v>0.00151007168751874</c:v>
                </c:pt>
                <c:pt idx="40">
                  <c:v>0.00152693363962733</c:v>
                </c:pt>
                <c:pt idx="41">
                  <c:v>0.00144306614868473</c:v>
                </c:pt>
                <c:pt idx="42">
                  <c:v>0.00144629248484174</c:v>
                </c:pt>
                <c:pt idx="43">
                  <c:v>0.00152659554293702</c:v>
                </c:pt>
                <c:pt idx="44">
                  <c:v>0.00152012885932181</c:v>
                </c:pt>
                <c:pt idx="45">
                  <c:v>0.00160287572379224</c:v>
                </c:pt>
                <c:pt idx="46">
                  <c:v>0.00157332545996514</c:v>
                </c:pt>
                <c:pt idx="47">
                  <c:v>0.00152500578775365</c:v>
                </c:pt>
                <c:pt idx="48">
                  <c:v>0.00160843643048048</c:v>
                </c:pt>
                <c:pt idx="49">
                  <c:v>0.00161910408679578</c:v>
                </c:pt>
                <c:pt idx="50">
                  <c:v>0.00167802986169981</c:v>
                </c:pt>
                <c:pt idx="51">
                  <c:v>0.00170188530924045</c:v>
                </c:pt>
                <c:pt idx="52">
                  <c:v>0.00164797186038009</c:v>
                </c:pt>
                <c:pt idx="53">
                  <c:v>0.00171147125261049</c:v>
                </c:pt>
                <c:pt idx="54">
                  <c:v>0.00187701310319983</c:v>
                </c:pt>
                <c:pt idx="55">
                  <c:v>0.00194890395711085</c:v>
                </c:pt>
                <c:pt idx="56">
                  <c:v>0.00195163803866997</c:v>
                </c:pt>
                <c:pt idx="57">
                  <c:v>0.00189486536413393</c:v>
                </c:pt>
                <c:pt idx="58">
                  <c:v>0.00213061907932469</c:v>
                </c:pt>
                <c:pt idx="59">
                  <c:v>0.00230865766355952</c:v>
                </c:pt>
                <c:pt idx="60">
                  <c:v>0.00255881334047177</c:v>
                </c:pt>
                <c:pt idx="61">
                  <c:v>0.00257839228733499</c:v>
                </c:pt>
                <c:pt idx="62">
                  <c:v>0.00267591881914966</c:v>
                </c:pt>
                <c:pt idx="63">
                  <c:v>0.00264670463791701</c:v>
                </c:pt>
                <c:pt idx="64">
                  <c:v>0.00297630636875047</c:v>
                </c:pt>
                <c:pt idx="65">
                  <c:v>0.00294424823312752</c:v>
                </c:pt>
                <c:pt idx="66">
                  <c:v>0.00275287612960845</c:v>
                </c:pt>
                <c:pt idx="67">
                  <c:v>0.00265931429336381</c:v>
                </c:pt>
                <c:pt idx="68">
                  <c:v>0.00269067045962197</c:v>
                </c:pt>
                <c:pt idx="69">
                  <c:v>0.002597894796144</c:v>
                </c:pt>
                <c:pt idx="70">
                  <c:v>0.00265357332124455</c:v>
                </c:pt>
                <c:pt idx="71">
                  <c:v>0.00246614464906481</c:v>
                </c:pt>
                <c:pt idx="72">
                  <c:v>0.00232189289554151</c:v>
                </c:pt>
                <c:pt idx="73">
                  <c:v>0.00251507906526275</c:v>
                </c:pt>
                <c:pt idx="74">
                  <c:v>0.00237252724738782</c:v>
                </c:pt>
                <c:pt idx="75">
                  <c:v>0.00242480823576908</c:v>
                </c:pt>
                <c:pt idx="76">
                  <c:v>0.00244028598792568</c:v>
                </c:pt>
                <c:pt idx="77">
                  <c:v>0.00243309307899266</c:v>
                </c:pt>
                <c:pt idx="78">
                  <c:v>0.00227598974865157</c:v>
                </c:pt>
                <c:pt idx="79">
                  <c:v>0.00231196824730312</c:v>
                </c:pt>
                <c:pt idx="80">
                  <c:v>0.00223572496468103</c:v>
                </c:pt>
                <c:pt idx="81">
                  <c:v>0.0025025218006714</c:v>
                </c:pt>
                <c:pt idx="82">
                  <c:v>0.00217811116185786</c:v>
                </c:pt>
                <c:pt idx="83">
                  <c:v>0.00208439896114447</c:v>
                </c:pt>
                <c:pt idx="84">
                  <c:v>0.00216994526943281</c:v>
                </c:pt>
                <c:pt idx="85">
                  <c:v>0.00237912973160212</c:v>
                </c:pt>
                <c:pt idx="86">
                  <c:v>0.00243834060039987</c:v>
                </c:pt>
                <c:pt idx="87">
                  <c:v>0.00255825989271497</c:v>
                </c:pt>
                <c:pt idx="88">
                  <c:v>0.00256010372517721</c:v>
                </c:pt>
                <c:pt idx="89">
                  <c:v>0.00293291252237794</c:v>
                </c:pt>
                <c:pt idx="90">
                  <c:v>0.00285503753620475</c:v>
                </c:pt>
                <c:pt idx="91">
                  <c:v>0.00286504463674071</c:v>
                </c:pt>
                <c:pt idx="92">
                  <c:v>0.00286288728469407</c:v>
                </c:pt>
                <c:pt idx="93">
                  <c:v>0.00282225688927253</c:v>
                </c:pt>
                <c:pt idx="94">
                  <c:v>0.00284787947783667</c:v>
                </c:pt>
                <c:pt idx="95">
                  <c:v>0.00257794692307047</c:v>
                </c:pt>
                <c:pt idx="96">
                  <c:v>0.0025653537317824</c:v>
                </c:pt>
                <c:pt idx="97">
                  <c:v>0.00279194688502927</c:v>
                </c:pt>
                <c:pt idx="98">
                  <c:v>0.00269047095135862</c:v>
                </c:pt>
                <c:pt idx="99">
                  <c:v>0.00246315647094697</c:v>
                </c:pt>
                <c:pt idx="100">
                  <c:v>0.0023319377218744</c:v>
                </c:pt>
                <c:pt idx="101">
                  <c:v>0.00229116449025724</c:v>
                </c:pt>
                <c:pt idx="102">
                  <c:v>0.00254919630814176</c:v>
                </c:pt>
                <c:pt idx="103">
                  <c:v>0.00256498229304482</c:v>
                </c:pt>
                <c:pt idx="104">
                  <c:v>0.0024380009330042</c:v>
                </c:pt>
                <c:pt idx="105">
                  <c:v>0.00244723478838376</c:v>
                </c:pt>
                <c:pt idx="106">
                  <c:v>0.0025785399236351</c:v>
                </c:pt>
                <c:pt idx="107">
                  <c:v>0.00270299818792118</c:v>
                </c:pt>
                <c:pt idx="108">
                  <c:v>0.00276048927932672</c:v>
                </c:pt>
                <c:pt idx="109">
                  <c:v>0.00273904785699579</c:v>
                </c:pt>
                <c:pt idx="110">
                  <c:v>0.00288569332761269</c:v>
                </c:pt>
                <c:pt idx="111">
                  <c:v>0.00296109409839572</c:v>
                </c:pt>
                <c:pt idx="112">
                  <c:v>0.00296264023526849</c:v>
                </c:pt>
                <c:pt idx="113">
                  <c:v>0.00279087528983486</c:v>
                </c:pt>
                <c:pt idx="114">
                  <c:v>0.0030638623815147</c:v>
                </c:pt>
                <c:pt idx="115">
                  <c:v>0.00309528571168845</c:v>
                </c:pt>
                <c:pt idx="116">
                  <c:v>0.00311170770110841</c:v>
                </c:pt>
                <c:pt idx="117">
                  <c:v>0.00304126086406592</c:v>
                </c:pt>
                <c:pt idx="118">
                  <c:v>0.00331706877824489</c:v>
                </c:pt>
                <c:pt idx="119">
                  <c:v>0.00344361501057201</c:v>
                </c:pt>
                <c:pt idx="120">
                  <c:v>0.0037736818932552</c:v>
                </c:pt>
                <c:pt idx="121">
                  <c:v>0.00372400295248306</c:v>
                </c:pt>
                <c:pt idx="122">
                  <c:v>0.0039896875779669</c:v>
                </c:pt>
                <c:pt idx="123">
                  <c:v>0.00430264474088076</c:v>
                </c:pt>
                <c:pt idx="124">
                  <c:v>0.00437724798395962</c:v>
                </c:pt>
                <c:pt idx="125">
                  <c:v>0.00439304030346343</c:v>
                </c:pt>
                <c:pt idx="126">
                  <c:v>0.00448013248640816</c:v>
                </c:pt>
                <c:pt idx="127">
                  <c:v>0.00446446971948466</c:v>
                </c:pt>
                <c:pt idx="128">
                  <c:v>0.00444355177466711</c:v>
                </c:pt>
                <c:pt idx="129">
                  <c:v>0.00410376856293897</c:v>
                </c:pt>
                <c:pt idx="130">
                  <c:v>0.0040667299292901</c:v>
                </c:pt>
                <c:pt idx="131">
                  <c:v>0.00403644749951465</c:v>
                </c:pt>
                <c:pt idx="132">
                  <c:v>0.00396095989528106</c:v>
                </c:pt>
                <c:pt idx="133">
                  <c:v>0.00426146883139691</c:v>
                </c:pt>
                <c:pt idx="134">
                  <c:v>0.00443007309725938</c:v>
                </c:pt>
                <c:pt idx="135">
                  <c:v>0.00441993005709732</c:v>
                </c:pt>
                <c:pt idx="136">
                  <c:v>0.00456571911119833</c:v>
                </c:pt>
                <c:pt idx="137">
                  <c:v>0.00451186729166385</c:v>
                </c:pt>
                <c:pt idx="138">
                  <c:v>0.00445349741790254</c:v>
                </c:pt>
                <c:pt idx="139">
                  <c:v>0.00461212910666385</c:v>
                </c:pt>
                <c:pt idx="140">
                  <c:v>0.00475670201993285</c:v>
                </c:pt>
                <c:pt idx="141">
                  <c:v>0.00492653043739022</c:v>
                </c:pt>
                <c:pt idx="142">
                  <c:v>0.00503215381867195</c:v>
                </c:pt>
                <c:pt idx="143">
                  <c:v>0.00542734266157853</c:v>
                </c:pt>
                <c:pt idx="144">
                  <c:v>0.00566419230545276</c:v>
                </c:pt>
                <c:pt idx="145">
                  <c:v>0.00620633365329544</c:v>
                </c:pt>
                <c:pt idx="146">
                  <c:v>0.0065164696259945</c:v>
                </c:pt>
                <c:pt idx="147">
                  <c:v>0.00675701623869933</c:v>
                </c:pt>
              </c:numCache>
            </c:numRef>
          </c:val>
          <c:smooth val="1"/>
        </c:ser>
        <c:hiLowLines>
          <c:spPr>
            <a:ln w="0">
              <a:noFill/>
            </a:ln>
          </c:spPr>
        </c:hiLowLines>
        <c:marker val="0"/>
        <c:axId val="32170739"/>
        <c:axId val="87193703"/>
      </c:lineChart>
      <c:dateAx>
        <c:axId val="32170739"/>
        <c:scaling>
          <c:orientation val="minMax"/>
        </c:scaling>
        <c:delete val="0"/>
        <c:axPos val="b"/>
        <c:majorGridlines>
          <c:spPr>
            <a:ln w="0">
              <a:solidFill>
                <a:srgbClr val="b3b3b3"/>
              </a:solidFill>
            </a:ln>
          </c:spPr>
        </c:majorGridlines>
        <c:numFmt formatCode="d\-mmm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 rot="5400000"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87193703"/>
        <c:crosses val="autoZero"/>
        <c:auto val="1"/>
        <c:lblOffset val="100"/>
        <c:noMultiLvlLbl val="0"/>
      </c:dateAx>
      <c:valAx>
        <c:axId val="87193703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0.00%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32170739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layout>
        <c:manualLayout>
          <c:xMode val="edge"/>
          <c:yMode val="edge"/>
          <c:x val="0.851935516993531"/>
          <c:y val="0.316735738664066"/>
          <c:w val="0.120276560788609"/>
          <c:h val="0.0834399951240324"/>
        </c:manualLayout>
      </c:layout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latin typeface="Arial"/>
              </a:rPr>
              <a:t>Mean New-Case Counts
By Day of the Week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'Dow Effect'!$H$1:$H$1</c:f>
              <c:strCache>
                <c:ptCount val="1"/>
                <c:pt idx="0">
                  <c:v>Mean New Cases By DoW</c:v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triangle"/>
            <c:size val="8"/>
            <c:spPr>
              <a:solidFill>
                <a:srgbClr val="83caff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'Dow Effect'!$G$7:$G$13</c:f>
              <c:strCache>
                <c:ptCount val="7"/>
                <c:pt idx="0">
                  <c:v>M</c:v>
                </c:pt>
                <c:pt idx="1">
                  <c:v>Tu</c:v>
                </c:pt>
                <c:pt idx="2">
                  <c:v>W</c:v>
                </c:pt>
                <c:pt idx="3">
                  <c:v>Th</c:v>
                </c:pt>
                <c:pt idx="4">
                  <c:v>F</c:v>
                </c:pt>
                <c:pt idx="5">
                  <c:v>Sa</c:v>
                </c:pt>
                <c:pt idx="6">
                  <c:v>Sn</c:v>
                </c:pt>
              </c:strCache>
            </c:strRef>
          </c:cat>
          <c:val>
            <c:numRef>
              <c:f>'Dow Effect'!$H$7:$H$13</c:f>
              <c:numCache>
                <c:formatCode>General</c:formatCode>
                <c:ptCount val="7"/>
                <c:pt idx="0">
                  <c:v>513.088235294118</c:v>
                </c:pt>
                <c:pt idx="1">
                  <c:v>513.151515151515</c:v>
                </c:pt>
                <c:pt idx="2">
                  <c:v>612.848484848485</c:v>
                </c:pt>
                <c:pt idx="3">
                  <c:v>698.794117647059</c:v>
                </c:pt>
                <c:pt idx="4">
                  <c:v>759.441176470588</c:v>
                </c:pt>
                <c:pt idx="5">
                  <c:v>680.764705882353</c:v>
                </c:pt>
                <c:pt idx="6">
                  <c:v>608.029411764706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94500525"/>
        <c:axId val="16196325"/>
      </c:lineChart>
      <c:catAx>
        <c:axId val="94500525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</a:rPr>
                  <a:t>DoW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16196325"/>
        <c:crosses val="autoZero"/>
        <c:auto val="1"/>
        <c:lblAlgn val="ctr"/>
        <c:lblOffset val="100"/>
        <c:noMultiLvlLbl val="0"/>
      </c:catAx>
      <c:valAx>
        <c:axId val="16196325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</a:rPr>
                  <a:t>Sample Variance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#,##0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94500525"/>
        <c:crossesAt val="1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latin typeface="Arial"/>
              </a:rPr>
              <a:t>Volatility of New Cases
By Day of the Week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'Dow Effect'!$J$1:$J$1</c:f>
              <c:strCache>
                <c:ptCount val="1"/>
                <c:pt idx="0">
                  <c:v>Variance</c:v>
                </c:pt>
              </c:strCache>
            </c:strRef>
          </c:tx>
          <c:spPr>
            <a:solidFill>
              <a:srgbClr val="dc143c"/>
            </a:solidFill>
            <a:ln w="28800">
              <a:solidFill>
                <a:srgbClr val="dc143c"/>
              </a:solidFill>
              <a:round/>
            </a:ln>
          </c:spPr>
          <c:marker>
            <c:symbol val="triangle"/>
            <c:size val="8"/>
            <c:spPr>
              <a:solidFill>
                <a:srgbClr val="dc143c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'Dow Effect'!$G$7:$G$13</c:f>
              <c:strCache>
                <c:ptCount val="7"/>
                <c:pt idx="0">
                  <c:v>M</c:v>
                </c:pt>
                <c:pt idx="1">
                  <c:v>Tu</c:v>
                </c:pt>
                <c:pt idx="2">
                  <c:v>W</c:v>
                </c:pt>
                <c:pt idx="3">
                  <c:v>Th</c:v>
                </c:pt>
                <c:pt idx="4">
                  <c:v>F</c:v>
                </c:pt>
                <c:pt idx="5">
                  <c:v>Sa</c:v>
                </c:pt>
                <c:pt idx="6">
                  <c:v>Sn</c:v>
                </c:pt>
              </c:strCache>
            </c:strRef>
          </c:cat>
          <c:val>
            <c:numRef>
              <c:f>'Dow Effect'!$J$7:$J$13</c:f>
              <c:numCache>
                <c:formatCode>General</c:formatCode>
                <c:ptCount val="7"/>
                <c:pt idx="0">
                  <c:v>217365.658645276</c:v>
                </c:pt>
                <c:pt idx="1">
                  <c:v>223245.195075758</c:v>
                </c:pt>
                <c:pt idx="2">
                  <c:v>321204.570075757</c:v>
                </c:pt>
                <c:pt idx="3">
                  <c:v>577786.35026738</c:v>
                </c:pt>
                <c:pt idx="4">
                  <c:v>919270.193404634</c:v>
                </c:pt>
                <c:pt idx="5">
                  <c:v>417549.336898396</c:v>
                </c:pt>
                <c:pt idx="6">
                  <c:v>354701.908199643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9310658"/>
        <c:axId val="79825493"/>
      </c:lineChart>
      <c:catAx>
        <c:axId val="931065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</a:rPr>
                  <a:t>DoW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79825493"/>
        <c:crosses val="autoZero"/>
        <c:auto val="1"/>
        <c:lblAlgn val="ctr"/>
        <c:lblOffset val="100"/>
        <c:noMultiLvlLbl val="0"/>
      </c:catAx>
      <c:valAx>
        <c:axId val="79825493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</a:rPr>
                  <a:t>Volatility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#,##0;[RED]\-#,##0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9310658"/>
        <c:crossesAt val="1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latin typeface="Arial"/>
              </a:rPr>
              <a:t>Standard Deviation New-Case Counts
By DoW</a:t>
            </a:r>
          </a:p>
        </c:rich>
      </c:tx>
      <c:layout>
        <c:manualLayout>
          <c:xMode val="edge"/>
          <c:yMode val="edge"/>
          <c:x val="0.256945694569457"/>
          <c:y val="0.0464361642609377"/>
        </c:manualLayout>
      </c:layout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'Dow Effect'!$I$1:$I$1</c:f>
              <c:strCache>
                <c:ptCount val="1"/>
                <c:pt idx="0">
                  <c:v>St Dev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'Dow Effect'!$G$7:$G$13</c:f>
              <c:strCache>
                <c:ptCount val="7"/>
                <c:pt idx="0">
                  <c:v>M</c:v>
                </c:pt>
                <c:pt idx="1">
                  <c:v>Tu</c:v>
                </c:pt>
                <c:pt idx="2">
                  <c:v>W</c:v>
                </c:pt>
                <c:pt idx="3">
                  <c:v>Th</c:v>
                </c:pt>
                <c:pt idx="4">
                  <c:v>F</c:v>
                </c:pt>
                <c:pt idx="5">
                  <c:v>Sa</c:v>
                </c:pt>
                <c:pt idx="6">
                  <c:v>Sn</c:v>
                </c:pt>
              </c:strCache>
            </c:strRef>
          </c:cat>
          <c:val>
            <c:numRef>
              <c:f>'Dow Effect'!$I$7:$I$13</c:f>
              <c:numCache>
                <c:formatCode>General</c:formatCode>
                <c:ptCount val="7"/>
                <c:pt idx="0">
                  <c:v>466.224901356927</c:v>
                </c:pt>
                <c:pt idx="1">
                  <c:v>472.488301522649</c:v>
                </c:pt>
                <c:pt idx="2">
                  <c:v>566.74912445963</c:v>
                </c:pt>
                <c:pt idx="3">
                  <c:v>760.122588973239</c:v>
                </c:pt>
                <c:pt idx="4">
                  <c:v>958.785791198761</c:v>
                </c:pt>
                <c:pt idx="5">
                  <c:v>646.180576076375</c:v>
                </c:pt>
                <c:pt idx="6">
                  <c:v>595.568558773584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98026773"/>
        <c:axId val="87082989"/>
      </c:lineChart>
      <c:catAx>
        <c:axId val="98026773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</a:rPr>
                  <a:t>Day of the Week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87082989"/>
        <c:crosses val="autoZero"/>
        <c:auto val="1"/>
        <c:lblAlgn val="ctr"/>
        <c:lblOffset val="100"/>
        <c:noMultiLvlLbl val="0"/>
      </c:catAx>
      <c:valAx>
        <c:axId val="87082989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</a:rPr>
                  <a:t>New Cases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98026773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latin typeface="Arial"/>
              </a:rPr>
              <a:t>Massachusetts COVID-19 New Cases
Distribution of Place Value By Month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stacked"/>
        <c:varyColors val="0"/>
        <c:ser>
          <c:idx val="0"/>
          <c:order val="0"/>
          <c:tx>
            <c:strRef>
              <c:f>Massachusetts_2!$E$1</c:f>
              <c:strCache>
                <c:ptCount val="1"/>
                <c:pt idx="0">
                  <c:v>Ones</c:v>
                </c:pt>
              </c:strCache>
            </c:strRef>
          </c:tx>
          <c:spPr>
            <a:solidFill>
              <a:srgbClr val="579d1c"/>
            </a:solidFill>
            <a:ln w="0">
              <a:noFill/>
            </a:ln>
          </c:spPr>
          <c:invertIfNegative val="0"/>
          <c:dPt>
            <c:idx val="1"/>
            <c:invertIfNegative val="0"/>
            <c:spPr>
              <a:solidFill>
                <a:srgbClr val="579d1c"/>
              </a:solidFill>
              <a:ln w="0">
                <a:noFill/>
              </a:ln>
            </c:spPr>
          </c:dPt>
          <c:dPt>
            <c:idx val="2"/>
            <c:invertIfNegative val="0"/>
            <c:spPr>
              <a:solidFill>
                <a:srgbClr val="579d1c"/>
              </a:solidFill>
              <a:ln w="0">
                <a:noFill/>
              </a:ln>
            </c:spPr>
          </c:dPt>
          <c:dPt>
            <c:idx val="3"/>
            <c:invertIfNegative val="0"/>
            <c:spPr>
              <a:solidFill>
                <a:srgbClr val="579d1c"/>
              </a:solidFill>
              <a:ln w="0">
                <a:noFill/>
              </a:ln>
            </c:spPr>
          </c:dPt>
          <c:dPt>
            <c:idx val="4"/>
            <c:invertIfNegative val="0"/>
            <c:spPr>
              <a:solidFill>
                <a:srgbClr val="579d1c"/>
              </a:solidFill>
              <a:ln w="0">
                <a:noFill/>
              </a:ln>
            </c:spPr>
          </c:dPt>
          <c:dPt>
            <c:idx val="5"/>
            <c:invertIfNegative val="0"/>
            <c:spPr>
              <a:solidFill>
                <a:srgbClr val="579d1c"/>
              </a:solidFill>
              <a:ln w="0">
                <a:noFill/>
              </a:ln>
            </c:spPr>
          </c:dPt>
          <c:dPt>
            <c:idx val="6"/>
            <c:invertIfNegative val="0"/>
            <c:spPr>
              <a:solidFill>
                <a:srgbClr val="579d1c"/>
              </a:solidFill>
              <a:ln w="0">
                <a:noFill/>
              </a:ln>
            </c:spPr>
          </c:dPt>
          <c:dPt>
            <c:idx val="7"/>
            <c:invertIfNegative val="0"/>
            <c:spPr>
              <a:solidFill>
                <a:srgbClr val="579d1c"/>
              </a:solidFill>
              <a:ln w="0">
                <a:noFill/>
              </a:ln>
            </c:spPr>
          </c:dPt>
          <c:dLbls>
            <c:numFmt formatCode="#,##0" sourceLinked="1"/>
            <c:dLbl>
              <c:idx val="1"/>
              <c:txPr>
                <a:bodyPr wrap="non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txPr>
                <a:bodyPr wrap="non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txPr>
                <a:bodyPr wrap="non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"/>
              <c:txPr>
                <a:bodyPr wrap="non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"/>
              <c:txPr>
                <a:bodyPr wrap="non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"/>
              <c:txPr>
                <a:bodyPr wrap="non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"/>
              <c:txPr>
                <a:bodyPr wrap="non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Massachusetts_2!$D$2:$D$9</c:f>
              <c:strCache>
                <c:ptCount val="8"/>
                <c:pt idx="0">
                  <c:v>March</c:v>
                </c:pt>
                <c:pt idx="1">
                  <c:v>April</c:v>
                </c:pt>
                <c:pt idx="2">
                  <c:v>May</c:v>
                </c:pt>
                <c:pt idx="3">
                  <c:v>June</c:v>
                </c:pt>
                <c:pt idx="4">
                  <c:v>July</c:v>
                </c:pt>
                <c:pt idx="5">
                  <c:v>August</c:v>
                </c:pt>
                <c:pt idx="6">
                  <c:v>September</c:v>
                </c:pt>
                <c:pt idx="7">
                  <c:v>October</c:v>
                </c:pt>
              </c:strCache>
            </c:strRef>
          </c:cat>
          <c:val>
            <c:numRef>
              <c:f>Massachusetts_2!$E$2:$E$9</c:f>
              <c:numCache>
                <c:formatCode>General</c:formatCode>
                <c:ptCount val="8"/>
                <c:pt idx="0">
                  <c:v>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1"/>
          <c:order val="1"/>
          <c:tx>
            <c:strRef>
              <c:f>Massachusetts_2!$F$1</c:f>
              <c:strCache>
                <c:ptCount val="1"/>
                <c:pt idx="0">
                  <c:v>Tens</c:v>
                </c:pt>
              </c:strCache>
            </c:strRef>
          </c:tx>
          <c:spPr>
            <a:solidFill>
              <a:srgbClr val="ffd320"/>
            </a:solidFill>
            <a:ln w="0">
              <a:noFill/>
            </a:ln>
          </c:spPr>
          <c:invertIfNegative val="0"/>
          <c:dPt>
            <c:idx val="1"/>
            <c:invertIfNegative val="0"/>
            <c:spPr>
              <a:solidFill>
                <a:srgbClr val="ffd320"/>
              </a:solidFill>
              <a:ln w="0">
                <a:noFill/>
              </a:ln>
            </c:spPr>
          </c:dPt>
          <c:dPt>
            <c:idx val="2"/>
            <c:invertIfNegative val="0"/>
            <c:spPr>
              <a:solidFill>
                <a:srgbClr val="ffd320"/>
              </a:solidFill>
              <a:ln w="0">
                <a:noFill/>
              </a:ln>
            </c:spPr>
          </c:dPt>
          <c:dPt>
            <c:idx val="4"/>
            <c:invertIfNegative val="0"/>
            <c:spPr>
              <a:solidFill>
                <a:srgbClr val="ffd320"/>
              </a:solidFill>
              <a:ln w="0">
                <a:noFill/>
              </a:ln>
            </c:spPr>
          </c:dPt>
          <c:dPt>
            <c:idx val="5"/>
            <c:invertIfNegative val="0"/>
            <c:spPr>
              <a:solidFill>
                <a:srgbClr val="ffd320"/>
              </a:solidFill>
              <a:ln w="0">
                <a:noFill/>
              </a:ln>
            </c:spPr>
          </c:dPt>
          <c:dPt>
            <c:idx val="6"/>
            <c:invertIfNegative val="0"/>
            <c:spPr>
              <a:solidFill>
                <a:srgbClr val="ffd320"/>
              </a:solidFill>
              <a:ln w="0">
                <a:noFill/>
              </a:ln>
            </c:spPr>
          </c:dPt>
          <c:dPt>
            <c:idx val="7"/>
            <c:invertIfNegative val="0"/>
            <c:spPr>
              <a:solidFill>
                <a:srgbClr val="ffd320"/>
              </a:solidFill>
              <a:ln w="0">
                <a:noFill/>
              </a:ln>
            </c:spPr>
          </c:dPt>
          <c:dLbls>
            <c:numFmt formatCode="#,##0" sourceLinked="1"/>
            <c:dLbl>
              <c:idx val="1"/>
              <c:txPr>
                <a:bodyPr wrap="non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txPr>
                <a:bodyPr wrap="non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"/>
              <c:txPr>
                <a:bodyPr wrap="non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"/>
              <c:txPr>
                <a:bodyPr wrap="non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"/>
              <c:txPr>
                <a:bodyPr wrap="non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"/>
              <c:txPr>
                <a:bodyPr wrap="non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Massachusetts_2!$D$2:$D$9</c:f>
              <c:strCache>
                <c:ptCount val="8"/>
                <c:pt idx="0">
                  <c:v>March</c:v>
                </c:pt>
                <c:pt idx="1">
                  <c:v>April</c:v>
                </c:pt>
                <c:pt idx="2">
                  <c:v>May</c:v>
                </c:pt>
                <c:pt idx="3">
                  <c:v>June</c:v>
                </c:pt>
                <c:pt idx="4">
                  <c:v>July</c:v>
                </c:pt>
                <c:pt idx="5">
                  <c:v>August</c:v>
                </c:pt>
                <c:pt idx="6">
                  <c:v>September</c:v>
                </c:pt>
                <c:pt idx="7">
                  <c:v>October</c:v>
                </c:pt>
              </c:strCache>
            </c:strRef>
          </c:cat>
          <c:val>
            <c:numRef>
              <c:f>Massachusetts_2!$F$2:$F$9</c:f>
              <c:numCache>
                <c:formatCode>General</c:formatCode>
                <c:ptCount val="8"/>
                <c:pt idx="0">
                  <c:v>12</c:v>
                </c:pt>
                <c:pt idx="1">
                  <c:v>0</c:v>
                </c:pt>
                <c:pt idx="2">
                  <c:v>0</c:v>
                </c:pt>
                <c:pt idx="3">
                  <c:v>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2"/>
          <c:order val="2"/>
          <c:tx>
            <c:strRef>
              <c:f>Massachusetts_2!$G$1</c:f>
              <c:strCache>
                <c:ptCount val="1"/>
                <c:pt idx="0">
                  <c:v>Hundreds</c:v>
                </c:pt>
              </c:strCache>
            </c:strRef>
          </c:tx>
          <c:spPr>
            <a:solidFill>
              <a:srgbClr val="ff420e"/>
            </a:solidFill>
            <a:ln w="0">
              <a:noFill/>
            </a:ln>
          </c:spPr>
          <c:invertIfNegative val="0"/>
          <c:dPt>
            <c:idx val="0"/>
            <c:invertIfNegative val="0"/>
            <c:spPr>
              <a:solidFill>
                <a:srgbClr val="ff420e"/>
              </a:solidFill>
              <a:ln w="0">
                <a:noFill/>
              </a:ln>
            </c:spPr>
          </c:dPt>
          <c:dPt>
            <c:idx val="1"/>
            <c:invertIfNegative val="0"/>
            <c:spPr>
              <a:solidFill>
                <a:srgbClr val="ff420e"/>
              </a:solidFill>
              <a:ln w="0">
                <a:noFill/>
              </a:ln>
            </c:spPr>
          </c:dPt>
          <c:dPt>
            <c:idx val="4"/>
            <c:invertIfNegative val="0"/>
            <c:spPr>
              <a:solidFill>
                <a:srgbClr val="ff420e"/>
              </a:solidFill>
              <a:ln w="0">
                <a:noFill/>
              </a:ln>
            </c:spPr>
          </c:dPt>
          <c:dLbls>
            <c:numFmt formatCode="#,##0" sourceLinked="0"/>
            <c:dLbl>
              <c:idx val="0"/>
              <c:numFmt formatCode="#,##0" sourceLinked="0"/>
              <c:txPr>
                <a:bodyPr wrap="non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eparator> </c:separator>
            </c:dLbl>
            <c:dLbl>
              <c:idx val="1"/>
              <c:numFmt formatCode="#,##0" sourceLinked="0"/>
              <c:txPr>
                <a:bodyPr wrap="non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eparator> </c:separator>
            </c:dLbl>
            <c:dLbl>
              <c:idx val="4"/>
              <c:numFmt formatCode="#,##0" sourceLinked="0"/>
              <c:txPr>
                <a:bodyPr wrap="non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Massachusetts_2!$D$2:$D$9</c:f>
              <c:strCache>
                <c:ptCount val="8"/>
                <c:pt idx="0">
                  <c:v>March</c:v>
                </c:pt>
                <c:pt idx="1">
                  <c:v>April</c:v>
                </c:pt>
                <c:pt idx="2">
                  <c:v>May</c:v>
                </c:pt>
                <c:pt idx="3">
                  <c:v>June</c:v>
                </c:pt>
                <c:pt idx="4">
                  <c:v>July</c:v>
                </c:pt>
                <c:pt idx="5">
                  <c:v>August</c:v>
                </c:pt>
                <c:pt idx="6">
                  <c:v>September</c:v>
                </c:pt>
                <c:pt idx="7">
                  <c:v>October</c:v>
                </c:pt>
              </c:strCache>
            </c:strRef>
          </c:cat>
          <c:val>
            <c:numRef>
              <c:f>Massachusetts_2!$G$2:$G$9</c:f>
              <c:numCache>
                <c:formatCode>General</c:formatCode>
                <c:ptCount val="8"/>
                <c:pt idx="0">
                  <c:v>10</c:v>
                </c:pt>
                <c:pt idx="1">
                  <c:v>1</c:v>
                </c:pt>
                <c:pt idx="2">
                  <c:v>12</c:v>
                </c:pt>
                <c:pt idx="3">
                  <c:v>27</c:v>
                </c:pt>
                <c:pt idx="4">
                  <c:v>31</c:v>
                </c:pt>
                <c:pt idx="5">
                  <c:v>31</c:v>
                </c:pt>
                <c:pt idx="6">
                  <c:v>30</c:v>
                </c:pt>
                <c:pt idx="7">
                  <c:v>23</c:v>
                </c:pt>
              </c:numCache>
            </c:numRef>
          </c:val>
        </c:ser>
        <c:ser>
          <c:idx val="3"/>
          <c:order val="3"/>
          <c:tx>
            <c:strRef>
              <c:f>Massachusetts_2!$H$1</c:f>
              <c:strCache>
                <c:ptCount val="1"/>
                <c:pt idx="0">
                  <c:v>Thousands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dPt>
            <c:idx val="0"/>
            <c:invertIfNegative val="0"/>
            <c:spPr>
              <a:solidFill>
                <a:srgbClr val="004586"/>
              </a:solidFill>
              <a:ln w="0">
                <a:noFill/>
              </a:ln>
            </c:spPr>
          </c:dPt>
          <c:dPt>
            <c:idx val="1"/>
            <c:invertIfNegative val="0"/>
            <c:spPr>
              <a:solidFill>
                <a:srgbClr val="004586"/>
              </a:solidFill>
              <a:ln w="0">
                <a:noFill/>
              </a:ln>
            </c:spPr>
          </c:dPt>
          <c:dPt>
            <c:idx val="2"/>
            <c:invertIfNegative val="0"/>
            <c:spPr>
              <a:solidFill>
                <a:srgbClr val="004586"/>
              </a:solidFill>
              <a:ln w="0">
                <a:noFill/>
              </a:ln>
            </c:spPr>
          </c:dPt>
          <c:dPt>
            <c:idx val="3"/>
            <c:invertIfNegative val="0"/>
            <c:spPr>
              <a:solidFill>
                <a:srgbClr val="004586"/>
              </a:solidFill>
              <a:ln w="0">
                <a:noFill/>
              </a:ln>
            </c:spPr>
          </c:dPt>
          <c:dPt>
            <c:idx val="4"/>
            <c:invertIfNegative val="0"/>
            <c:spPr>
              <a:solidFill>
                <a:srgbClr val="004586"/>
              </a:solidFill>
              <a:ln w="0">
                <a:noFill/>
              </a:ln>
            </c:spPr>
          </c:dPt>
          <c:dPt>
            <c:idx val="5"/>
            <c:invertIfNegative val="0"/>
            <c:spPr>
              <a:solidFill>
                <a:srgbClr val="004586"/>
              </a:solidFill>
              <a:ln w="0">
                <a:noFill/>
              </a:ln>
            </c:spPr>
          </c:dPt>
          <c:dPt>
            <c:idx val="6"/>
            <c:invertIfNegative val="0"/>
            <c:spPr>
              <a:solidFill>
                <a:srgbClr val="004586"/>
              </a:solidFill>
              <a:ln w="0">
                <a:noFill/>
              </a:ln>
            </c:spPr>
          </c:dPt>
          <c:dLbls>
            <c:numFmt formatCode="#,##0" sourceLinked="1"/>
            <c:dLbl>
              <c:idx val="0"/>
              <c:numFmt formatCode="#,##0" sourceLinked="1"/>
              <c:txPr>
                <a:bodyPr wrap="non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eparator> </c:separator>
            </c:dLbl>
            <c:dLbl>
              <c:idx val="1"/>
              <c:numFmt formatCode="#,##0" sourceLinked="0"/>
              <c:txPr>
                <a:bodyPr wrap="none"/>
                <a:lstStyle/>
                <a:p>
                  <a:pPr>
                    <a:defRPr b="0" sz="1000" spc="-1" strike="noStrike">
                      <a:solidFill>
                        <a:srgbClr val="cccccc"/>
                      </a:solidFill>
                      <a:latin typeface="Arial"/>
                    </a:defRPr>
                  </a:pPr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eparator> </c:separator>
            </c:dLbl>
            <c:dLbl>
              <c:idx val="2"/>
              <c:numFmt formatCode="#,##0" sourceLinked="0"/>
              <c:txPr>
                <a:bodyPr wrap="none"/>
                <a:lstStyle/>
                <a:p>
                  <a:pPr>
                    <a:defRPr b="0" sz="1000" spc="-1" strike="noStrike">
                      <a:solidFill>
                        <a:srgbClr val="b2b2b2"/>
                      </a:solidFill>
                      <a:latin typeface="Arial"/>
                    </a:defRPr>
                  </a:pPr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eparator> </c:separator>
            </c:dLbl>
            <c:dLbl>
              <c:idx val="3"/>
              <c:txPr>
                <a:bodyPr wrap="non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"/>
              <c:txPr>
                <a:bodyPr wrap="non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"/>
              <c:txPr>
                <a:bodyPr wrap="non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"/>
              <c:txPr>
                <a:bodyPr wrap="non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Massachusetts_2!$D$2:$D$9</c:f>
              <c:strCache>
                <c:ptCount val="8"/>
                <c:pt idx="0">
                  <c:v>March</c:v>
                </c:pt>
                <c:pt idx="1">
                  <c:v>April</c:v>
                </c:pt>
                <c:pt idx="2">
                  <c:v>May</c:v>
                </c:pt>
                <c:pt idx="3">
                  <c:v>June</c:v>
                </c:pt>
                <c:pt idx="4">
                  <c:v>July</c:v>
                </c:pt>
                <c:pt idx="5">
                  <c:v>August</c:v>
                </c:pt>
                <c:pt idx="6">
                  <c:v>September</c:v>
                </c:pt>
                <c:pt idx="7">
                  <c:v>October</c:v>
                </c:pt>
              </c:strCache>
            </c:strRef>
          </c:cat>
          <c:val>
            <c:numRef>
              <c:f>Massachusetts_2!$H$2:$H$9</c:f>
              <c:numCache>
                <c:formatCode>General</c:formatCode>
                <c:ptCount val="8"/>
                <c:pt idx="0">
                  <c:v>1</c:v>
                </c:pt>
                <c:pt idx="1">
                  <c:v>29</c:v>
                </c:pt>
                <c:pt idx="2">
                  <c:v>19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</c:v>
                </c:pt>
              </c:numCache>
            </c:numRef>
          </c:val>
        </c:ser>
        <c:gapWidth val="100"/>
        <c:overlap val="100"/>
        <c:axId val="54183919"/>
        <c:axId val="76907954"/>
      </c:barChart>
      <c:catAx>
        <c:axId val="54183919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</a:rPr>
                  <a:t>Month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76907954"/>
        <c:crosses val="autoZero"/>
        <c:auto val="1"/>
        <c:lblAlgn val="ctr"/>
        <c:lblOffset val="100"/>
        <c:noMultiLvlLbl val="0"/>
      </c:catAx>
      <c:valAx>
        <c:axId val="76907954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</a:rPr>
                  <a:t>Count of Placevalue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#,##0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54183919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8.xml"/><Relationship Id="rId2" Type="http://schemas.openxmlformats.org/officeDocument/2006/relationships/chart" Target="../charts/chart29.xml"/><Relationship Id="rId3" Type="http://schemas.openxmlformats.org/officeDocument/2006/relationships/chart" Target="../charts/chart30.xml"/><Relationship Id="rId4" Type="http://schemas.openxmlformats.org/officeDocument/2006/relationships/chart" Target="../charts/chart3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32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33.xml"/><Relationship Id="rId2" Type="http://schemas.openxmlformats.org/officeDocument/2006/relationships/chart" Target="../charts/chart34.xml"/><Relationship Id="rId3" Type="http://schemas.openxmlformats.org/officeDocument/2006/relationships/chart" Target="../charts/chart35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36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49</xdr:row>
      <xdr:rowOff>133920</xdr:rowOff>
    </xdr:from>
    <xdr:to>
      <xdr:col>13</xdr:col>
      <xdr:colOff>684000</xdr:colOff>
      <xdr:row>96</xdr:row>
      <xdr:rowOff>57240</xdr:rowOff>
    </xdr:to>
    <xdr:graphicFrame>
      <xdr:nvGraphicFramePr>
        <xdr:cNvPr id="0" name=""/>
        <xdr:cNvGraphicFramePr/>
      </xdr:nvGraphicFramePr>
      <xdr:xfrm>
        <a:off x="0" y="8067960"/>
        <a:ext cx="11712600" cy="7534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14</xdr:col>
      <xdr:colOff>459360</xdr:colOff>
      <xdr:row>44</xdr:row>
      <xdr:rowOff>115920</xdr:rowOff>
    </xdr:from>
    <xdr:to>
      <xdr:col>26</xdr:col>
      <xdr:colOff>719640</xdr:colOff>
      <xdr:row>86</xdr:row>
      <xdr:rowOff>61920</xdr:rowOff>
    </xdr:to>
    <xdr:graphicFrame>
      <xdr:nvGraphicFramePr>
        <xdr:cNvPr id="1" name=""/>
        <xdr:cNvGraphicFramePr/>
      </xdr:nvGraphicFramePr>
      <xdr:xfrm>
        <a:off x="12336120" y="7240320"/>
        <a:ext cx="10440720" cy="6747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14</xdr:col>
      <xdr:colOff>469440</xdr:colOff>
      <xdr:row>1</xdr:row>
      <xdr:rowOff>0</xdr:rowOff>
    </xdr:from>
    <xdr:to>
      <xdr:col>26</xdr:col>
      <xdr:colOff>761400</xdr:colOff>
      <xdr:row>43</xdr:row>
      <xdr:rowOff>133200</xdr:rowOff>
    </xdr:to>
    <xdr:graphicFrame>
      <xdr:nvGraphicFramePr>
        <xdr:cNvPr id="2" name=""/>
        <xdr:cNvGraphicFramePr/>
      </xdr:nvGraphicFramePr>
      <xdr:xfrm>
        <a:off x="12346200" y="161640"/>
        <a:ext cx="10472400" cy="6934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14</xdr:col>
      <xdr:colOff>219240</xdr:colOff>
      <xdr:row>98</xdr:row>
      <xdr:rowOff>50400</xdr:rowOff>
    </xdr:from>
    <xdr:to>
      <xdr:col>26</xdr:col>
      <xdr:colOff>199080</xdr:colOff>
      <xdr:row>136</xdr:row>
      <xdr:rowOff>132480</xdr:rowOff>
    </xdr:to>
    <xdr:graphicFrame>
      <xdr:nvGraphicFramePr>
        <xdr:cNvPr id="3" name=""/>
        <xdr:cNvGraphicFramePr/>
      </xdr:nvGraphicFramePr>
      <xdr:xfrm>
        <a:off x="12096000" y="15918840"/>
        <a:ext cx="10160280" cy="6235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76680</xdr:colOff>
      <xdr:row>169</xdr:row>
      <xdr:rowOff>27000</xdr:rowOff>
    </xdr:from>
    <xdr:to>
      <xdr:col>20</xdr:col>
      <xdr:colOff>2160</xdr:colOff>
      <xdr:row>205</xdr:row>
      <xdr:rowOff>72000</xdr:rowOff>
    </xdr:to>
    <xdr:graphicFrame>
      <xdr:nvGraphicFramePr>
        <xdr:cNvPr id="4" name=""/>
        <xdr:cNvGraphicFramePr/>
      </xdr:nvGraphicFramePr>
      <xdr:xfrm>
        <a:off x="6420240" y="27676080"/>
        <a:ext cx="10954080" cy="5874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803880</xdr:colOff>
      <xdr:row>0</xdr:row>
      <xdr:rowOff>29160</xdr:rowOff>
    </xdr:from>
    <xdr:to>
      <xdr:col>19</xdr:col>
      <xdr:colOff>51480</xdr:colOff>
      <xdr:row>18</xdr:row>
      <xdr:rowOff>50760</xdr:rowOff>
    </xdr:to>
    <xdr:graphicFrame>
      <xdr:nvGraphicFramePr>
        <xdr:cNvPr id="5" name=""/>
        <xdr:cNvGraphicFramePr/>
      </xdr:nvGraphicFramePr>
      <xdr:xfrm>
        <a:off x="10265040" y="29160"/>
        <a:ext cx="6034680" cy="3219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810360</xdr:colOff>
      <xdr:row>19</xdr:row>
      <xdr:rowOff>67680</xdr:rowOff>
    </xdr:from>
    <xdr:to>
      <xdr:col>19</xdr:col>
      <xdr:colOff>57960</xdr:colOff>
      <xdr:row>39</xdr:row>
      <xdr:rowOff>46440</xdr:rowOff>
    </xdr:to>
    <xdr:graphicFrame>
      <xdr:nvGraphicFramePr>
        <xdr:cNvPr id="6" name=""/>
        <xdr:cNvGraphicFramePr/>
      </xdr:nvGraphicFramePr>
      <xdr:xfrm>
        <a:off x="10271520" y="3427920"/>
        <a:ext cx="6034680" cy="3217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12</xdr:col>
      <xdr:colOff>25920</xdr:colOff>
      <xdr:row>40</xdr:row>
      <xdr:rowOff>118080</xdr:rowOff>
    </xdr:from>
    <xdr:to>
      <xdr:col>19</xdr:col>
      <xdr:colOff>86400</xdr:colOff>
      <xdr:row>60</xdr:row>
      <xdr:rowOff>96840</xdr:rowOff>
    </xdr:to>
    <xdr:graphicFrame>
      <xdr:nvGraphicFramePr>
        <xdr:cNvPr id="7" name=""/>
        <xdr:cNvGraphicFramePr/>
      </xdr:nvGraphicFramePr>
      <xdr:xfrm>
        <a:off x="10335600" y="6878880"/>
        <a:ext cx="5999040" cy="3216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146160</xdr:colOff>
      <xdr:row>2</xdr:row>
      <xdr:rowOff>60840</xdr:rowOff>
    </xdr:from>
    <xdr:to>
      <xdr:col>17</xdr:col>
      <xdr:colOff>209160</xdr:colOff>
      <xdr:row>22</xdr:row>
      <xdr:rowOff>30960</xdr:rowOff>
    </xdr:to>
    <xdr:graphicFrame>
      <xdr:nvGraphicFramePr>
        <xdr:cNvPr id="8" name=""/>
        <xdr:cNvGraphicFramePr/>
      </xdr:nvGraphicFramePr>
      <xdr:xfrm>
        <a:off x="8566200" y="384480"/>
        <a:ext cx="6001560" cy="3208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bostonherald.com/2020/04/23/face-to-face-protest-in-front-charlie-bakers-home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38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1" ySplit="1" topLeftCell="B211" activePane="bottomRight" state="frozen"/>
      <selection pane="topLeft" activeCell="A1" activeCellId="0" sqref="A1"/>
      <selection pane="topRight" activeCell="B1" activeCellId="0" sqref="B1"/>
      <selection pane="bottomLeft" activeCell="A211" activeCellId="0" sqref="A211"/>
      <selection pane="bottomRight" activeCell="D237" activeCellId="0" sqref="D237"/>
    </sheetView>
  </sheetViews>
  <sheetFormatPr defaultColWidth="12.0390625" defaultRowHeight="12.8" zeroHeight="false" outlineLevelRow="0" outlineLevelCol="0"/>
  <cols>
    <col collapsed="false" customWidth="true" hidden="false" outlineLevel="0" max="1" min="1" style="1" width="33.34"/>
    <col collapsed="false" customWidth="true" hidden="false" outlineLevel="0" max="6" min="6" style="2" width="11.86"/>
    <col collapsed="false" customWidth="true" hidden="false" outlineLevel="0" max="9" min="9" style="0" width="13.43"/>
    <col collapsed="false" customWidth="true" hidden="false" outlineLevel="0" max="10" min="10" style="0" width="16.87"/>
    <col collapsed="false" customWidth="true" hidden="false" outlineLevel="0" max="11" min="11" style="0" width="14.28"/>
    <col collapsed="false" customWidth="true" hidden="false" outlineLevel="0" max="12" min="12" style="0" width="13.43"/>
    <col collapsed="false" customWidth="true" hidden="false" outlineLevel="0" max="1024" min="977" style="0" width="11.57"/>
  </cols>
  <sheetData>
    <row r="1" customFormat="false" ht="48.7" hidden="false" customHeight="false" outlineLevel="0" collapsed="false">
      <c r="A1" s="3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6" t="s">
        <v>5</v>
      </c>
      <c r="G1" s="7" t="s">
        <v>6</v>
      </c>
      <c r="H1" s="7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1" t="n">
        <v>43894</v>
      </c>
      <c r="B2" s="0" t="n">
        <v>2</v>
      </c>
      <c r="C2" s="8" t="n">
        <v>2</v>
      </c>
      <c r="D2" s="9"/>
      <c r="E2" s="9"/>
      <c r="I2" s="10"/>
      <c r="J2" s="11"/>
      <c r="K2" s="12"/>
      <c r="L2" s="11"/>
      <c r="M2" s="11"/>
      <c r="N2" s="11"/>
      <c r="O2" s="0" t="n">
        <f aca="false">IF(LEN(C2)=2,2,IF(LEN(C2)=3,3,IF(LEN(C2)=4,4,1)))</f>
        <v>1</v>
      </c>
      <c r="P2" s="13" t="n">
        <f aca="false">A2</f>
        <v>43894</v>
      </c>
    </row>
    <row r="3" customFormat="false" ht="12.8" hidden="false" customHeight="false" outlineLevel="0" collapsed="false">
      <c r="A3" s="1" t="n">
        <v>43895</v>
      </c>
      <c r="B3" s="0" t="n">
        <v>3</v>
      </c>
      <c r="C3" s="8" t="n">
        <v>1</v>
      </c>
      <c r="D3" s="9"/>
      <c r="E3" s="9"/>
      <c r="F3" s="14"/>
      <c r="J3" s="11"/>
      <c r="K3" s="12"/>
      <c r="L3" s="11"/>
      <c r="M3" s="11"/>
      <c r="N3" s="11"/>
      <c r="O3" s="0" t="n">
        <f aca="false">IF(LEN(C3)=2,2,IF(LEN(C3)=3,3,IF(LEN(C3)=4,4,1)))</f>
        <v>1</v>
      </c>
      <c r="P3" s="13" t="n">
        <f aca="false">A3</f>
        <v>43895</v>
      </c>
    </row>
    <row r="4" customFormat="false" ht="12.8" hidden="false" customHeight="false" outlineLevel="0" collapsed="false">
      <c r="A4" s="1" t="n">
        <v>43896</v>
      </c>
      <c r="B4" s="0" t="n">
        <v>8</v>
      </c>
      <c r="C4" s="8" t="n">
        <v>5</v>
      </c>
      <c r="D4" s="9"/>
      <c r="E4" s="9"/>
      <c r="F4" s="14"/>
      <c r="J4" s="11"/>
      <c r="K4" s="12"/>
      <c r="L4" s="11"/>
      <c r="M4" s="11"/>
      <c r="N4" s="11"/>
      <c r="O4" s="0" t="n">
        <f aca="false">IF(LEN(C4)=2,2,IF(LEN(C4)=3,3,IF(LEN(C4)=4,4,1)))</f>
        <v>1</v>
      </c>
      <c r="P4" s="13" t="n">
        <f aca="false">A4</f>
        <v>43896</v>
      </c>
    </row>
    <row r="5" customFormat="false" ht="12.8" hidden="false" customHeight="false" outlineLevel="0" collapsed="false">
      <c r="A5" s="1" t="n">
        <v>43897</v>
      </c>
      <c r="B5" s="0" t="n">
        <v>13</v>
      </c>
      <c r="C5" s="8" t="n">
        <v>5</v>
      </c>
      <c r="D5" s="9"/>
      <c r="E5" s="9"/>
      <c r="F5" s="14"/>
      <c r="J5" s="11"/>
      <c r="K5" s="12"/>
      <c r="L5" s="11"/>
      <c r="M5" s="11"/>
      <c r="N5" s="11"/>
      <c r="O5" s="0" t="n">
        <f aca="false">IF(LEN(C5)=2,2,IF(LEN(C5)=3,3,IF(LEN(C5)=4,4,1)))</f>
        <v>1</v>
      </c>
      <c r="P5" s="13" t="n">
        <f aca="false">A5</f>
        <v>43897</v>
      </c>
    </row>
    <row r="6" customFormat="false" ht="12.8" hidden="false" customHeight="false" outlineLevel="0" collapsed="false">
      <c r="A6" s="1" t="n">
        <v>43898</v>
      </c>
      <c r="B6" s="0" t="n">
        <v>28</v>
      </c>
      <c r="C6" s="8" t="n">
        <v>15</v>
      </c>
      <c r="D6" s="9"/>
      <c r="E6" s="9"/>
      <c r="F6" s="14"/>
      <c r="J6" s="11"/>
      <c r="K6" s="12"/>
      <c r="L6" s="11"/>
      <c r="M6" s="11"/>
      <c r="N6" s="11"/>
      <c r="O6" s="0" t="n">
        <f aca="false">IF(LEN(C6)=2,2,IF(LEN(C6)=3,3,IF(LEN(C6)=4,4,1)))</f>
        <v>2</v>
      </c>
      <c r="P6" s="13" t="n">
        <f aca="false">A6</f>
        <v>43898</v>
      </c>
    </row>
    <row r="7" customFormat="false" ht="12.8" hidden="false" customHeight="false" outlineLevel="0" collapsed="false">
      <c r="A7" s="1" t="n">
        <v>43899</v>
      </c>
      <c r="B7" s="0" t="n">
        <v>41</v>
      </c>
      <c r="C7" s="8" t="n">
        <v>13</v>
      </c>
      <c r="D7" s="9"/>
      <c r="E7" s="9"/>
      <c r="F7" s="14"/>
      <c r="J7" s="11"/>
      <c r="K7" s="12"/>
      <c r="L7" s="11"/>
      <c r="M7" s="11"/>
      <c r="N7" s="11"/>
      <c r="O7" s="0" t="n">
        <f aca="false">IF(LEN(C7)=2,2,IF(LEN(C7)=3,3,IF(LEN(C7)=4,4,1)))</f>
        <v>2</v>
      </c>
      <c r="P7" s="13" t="n">
        <f aca="false">A7</f>
        <v>43899</v>
      </c>
    </row>
    <row r="8" customFormat="false" ht="12.8" hidden="false" customHeight="false" outlineLevel="0" collapsed="false">
      <c r="A8" s="1" t="n">
        <v>43900</v>
      </c>
      <c r="B8" s="0" t="n">
        <v>92</v>
      </c>
      <c r="C8" s="8" t="n">
        <v>51</v>
      </c>
      <c r="D8" s="9"/>
      <c r="E8" s="9"/>
      <c r="F8" s="14" t="s">
        <v>16</v>
      </c>
      <c r="I8" s="9"/>
      <c r="J8" s="11"/>
      <c r="K8" s="11"/>
      <c r="L8" s="11"/>
      <c r="M8" s="11"/>
      <c r="N8" s="11"/>
      <c r="O8" s="0" t="n">
        <f aca="false">IF(LEN(C8)=2,2,IF(LEN(C8)=3,3,IF(LEN(C8)=4,4,1)))</f>
        <v>2</v>
      </c>
      <c r="P8" s="13" t="n">
        <f aca="false">A8</f>
        <v>43900</v>
      </c>
    </row>
    <row r="9" customFormat="false" ht="12.8" hidden="false" customHeight="false" outlineLevel="0" collapsed="false">
      <c r="A9" s="1" t="n">
        <v>43901</v>
      </c>
      <c r="B9" s="15" t="n">
        <v>95</v>
      </c>
      <c r="C9" s="8" t="n">
        <v>3</v>
      </c>
      <c r="D9" s="9"/>
      <c r="E9" s="9"/>
      <c r="F9" s="14"/>
      <c r="I9" s="9"/>
      <c r="J9" s="11"/>
      <c r="K9" s="11"/>
      <c r="L9" s="11"/>
      <c r="M9" s="11"/>
      <c r="N9" s="11"/>
      <c r="O9" s="0" t="n">
        <f aca="false">IF(LEN(C9)=2,2,IF(LEN(C9)=3,3,IF(LEN(C9)=4,4,1)))</f>
        <v>1</v>
      </c>
      <c r="P9" s="13" t="n">
        <f aca="false">A9</f>
        <v>43901</v>
      </c>
    </row>
    <row r="10" customFormat="false" ht="12.8" hidden="false" customHeight="false" outlineLevel="0" collapsed="false">
      <c r="A10" s="1" t="n">
        <v>43902</v>
      </c>
      <c r="B10" s="0" t="n">
        <v>108</v>
      </c>
      <c r="C10" s="8" t="n">
        <v>13</v>
      </c>
      <c r="D10" s="9" t="n">
        <f aca="false">(C10/B9)</f>
        <v>0.136842105263158</v>
      </c>
      <c r="E10" s="9"/>
      <c r="F10" s="14"/>
      <c r="I10" s="9"/>
      <c r="J10" s="11"/>
      <c r="K10" s="11"/>
      <c r="L10" s="11"/>
      <c r="M10" s="11"/>
      <c r="N10" s="11"/>
      <c r="O10" s="0" t="n">
        <f aca="false">IF(LEN(C10)=2,2,IF(LEN(C10)=3,3,IF(LEN(C10)=4,4,1)))</f>
        <v>2</v>
      </c>
      <c r="P10" s="13" t="n">
        <f aca="false">A10</f>
        <v>43902</v>
      </c>
    </row>
    <row r="11" customFormat="false" ht="12.8" hidden="false" customHeight="false" outlineLevel="0" collapsed="false">
      <c r="A11" s="1" t="n">
        <v>43903</v>
      </c>
      <c r="B11" s="15" t="n">
        <v>123</v>
      </c>
      <c r="C11" s="8" t="n">
        <v>15</v>
      </c>
      <c r="D11" s="9" t="n">
        <f aca="false">(C11/B10)</f>
        <v>0.138888888888889</v>
      </c>
      <c r="E11" s="9"/>
      <c r="F11" s="14"/>
      <c r="I11" s="9"/>
      <c r="J11" s="11"/>
      <c r="K11" s="11"/>
      <c r="L11" s="11"/>
      <c r="M11" s="11"/>
      <c r="N11" s="11"/>
      <c r="O11" s="0" t="n">
        <f aca="false">IF(LEN(C11)=2,2,IF(LEN(C11)=3,3,IF(LEN(C11)=4,4,1)))</f>
        <v>2</v>
      </c>
      <c r="P11" s="13" t="n">
        <f aca="false">A11</f>
        <v>43903</v>
      </c>
    </row>
    <row r="12" customFormat="false" ht="12.8" hidden="false" customHeight="false" outlineLevel="0" collapsed="false">
      <c r="A12" s="1" t="n">
        <v>43904</v>
      </c>
      <c r="B12" s="0" t="n">
        <v>138</v>
      </c>
      <c r="C12" s="8" t="n">
        <v>15</v>
      </c>
      <c r="D12" s="9" t="n">
        <f aca="false">(C12/B11)</f>
        <v>0.121951219512195</v>
      </c>
      <c r="E12" s="9"/>
      <c r="F12" s="14"/>
      <c r="I12" s="9"/>
      <c r="J12" s="11"/>
      <c r="K12" s="11"/>
      <c r="L12" s="11"/>
      <c r="M12" s="11"/>
      <c r="N12" s="11"/>
      <c r="O12" s="0" t="n">
        <f aca="false">IF(LEN(C12)=2,2,IF(LEN(C12)=3,3,IF(LEN(C12)=4,4,1)))</f>
        <v>2</v>
      </c>
      <c r="P12" s="13" t="n">
        <f aca="false">A12</f>
        <v>43904</v>
      </c>
    </row>
    <row r="13" customFormat="false" ht="12.8" hidden="false" customHeight="false" outlineLevel="0" collapsed="false">
      <c r="A13" s="16" t="n">
        <v>43905</v>
      </c>
      <c r="B13" s="17" t="n">
        <v>164</v>
      </c>
      <c r="C13" s="8" t="n">
        <v>26</v>
      </c>
      <c r="D13" s="18" t="n">
        <f aca="false">(C13/B12)</f>
        <v>0.188405797101449</v>
      </c>
      <c r="E13" s="9"/>
      <c r="F13" s="2" t="s">
        <v>17</v>
      </c>
      <c r="I13" s="9"/>
      <c r="J13" s="11"/>
      <c r="K13" s="11"/>
      <c r="L13" s="11"/>
      <c r="M13" s="11"/>
      <c r="N13" s="11"/>
      <c r="O13" s="0" t="n">
        <f aca="false">IF(LEN(C13)=2,2,IF(LEN(C13)=3,3,IF(LEN(C13)=4,4,1)))</f>
        <v>2</v>
      </c>
      <c r="P13" s="13" t="n">
        <f aca="false">A13</f>
        <v>43905</v>
      </c>
    </row>
    <row r="14" customFormat="false" ht="12.8" hidden="false" customHeight="false" outlineLevel="0" collapsed="false">
      <c r="A14" s="1" t="n">
        <v>43906</v>
      </c>
      <c r="B14" s="0" t="n">
        <v>197</v>
      </c>
      <c r="C14" s="8" t="n">
        <v>33</v>
      </c>
      <c r="D14" s="9" t="n">
        <f aca="false">(C14/B13)</f>
        <v>0.201219512195122</v>
      </c>
      <c r="E14" s="9"/>
      <c r="F14" s="14"/>
      <c r="I14" s="9"/>
      <c r="J14" s="11"/>
      <c r="K14" s="11"/>
      <c r="L14" s="11"/>
      <c r="M14" s="11"/>
      <c r="N14" s="11"/>
      <c r="O14" s="0" t="n">
        <f aca="false">IF(LEN(C14)=2,2,IF(LEN(C14)=3,3,IF(LEN(C14)=4,4,1)))</f>
        <v>2</v>
      </c>
      <c r="P14" s="13" t="n">
        <f aca="false">A14</f>
        <v>43906</v>
      </c>
    </row>
    <row r="15" customFormat="false" ht="12.8" hidden="false" customHeight="false" outlineLevel="0" collapsed="false">
      <c r="A15" s="1" t="n">
        <v>43907</v>
      </c>
      <c r="B15" s="0" t="n">
        <v>218</v>
      </c>
      <c r="C15" s="8" t="n">
        <v>21</v>
      </c>
      <c r="D15" s="9" t="n">
        <f aca="false">(C15/B14)</f>
        <v>0.106598984771574</v>
      </c>
      <c r="E15" s="9"/>
      <c r="F15" s="14"/>
      <c r="I15" s="9"/>
      <c r="J15" s="11"/>
      <c r="K15" s="11"/>
      <c r="L15" s="11"/>
      <c r="M15" s="11"/>
      <c r="N15" s="11"/>
      <c r="O15" s="0" t="n">
        <f aca="false">IF(LEN(C15)=2,2,IF(LEN(C15)=3,3,IF(LEN(C15)=4,4,1)))</f>
        <v>2</v>
      </c>
      <c r="P15" s="13" t="n">
        <f aca="false">A15</f>
        <v>43907</v>
      </c>
    </row>
    <row r="16" customFormat="false" ht="12.8" hidden="false" customHeight="false" outlineLevel="0" collapsed="false">
      <c r="A16" s="1" t="n">
        <v>43908</v>
      </c>
      <c r="B16" s="0" t="n">
        <v>256</v>
      </c>
      <c r="C16" s="8" t="n">
        <v>38</v>
      </c>
      <c r="D16" s="9" t="n">
        <f aca="false">(C16/B15)</f>
        <v>0.174311926605505</v>
      </c>
      <c r="E16" s="9"/>
      <c r="F16" s="14"/>
      <c r="I16" s="9"/>
      <c r="J16" s="11"/>
      <c r="K16" s="11"/>
      <c r="L16" s="11"/>
      <c r="M16" s="11"/>
      <c r="N16" s="11"/>
      <c r="O16" s="0" t="n">
        <f aca="false">IF(LEN(C16)=2,2,IF(LEN(C16)=3,3,IF(LEN(C16)=4,4,1)))</f>
        <v>2</v>
      </c>
      <c r="P16" s="13" t="n">
        <f aca="false">A16</f>
        <v>43908</v>
      </c>
    </row>
    <row r="17" customFormat="false" ht="12.8" hidden="false" customHeight="false" outlineLevel="0" collapsed="false">
      <c r="A17" s="1" t="n">
        <v>43909</v>
      </c>
      <c r="B17" s="0" t="n">
        <v>326</v>
      </c>
      <c r="C17" s="8" t="n">
        <v>70</v>
      </c>
      <c r="D17" s="9" t="n">
        <f aca="false">(C17/B16)</f>
        <v>0.2734375</v>
      </c>
      <c r="E17" s="9"/>
      <c r="F17" s="14"/>
      <c r="I17" s="9" t="n">
        <f aca="false">(($C17/AVERAGE($C10:$C16))^(1/8))-1</f>
        <v>0.149267896904879</v>
      </c>
      <c r="J17" s="11"/>
      <c r="K17" s="11"/>
      <c r="L17" s="11"/>
      <c r="M17" s="11"/>
      <c r="N17" s="11"/>
      <c r="O17" s="0" t="n">
        <f aca="false">IF(LEN(C17)=2,2,IF(LEN(C17)=3,3,IF(LEN(C17)=4,4,1)))</f>
        <v>2</v>
      </c>
      <c r="P17" s="13" t="n">
        <f aca="false">A17</f>
        <v>43909</v>
      </c>
    </row>
    <row r="18" customFormat="false" ht="12.8" hidden="false" customHeight="false" outlineLevel="0" collapsed="false">
      <c r="A18" s="1" t="n">
        <v>43910</v>
      </c>
      <c r="B18" s="0" t="n">
        <v>413</v>
      </c>
      <c r="C18" s="8" t="n">
        <v>87</v>
      </c>
      <c r="D18" s="9" t="n">
        <f aca="false">(C18/B17)</f>
        <v>0.266871165644172</v>
      </c>
      <c r="E18" s="9"/>
      <c r="F18" s="14"/>
      <c r="I18" s="9" t="n">
        <f aca="false">(($C18/AVERAGE($C11:$C17))^(1/8))-1</f>
        <v>0.137025225587525</v>
      </c>
      <c r="J18" s="11"/>
      <c r="K18" s="11"/>
      <c r="L18" s="11"/>
      <c r="M18" s="11"/>
      <c r="N18" s="11"/>
      <c r="O18" s="0" t="n">
        <f aca="false">IF(LEN(C18)=2,2,IF(LEN(C18)=3,3,IF(LEN(C18)=4,4,1)))</f>
        <v>2</v>
      </c>
      <c r="P18" s="13" t="n">
        <f aca="false">A18</f>
        <v>43910</v>
      </c>
    </row>
    <row r="19" customFormat="false" ht="12.8" hidden="false" customHeight="false" outlineLevel="0" collapsed="false">
      <c r="A19" s="1" t="n">
        <v>43911</v>
      </c>
      <c r="B19" s="0" t="n">
        <v>525</v>
      </c>
      <c r="C19" s="8" t="n">
        <v>112</v>
      </c>
      <c r="D19" s="9" t="n">
        <f aca="false">(C19/B18)</f>
        <v>0.271186440677966</v>
      </c>
      <c r="E19" s="9"/>
      <c r="F19" s="14"/>
      <c r="I19" s="9" t="n">
        <f aca="false">(($C19/AVERAGE($C12:$C18))^(1/8))-1</f>
        <v>0.13237365832204</v>
      </c>
      <c r="J19" s="11"/>
      <c r="K19" s="11"/>
      <c r="L19" s="11"/>
      <c r="M19" s="11"/>
      <c r="N19" s="11"/>
      <c r="O19" s="0" t="n">
        <f aca="false">IF(LEN(C19)=2,2,IF(LEN(C19)=3,3,IF(LEN(C19)=4,4,1)))</f>
        <v>3</v>
      </c>
      <c r="P19" s="13" t="n">
        <f aca="false">A19</f>
        <v>43911</v>
      </c>
    </row>
    <row r="20" customFormat="false" ht="12.8" hidden="false" customHeight="false" outlineLevel="0" collapsed="false">
      <c r="A20" s="16" t="n">
        <v>43912</v>
      </c>
      <c r="B20" s="17" t="n">
        <v>646</v>
      </c>
      <c r="C20" s="8" t="n">
        <v>121</v>
      </c>
      <c r="D20" s="18" t="n">
        <f aca="false">(C20/B19)</f>
        <v>0.23047619047619</v>
      </c>
      <c r="E20" s="9"/>
      <c r="F20" s="14"/>
      <c r="I20" s="9" t="n">
        <f aca="false">(($C20/AVERAGE($C13:$C19))^(1/8))-1</f>
        <v>0.102862971716733</v>
      </c>
      <c r="J20" s="11"/>
      <c r="K20" s="11"/>
      <c r="L20" s="11"/>
      <c r="M20" s="11"/>
      <c r="N20" s="11"/>
      <c r="O20" s="0" t="n">
        <f aca="false">IF(LEN(C20)=2,2,IF(LEN(C20)=3,3,IF(LEN(C20)=4,4,1)))</f>
        <v>3</v>
      </c>
      <c r="P20" s="13" t="n">
        <f aca="false">A20</f>
        <v>43912</v>
      </c>
    </row>
    <row r="21" customFormat="false" ht="12.8" hidden="false" customHeight="false" outlineLevel="0" collapsed="false">
      <c r="A21" s="19" t="n">
        <v>43913</v>
      </c>
      <c r="B21" s="20" t="n">
        <v>777</v>
      </c>
      <c r="C21" s="8" t="n">
        <v>131</v>
      </c>
      <c r="D21" s="21" t="n">
        <f aca="false">(C21/B20)</f>
        <v>0.202786377708978</v>
      </c>
      <c r="E21" s="9"/>
      <c r="F21" s="22" t="s">
        <v>18</v>
      </c>
      <c r="I21" s="9" t="n">
        <f aca="false">(($C21/AVERAGE($C14:$C20))^(1/8))-1</f>
        <v>0.083715505505126</v>
      </c>
      <c r="J21" s="23"/>
      <c r="K21" s="11"/>
      <c r="L21" s="11"/>
      <c r="M21" s="11"/>
      <c r="N21" s="11"/>
      <c r="O21" s="0" t="n">
        <f aca="false">IF(LEN(C21)=2,2,IF(LEN(C21)=3,3,IF(LEN(C21)=4,4,1)))</f>
        <v>3</v>
      </c>
      <c r="P21" s="13" t="n">
        <f aca="false">A21</f>
        <v>43913</v>
      </c>
    </row>
    <row r="22" customFormat="false" ht="12.8" hidden="false" customHeight="false" outlineLevel="0" collapsed="false">
      <c r="A22" s="1" t="n">
        <v>43914</v>
      </c>
      <c r="B22" s="0" t="n">
        <v>1159</v>
      </c>
      <c r="C22" s="8" t="n">
        <v>382</v>
      </c>
      <c r="D22" s="9" t="n">
        <f aca="false">(C22/B21)</f>
        <v>0.491634491634492</v>
      </c>
      <c r="E22" s="9"/>
      <c r="F22" s="14"/>
      <c r="I22" s="9" t="n">
        <f aca="false">(($C22/AVERAGE($C15:$C21))^(1/8))-1</f>
        <v>0.210505246765289</v>
      </c>
      <c r="J22" s="11"/>
      <c r="K22" s="11"/>
      <c r="L22" s="11"/>
      <c r="M22" s="11"/>
      <c r="N22" s="11"/>
      <c r="O22" s="0" t="n">
        <f aca="false">IF(LEN(C22)=2,2,IF(LEN(C22)=3,3,IF(LEN(C22)=4,4,1)))</f>
        <v>3</v>
      </c>
      <c r="P22" s="13" t="n">
        <f aca="false">A22</f>
        <v>43914</v>
      </c>
    </row>
    <row r="23" customFormat="false" ht="12.8" hidden="false" customHeight="false" outlineLevel="0" collapsed="false">
      <c r="A23" s="1" t="n">
        <v>43915</v>
      </c>
      <c r="B23" s="0" t="n">
        <v>1838</v>
      </c>
      <c r="C23" s="8" t="n">
        <v>679</v>
      </c>
      <c r="D23" s="9" t="n">
        <f aca="false">(C23/B22)</f>
        <v>0.585849870578085</v>
      </c>
      <c r="E23" s="24" t="n">
        <f aca="false">AVERAGE($C3:$C23)</f>
        <v>87.4285714285714</v>
      </c>
      <c r="F23" s="14"/>
      <c r="I23" s="9" t="n">
        <f aca="false">(($C23/AVERAGE($C16:$C22))^(1/8))-1</f>
        <v>0.224397048023471</v>
      </c>
      <c r="J23" s="9"/>
      <c r="K23" s="11"/>
      <c r="L23" s="11"/>
      <c r="M23" s="11"/>
      <c r="N23" s="11"/>
      <c r="O23" s="0" t="n">
        <f aca="false">IF(LEN(C23)=2,2,IF(LEN(C23)=3,3,IF(LEN(C23)=4,4,1)))</f>
        <v>3</v>
      </c>
      <c r="P23" s="13" t="n">
        <f aca="false">A23</f>
        <v>43915</v>
      </c>
    </row>
    <row r="24" customFormat="false" ht="12.8" hidden="false" customHeight="false" outlineLevel="0" collapsed="false">
      <c r="A24" s="1" t="n">
        <v>43916</v>
      </c>
      <c r="B24" s="0" t="n">
        <v>2417</v>
      </c>
      <c r="C24" s="8" t="n">
        <v>579</v>
      </c>
      <c r="D24" s="9" t="n">
        <f aca="false">(C24/B23)</f>
        <v>0.315016322089227</v>
      </c>
      <c r="E24" s="24" t="n">
        <f aca="false">AVERAGE($C4:$C24)</f>
        <v>114.952380952381</v>
      </c>
      <c r="F24" s="14"/>
      <c r="G24" s="7"/>
      <c r="H24" s="7" t="n">
        <v>25</v>
      </c>
      <c r="I24" s="9" t="n">
        <f aca="false">(($C24/AVERAGE($C17:$C23))^(1/8))-1</f>
        <v>0.124789531212666</v>
      </c>
      <c r="J24" s="9"/>
      <c r="K24" s="11"/>
      <c r="L24" s="11"/>
      <c r="M24" s="11"/>
      <c r="N24" s="11"/>
      <c r="O24" s="0" t="n">
        <f aca="false">IF(LEN(C24)=2,2,IF(LEN(C24)=3,3,IF(LEN(C24)=4,4,1)))</f>
        <v>3</v>
      </c>
      <c r="P24" s="13" t="n">
        <f aca="false">A24</f>
        <v>43916</v>
      </c>
    </row>
    <row r="25" customFormat="false" ht="12.8" hidden="false" customHeight="false" outlineLevel="0" collapsed="false">
      <c r="A25" s="1" t="n">
        <v>43917</v>
      </c>
      <c r="B25" s="0" t="n">
        <v>3240</v>
      </c>
      <c r="C25" s="8" t="n">
        <v>823</v>
      </c>
      <c r="D25" s="9" t="n">
        <f aca="false">(C25/B24)</f>
        <v>0.340504757964419</v>
      </c>
      <c r="E25" s="24" t="n">
        <f aca="false">AVERAGE($C5:$C25)</f>
        <v>153.904761904762</v>
      </c>
      <c r="F25" s="14"/>
      <c r="G25" s="7" t="n">
        <f aca="false">H25-H24</f>
        <v>10</v>
      </c>
      <c r="H25" s="7" t="n">
        <v>35</v>
      </c>
      <c r="I25" s="9" t="n">
        <f aca="false">(($C25/AVERAGE($C18:$C24))^(1/8))-1</f>
        <v>0.135057807424538</v>
      </c>
      <c r="J25" s="9"/>
      <c r="K25" s="11"/>
      <c r="L25" s="11"/>
      <c r="M25" s="11"/>
      <c r="N25" s="11"/>
      <c r="O25" s="0" t="n">
        <f aca="false">IF(LEN(C25)=2,2,IF(LEN(C25)=3,3,IF(LEN(C25)=4,4,1)))</f>
        <v>3</v>
      </c>
      <c r="P25" s="13" t="n">
        <f aca="false">A25</f>
        <v>43917</v>
      </c>
    </row>
    <row r="26" customFormat="false" ht="12.8" hidden="false" customHeight="false" outlineLevel="0" collapsed="false">
      <c r="A26" s="1" t="n">
        <v>43918</v>
      </c>
      <c r="B26" s="0" t="n">
        <v>4257</v>
      </c>
      <c r="C26" s="8" t="n">
        <v>1017</v>
      </c>
      <c r="D26" s="9" t="n">
        <f aca="false">(C26/B25)</f>
        <v>0.313888888888889</v>
      </c>
      <c r="E26" s="24" t="n">
        <f aca="false">AVERAGE($C6:$C26)</f>
        <v>202.095238095238</v>
      </c>
      <c r="F26" s="14"/>
      <c r="G26" s="7" t="n">
        <f aca="false">H26-H25</f>
        <v>9</v>
      </c>
      <c r="H26" s="7" t="n">
        <v>44</v>
      </c>
      <c r="I26" s="9" t="n">
        <f aca="false">(($C26/AVERAGE($C19:$C25))^(1/8))-1</f>
        <v>0.122371545971956</v>
      </c>
      <c r="J26" s="9"/>
      <c r="K26" s="11"/>
      <c r="L26" s="11"/>
      <c r="M26" s="11"/>
      <c r="N26" s="11"/>
      <c r="O26" s="0" t="n">
        <f aca="false">IF(LEN(C26)=2,2,IF(LEN(C26)=3,3,IF(LEN(C26)=4,4,1)))</f>
        <v>4</v>
      </c>
      <c r="P26" s="13" t="n">
        <f aca="false">A26</f>
        <v>43918</v>
      </c>
    </row>
    <row r="27" customFormat="false" ht="12.8" hidden="false" customHeight="false" outlineLevel="0" collapsed="false">
      <c r="A27" s="16" t="n">
        <v>43919</v>
      </c>
      <c r="B27" s="17" t="n">
        <v>4955</v>
      </c>
      <c r="C27" s="8" t="n">
        <v>698</v>
      </c>
      <c r="D27" s="18" t="n">
        <f aca="false">(C27/B26)</f>
        <v>0.163965233732676</v>
      </c>
      <c r="E27" s="24" t="n">
        <f aca="false">AVERAGE($C7:$C27)</f>
        <v>234.619047619048</v>
      </c>
      <c r="F27" s="14"/>
      <c r="G27" s="7" t="n">
        <f aca="false">H27-H26</f>
        <v>1</v>
      </c>
      <c r="H27" s="7" t="n">
        <v>45</v>
      </c>
      <c r="I27" s="9" t="n">
        <f aca="false">(($C27/AVERAGE($C20:$C26))^(1/8))-1</f>
        <v>0.0342522597062544</v>
      </c>
      <c r="J27" s="9"/>
      <c r="K27" s="11"/>
      <c r="L27" s="11"/>
      <c r="M27" s="11"/>
      <c r="N27" s="11"/>
      <c r="O27" s="0" t="n">
        <f aca="false">IF(LEN(C27)=2,2,IF(LEN(C27)=3,3,IF(LEN(C27)=4,4,1)))</f>
        <v>3</v>
      </c>
      <c r="P27" s="13" t="n">
        <f aca="false">A27</f>
        <v>43919</v>
      </c>
    </row>
    <row r="28" customFormat="false" ht="12.8" hidden="false" customHeight="false" outlineLevel="0" collapsed="false">
      <c r="A28" s="1" t="n">
        <v>43920</v>
      </c>
      <c r="B28" s="0" t="n">
        <v>5752</v>
      </c>
      <c r="C28" s="8" t="n">
        <v>797</v>
      </c>
      <c r="D28" s="9" t="n">
        <f aca="false">(C28/B27)</f>
        <v>0.160847628657921</v>
      </c>
      <c r="E28" s="24" t="n">
        <f aca="false">AVERAGE($C8:$C28)</f>
        <v>271.952380952381</v>
      </c>
      <c r="G28" s="7" t="n">
        <f aca="false">H28-H27</f>
        <v>19</v>
      </c>
      <c r="H28" s="7" t="n">
        <v>64</v>
      </c>
      <c r="I28" s="9" t="n">
        <f aca="false">(($C28/AVERAGE($C21:$C27))^(1/8))-1</f>
        <v>0.0328148731793998</v>
      </c>
      <c r="J28" s="9"/>
      <c r="K28" s="11"/>
      <c r="L28" s="11"/>
      <c r="M28" s="11"/>
      <c r="N28" s="11"/>
      <c r="O28" s="0" t="n">
        <f aca="false">IF(LEN(C28)=2,2,IF(LEN(C28)=3,3,IF(LEN(C28)=4,4,1)))</f>
        <v>3</v>
      </c>
      <c r="P28" s="13" t="n">
        <f aca="false">A28</f>
        <v>43920</v>
      </c>
    </row>
    <row r="29" customFormat="false" ht="12.8" hidden="false" customHeight="false" outlineLevel="0" collapsed="false">
      <c r="A29" s="1" t="n">
        <v>43921</v>
      </c>
      <c r="B29" s="0" t="n">
        <v>6620</v>
      </c>
      <c r="C29" s="8" t="n">
        <v>868</v>
      </c>
      <c r="D29" s="9" t="n">
        <f aca="false">(C29/B28)</f>
        <v>0.150904033379694</v>
      </c>
      <c r="E29" s="24" t="n">
        <f aca="false">AVERAGE($C9:$C29)</f>
        <v>310.857142857143</v>
      </c>
      <c r="F29" s="14"/>
      <c r="G29" s="7" t="n">
        <f aca="false">H29-H28</f>
        <v>25</v>
      </c>
      <c r="H29" s="7" t="n">
        <v>89</v>
      </c>
      <c r="I29" s="9" t="n">
        <f aca="false">(($C29/AVERAGE($C22:$C28))^(1/8))-1</f>
        <v>0.0253050230302749</v>
      </c>
      <c r="J29" s="9"/>
      <c r="K29" s="11"/>
      <c r="L29" s="11"/>
      <c r="M29" s="11"/>
      <c r="N29" s="11"/>
      <c r="O29" s="0" t="n">
        <f aca="false">IF(LEN(C29)=2,2,IF(LEN(C29)=3,3,IF(LEN(C29)=4,4,1)))</f>
        <v>3</v>
      </c>
      <c r="P29" s="13" t="n">
        <f aca="false">A29</f>
        <v>43921</v>
      </c>
    </row>
    <row r="30" customFormat="false" ht="12.8" hidden="false" customHeight="false" outlineLevel="0" collapsed="false">
      <c r="A30" s="1" t="n">
        <v>43922</v>
      </c>
      <c r="B30" s="0" t="n">
        <v>7738</v>
      </c>
      <c r="C30" s="8" t="n">
        <v>1118</v>
      </c>
      <c r="D30" s="9" t="n">
        <f aca="false">(C30/B29)</f>
        <v>0.168882175226586</v>
      </c>
      <c r="E30" s="24" t="n">
        <f aca="false">AVERAGE($C10:$C30)</f>
        <v>363.952380952381</v>
      </c>
      <c r="F30" s="14"/>
      <c r="G30" s="7" t="n">
        <f aca="false">H30-H29</f>
        <v>33</v>
      </c>
      <c r="H30" s="7" t="n">
        <v>122</v>
      </c>
      <c r="I30" s="9" t="n">
        <f aca="false">(($C30/AVERAGE($C23:$C29))^(1/8))-1</f>
        <v>0.0460042723272585</v>
      </c>
      <c r="J30" s="9"/>
      <c r="K30" s="11"/>
      <c r="L30" s="11"/>
      <c r="M30" s="11"/>
      <c r="N30" s="11"/>
      <c r="O30" s="0" t="n">
        <f aca="false">IF(LEN(C30)=2,2,IF(LEN(C30)=3,3,IF(LEN(C30)=4,4,1)))</f>
        <v>4</v>
      </c>
      <c r="P30" s="13" t="n">
        <f aca="false">A30</f>
        <v>43922</v>
      </c>
    </row>
    <row r="31" customFormat="false" ht="12.8" hidden="false" customHeight="false" outlineLevel="0" collapsed="false">
      <c r="A31" s="1" t="n">
        <v>43923</v>
      </c>
      <c r="B31" s="0" t="n">
        <v>8966</v>
      </c>
      <c r="C31" s="8" t="n">
        <v>1228</v>
      </c>
      <c r="D31" s="9" t="n">
        <f aca="false">(C31/B30)</f>
        <v>0.158697337813388</v>
      </c>
      <c r="E31" s="24" t="n">
        <f aca="false">AVERAGE($C11:$C31)</f>
        <v>421.809523809524</v>
      </c>
      <c r="F31" s="14"/>
      <c r="G31" s="7" t="n">
        <f aca="false">H31-H30</f>
        <v>32</v>
      </c>
      <c r="H31" s="7" t="n">
        <v>154</v>
      </c>
      <c r="I31" s="9" t="n">
        <f aca="false">(($C31/AVERAGE($C24:$C30))^(1/8))-1</f>
        <v>0.0481671615589503</v>
      </c>
      <c r="J31" s="9"/>
      <c r="K31" s="11"/>
      <c r="L31" s="11"/>
      <c r="M31" s="11"/>
      <c r="N31" s="11"/>
      <c r="O31" s="0" t="n">
        <f aca="false">IF(LEN(C31)=2,2,IF(LEN(C31)=3,3,IF(LEN(C31)=4,4,1)))</f>
        <v>4</v>
      </c>
      <c r="P31" s="13" t="n">
        <f aca="false">A31</f>
        <v>43923</v>
      </c>
    </row>
    <row r="32" customFormat="false" ht="12.8" hidden="false" customHeight="false" outlineLevel="0" collapsed="false">
      <c r="A32" s="1" t="n">
        <v>43924</v>
      </c>
      <c r="B32" s="0" t="n">
        <v>10402</v>
      </c>
      <c r="C32" s="8" t="n">
        <v>1436</v>
      </c>
      <c r="D32" s="9" t="n">
        <f aca="false">(C32/B31)</f>
        <v>0.16016060673656</v>
      </c>
      <c r="E32" s="24" t="n">
        <f aca="false">AVERAGE($C12:$C32)</f>
        <v>489.47619047619</v>
      </c>
      <c r="F32" s="14"/>
      <c r="G32" s="7" t="n">
        <f aca="false">H32-H31</f>
        <v>38</v>
      </c>
      <c r="H32" s="7" t="n">
        <v>192</v>
      </c>
      <c r="I32" s="9" t="n">
        <f aca="false">(($C32/AVERAGE($C25:$C31))^(1/8))-1</f>
        <v>0.0550175550851002</v>
      </c>
      <c r="J32" s="9"/>
      <c r="K32" s="11"/>
      <c r="L32" s="11"/>
      <c r="M32" s="11"/>
      <c r="N32" s="11"/>
      <c r="O32" s="0" t="n">
        <f aca="false">IF(LEN(C32)=2,2,IF(LEN(C32)=3,3,IF(LEN(C32)=4,4,1)))</f>
        <v>4</v>
      </c>
      <c r="P32" s="13" t="n">
        <f aca="false">A32</f>
        <v>43924</v>
      </c>
    </row>
    <row r="33" customFormat="false" ht="12.8" hidden="false" customHeight="false" outlineLevel="0" collapsed="false">
      <c r="A33" s="1" t="n">
        <v>43925</v>
      </c>
      <c r="B33" s="0" t="n">
        <v>11736</v>
      </c>
      <c r="C33" s="8" t="n">
        <v>1334</v>
      </c>
      <c r="D33" s="9" t="n">
        <f aca="false">(C33/B32)</f>
        <v>0.12824456835224</v>
      </c>
      <c r="E33" s="24" t="n">
        <f aca="false">AVERAGE($C13:$C33)</f>
        <v>552.285714285714</v>
      </c>
      <c r="F33" s="14"/>
      <c r="G33" s="7" t="n">
        <f aca="false">H33-H32</f>
        <v>24</v>
      </c>
      <c r="H33" s="7" t="n">
        <v>216</v>
      </c>
      <c r="I33" s="9" t="n">
        <f aca="false">(($C33/AVERAGE($C26:$C32))^(1/8))-1</f>
        <v>0.0337188698791269</v>
      </c>
      <c r="J33" s="9"/>
      <c r="K33" s="11"/>
      <c r="L33" s="11"/>
      <c r="M33" s="11"/>
      <c r="N33" s="11"/>
      <c r="O33" s="0" t="n">
        <f aca="false">IF(LEN(C33)=2,2,IF(LEN(C33)=3,3,IF(LEN(C33)=4,4,1)))</f>
        <v>4</v>
      </c>
      <c r="P33" s="13" t="n">
        <f aca="false">A33</f>
        <v>43925</v>
      </c>
    </row>
    <row r="34" customFormat="false" ht="12.8" hidden="false" customHeight="false" outlineLevel="0" collapsed="false">
      <c r="A34" s="16" t="n">
        <v>43926</v>
      </c>
      <c r="B34" s="17" t="n">
        <v>12500</v>
      </c>
      <c r="C34" s="8" t="n">
        <v>764</v>
      </c>
      <c r="D34" s="18" t="n">
        <f aca="false">(C34/B33)</f>
        <v>0.0650988411724608</v>
      </c>
      <c r="E34" s="24" t="n">
        <f aca="false">AVERAGE($C14:$C34)</f>
        <v>587.428571428571</v>
      </c>
      <c r="F34" s="14"/>
      <c r="G34" s="7" t="n">
        <f aca="false">H34-H33</f>
        <v>15</v>
      </c>
      <c r="H34" s="7" t="n">
        <v>231</v>
      </c>
      <c r="I34" s="9" t="n">
        <f aca="false">(($C34/AVERAGE($C27:$C33))^(1/8))-1</f>
        <v>-0.0410554766867989</v>
      </c>
      <c r="J34" s="9"/>
      <c r="K34" s="11"/>
      <c r="L34" s="11"/>
      <c r="M34" s="11"/>
      <c r="N34" s="11"/>
      <c r="O34" s="0" t="n">
        <f aca="false">IF(LEN(C34)=2,2,IF(LEN(C34)=3,3,IF(LEN(C34)=4,4,1)))</f>
        <v>3</v>
      </c>
      <c r="P34" s="13" t="n">
        <f aca="false">A34</f>
        <v>43926</v>
      </c>
    </row>
    <row r="35" customFormat="false" ht="12.8" hidden="false" customHeight="false" outlineLevel="0" collapsed="false">
      <c r="A35" s="1" t="n">
        <v>43927</v>
      </c>
      <c r="B35" s="0" t="n">
        <v>13837</v>
      </c>
      <c r="C35" s="8" t="n">
        <v>1337</v>
      </c>
      <c r="D35" s="9" t="n">
        <f aca="false">(C35/B34)</f>
        <v>0.10696</v>
      </c>
      <c r="E35" s="24" t="n">
        <f aca="false">AVERAGE($C15:$C35)</f>
        <v>649.52380952381</v>
      </c>
      <c r="F35" s="14"/>
      <c r="G35" s="7" t="n">
        <f aca="false">H35-H34</f>
        <v>29</v>
      </c>
      <c r="H35" s="7" t="n">
        <f aca="false">H34+29</f>
        <v>260</v>
      </c>
      <c r="I35" s="9" t="n">
        <f aca="false">(($C35/AVERAGE($C28:$C34))^(1/8))-1</f>
        <v>0.0272976044720563</v>
      </c>
      <c r="J35" s="9"/>
      <c r="K35" s="11"/>
      <c r="L35" s="11"/>
      <c r="M35" s="11"/>
      <c r="N35" s="11"/>
      <c r="O35" s="0" t="n">
        <f aca="false">IF(LEN(C35)=2,2,IF(LEN(C35)=3,3,IF(LEN(C35)=4,4,1)))</f>
        <v>4</v>
      </c>
      <c r="P35" s="13" t="n">
        <f aca="false">A35</f>
        <v>43927</v>
      </c>
    </row>
    <row r="36" customFormat="false" ht="12.8" hidden="false" customHeight="false" outlineLevel="0" collapsed="false">
      <c r="A36" s="1" t="n">
        <v>43928</v>
      </c>
      <c r="B36" s="0" t="n">
        <v>15202</v>
      </c>
      <c r="C36" s="8" t="n">
        <v>1365</v>
      </c>
      <c r="D36" s="9" t="n">
        <f aca="false">(C36/B35)</f>
        <v>0.0986485509864855</v>
      </c>
      <c r="E36" s="24" t="n">
        <f aca="false">AVERAGE($C16:$C36)</f>
        <v>713.52380952381</v>
      </c>
      <c r="F36" s="14"/>
      <c r="G36" s="7" t="n">
        <f aca="false">H36-H35</f>
        <v>96</v>
      </c>
      <c r="H36" s="7" t="n">
        <v>356</v>
      </c>
      <c r="I36" s="9" t="n">
        <f aca="false">(($C36/AVERAGE($C29:$C35))^(1/8))-1</f>
        <v>0.0211013100757558</v>
      </c>
      <c r="J36" s="9"/>
      <c r="K36" s="11"/>
      <c r="L36" s="11"/>
      <c r="M36" s="11"/>
      <c r="N36" s="11"/>
      <c r="O36" s="0" t="n">
        <f aca="false">IF(LEN(C36)=2,2,IF(LEN(C36)=3,3,IF(LEN(C36)=4,4,1)))</f>
        <v>4</v>
      </c>
      <c r="P36" s="13" t="n">
        <f aca="false">A36</f>
        <v>43928</v>
      </c>
    </row>
    <row r="37" customFormat="false" ht="12.8" hidden="false" customHeight="false" outlineLevel="0" collapsed="false">
      <c r="A37" s="1" t="n">
        <v>43929</v>
      </c>
      <c r="B37" s="0" t="n">
        <v>16790</v>
      </c>
      <c r="C37" s="8" t="n">
        <v>1588</v>
      </c>
      <c r="D37" s="9" t="n">
        <f aca="false">(C37/B36)</f>
        <v>0.104459939481647</v>
      </c>
      <c r="E37" s="24" t="n">
        <f aca="false">AVERAGE($C17:$C37)</f>
        <v>787.333333333333</v>
      </c>
      <c r="F37" s="14"/>
      <c r="G37" s="7" t="n">
        <f aca="false">H37-H36</f>
        <v>77</v>
      </c>
      <c r="H37" s="7" t="n">
        <v>433</v>
      </c>
      <c r="I37" s="9" t="n">
        <f aca="false">(($C37/AVERAGE($C30:$C36))^(1/8))-1</f>
        <v>0.0328684305482068</v>
      </c>
      <c r="J37" s="9"/>
      <c r="K37" s="11"/>
      <c r="L37" s="11"/>
      <c r="M37" s="11"/>
      <c r="N37" s="11"/>
      <c r="O37" s="0" t="n">
        <f aca="false">IF(LEN(C37)=2,2,IF(LEN(C37)=3,3,IF(LEN(C37)=4,4,1)))</f>
        <v>4</v>
      </c>
      <c r="P37" s="13" t="n">
        <f aca="false">A37</f>
        <v>43929</v>
      </c>
    </row>
    <row r="38" customFormat="false" ht="12.8" hidden="false" customHeight="false" outlineLevel="0" collapsed="false">
      <c r="A38" s="1" t="n">
        <v>43930</v>
      </c>
      <c r="B38" s="0" t="n">
        <v>18941</v>
      </c>
      <c r="C38" s="8" t="n">
        <v>2151</v>
      </c>
      <c r="D38" s="9" t="n">
        <f aca="false">(C38/B37)</f>
        <v>0.128111971411555</v>
      </c>
      <c r="E38" s="24" t="n">
        <f aca="false">AVERAGE($C18:$C38)</f>
        <v>886.428571428571</v>
      </c>
      <c r="F38" s="14"/>
      <c r="G38" s="7" t="n">
        <f aca="false">H38-H37</f>
        <v>70</v>
      </c>
      <c r="H38" s="7" t="n">
        <f aca="false">H37+70</f>
        <v>503</v>
      </c>
      <c r="I38" s="9" t="n">
        <f aca="false">(($C38/AVERAGE($C31:$C37))^(1/8))-1</f>
        <v>0.0656736761512302</v>
      </c>
      <c r="J38" s="9"/>
      <c r="K38" s="11"/>
      <c r="L38" s="11"/>
      <c r="M38" s="11"/>
      <c r="N38" s="11"/>
      <c r="O38" s="0" t="n">
        <f aca="false">IF(LEN(C38)=2,2,IF(LEN(C38)=3,3,IF(LEN(C38)=4,4,1)))</f>
        <v>4</v>
      </c>
      <c r="P38" s="13" t="n">
        <f aca="false">A38</f>
        <v>43930</v>
      </c>
    </row>
    <row r="39" customFormat="false" ht="12.8" hidden="false" customHeight="false" outlineLevel="0" collapsed="false">
      <c r="A39" s="1" t="n">
        <v>43931</v>
      </c>
      <c r="B39" s="0" t="n">
        <v>20947</v>
      </c>
      <c r="C39" s="8" t="n">
        <v>2006</v>
      </c>
      <c r="D39" s="9" t="n">
        <f aca="false">(C39/B38)</f>
        <v>0.105907819016947</v>
      </c>
      <c r="E39" s="24" t="n">
        <f aca="false">AVERAGE($C19:$C39)</f>
        <v>977.809523809524</v>
      </c>
      <c r="F39" s="25" t="s">
        <v>19</v>
      </c>
      <c r="G39" s="7" t="n">
        <f aca="false">H39-H38</f>
        <v>96</v>
      </c>
      <c r="H39" s="7" t="n">
        <v>599</v>
      </c>
      <c r="I39" s="9" t="n">
        <f aca="false">(($C39/AVERAGE($C32:$C38))^(1/8))-1</f>
        <v>0.0436731434746496</v>
      </c>
      <c r="J39" s="9"/>
      <c r="K39" s="11"/>
      <c r="L39" s="11"/>
      <c r="M39" s="11"/>
      <c r="N39" s="11"/>
      <c r="O39" s="0" t="n">
        <f aca="false">IF(LEN(C39)=2,2,IF(LEN(C39)=3,3,IF(LEN(C39)=4,4,1)))</f>
        <v>4</v>
      </c>
      <c r="P39" s="13" t="n">
        <f aca="false">A39</f>
        <v>43931</v>
      </c>
    </row>
    <row r="40" customFormat="false" ht="12.8" hidden="false" customHeight="false" outlineLevel="0" collapsed="false">
      <c r="A40" s="1" t="n">
        <v>43932</v>
      </c>
      <c r="B40" s="0" t="n">
        <v>22860</v>
      </c>
      <c r="C40" s="8" t="n">
        <v>1913</v>
      </c>
      <c r="D40" s="9" t="n">
        <f aca="false">(C40/B39)</f>
        <v>0.0913257268343916</v>
      </c>
      <c r="E40" s="24" t="n">
        <f aca="false">AVERAGE($C20:$C40)</f>
        <v>1063.57142857143</v>
      </c>
      <c r="F40" s="25" t="s">
        <v>20</v>
      </c>
      <c r="G40" s="7" t="n">
        <f aca="false">H40-H39</f>
        <v>87</v>
      </c>
      <c r="H40" s="7" t="n">
        <v>686</v>
      </c>
      <c r="I40" s="9" t="n">
        <f aca="false">(($C40/AVERAGE($C33:$C39))^(1/8))-1</f>
        <v>0.0303168519605053</v>
      </c>
      <c r="J40" s="9"/>
      <c r="K40" s="11"/>
      <c r="L40" s="11"/>
      <c r="M40" s="11"/>
      <c r="N40" s="11"/>
      <c r="O40" s="0" t="n">
        <f aca="false">IF(LEN(C40)=2,2,IF(LEN(C40)=3,3,IF(LEN(C40)=4,4,1)))</f>
        <v>4</v>
      </c>
      <c r="P40" s="13" t="n">
        <f aca="false">A40</f>
        <v>43932</v>
      </c>
    </row>
    <row r="41" customFormat="false" ht="12.8" hidden="false" customHeight="false" outlineLevel="0" collapsed="false">
      <c r="A41" s="1" t="n">
        <v>43933</v>
      </c>
      <c r="B41" s="0" t="n">
        <v>25475</v>
      </c>
      <c r="C41" s="8" t="n">
        <v>2615</v>
      </c>
      <c r="D41" s="9" t="n">
        <f aca="false">(C41/B40)</f>
        <v>0.114391951006124</v>
      </c>
      <c r="E41" s="24" t="n">
        <f aca="false">AVERAGE($C21:$C41)</f>
        <v>1182.33333333333</v>
      </c>
      <c r="F41" s="25"/>
      <c r="G41" s="7" t="n">
        <f aca="false">H41-H40</f>
        <v>70</v>
      </c>
      <c r="H41" s="7" t="n">
        <v>756</v>
      </c>
      <c r="I41" s="9" t="n">
        <f aca="false">(($C41/AVERAGE($C34:$C40))^(1/8))-1</f>
        <v>0.0642375888409488</v>
      </c>
      <c r="J41" s="9"/>
      <c r="K41" s="11"/>
      <c r="L41" s="11"/>
      <c r="M41" s="11"/>
      <c r="N41" s="11"/>
      <c r="O41" s="0" t="n">
        <f aca="false">IF(LEN(C41)=2,2,IF(LEN(C41)=3,3,IF(LEN(C41)=4,4,1)))</f>
        <v>4</v>
      </c>
      <c r="P41" s="13" t="n">
        <f aca="false">A41</f>
        <v>43933</v>
      </c>
    </row>
    <row r="42" customFormat="false" ht="12.8" hidden="false" customHeight="false" outlineLevel="0" collapsed="false">
      <c r="A42" s="1" t="n">
        <v>43934</v>
      </c>
      <c r="B42" s="0" t="n">
        <v>26867</v>
      </c>
      <c r="C42" s="8" t="n">
        <v>1392</v>
      </c>
      <c r="D42" s="9" t="n">
        <f aca="false">(C42/B41)</f>
        <v>0.0546418056918548</v>
      </c>
      <c r="E42" s="24" t="n">
        <f aca="false">AVERAGE($C22:$C42)</f>
        <v>1242.38095238095</v>
      </c>
      <c r="F42" s="25"/>
      <c r="G42" s="7" t="n">
        <f aca="false">H42-H41</f>
        <v>88</v>
      </c>
      <c r="H42" s="7" t="n">
        <v>844</v>
      </c>
      <c r="I42" s="9" t="n">
        <f aca="false">(($C42/AVERAGE($C35:$C41))^(1/8))-1</f>
        <v>-0.0351634688460986</v>
      </c>
      <c r="J42" s="9"/>
      <c r="K42" s="11"/>
      <c r="L42" s="11"/>
      <c r="M42" s="11"/>
      <c r="N42" s="11"/>
      <c r="O42" s="0" t="n">
        <f aca="false">IF(LEN(C42)=2,2,IF(LEN(C42)=3,3,IF(LEN(C42)=4,4,1)))</f>
        <v>4</v>
      </c>
      <c r="P42" s="13" t="n">
        <f aca="false">A42</f>
        <v>43934</v>
      </c>
    </row>
    <row r="43" customFormat="false" ht="12.8" hidden="false" customHeight="false" outlineLevel="0" collapsed="false">
      <c r="A43" s="1" t="n">
        <v>43935</v>
      </c>
      <c r="B43" s="0" t="n">
        <v>28163</v>
      </c>
      <c r="C43" s="8" t="n">
        <v>1296</v>
      </c>
      <c r="D43" s="9" t="n">
        <f aca="false">(C43/B42)</f>
        <v>0.0482376149179291</v>
      </c>
      <c r="E43" s="24" t="n">
        <f aca="false">AVERAGE($C23:$C43)</f>
        <v>1285.90476190476</v>
      </c>
      <c r="F43" s="25"/>
      <c r="G43" s="7" t="n">
        <f aca="false">H43-H42</f>
        <v>113</v>
      </c>
      <c r="H43" s="7" t="n">
        <v>957</v>
      </c>
      <c r="I43" s="9" t="n">
        <f aca="false">(($C43/AVERAGE($C36:$C42))^(1/8))-1</f>
        <v>-0.0442488522518519</v>
      </c>
      <c r="J43" s="9"/>
      <c r="K43" s="11"/>
      <c r="L43" s="11"/>
      <c r="M43" s="11"/>
      <c r="N43" s="11"/>
      <c r="O43" s="0" t="n">
        <f aca="false">IF(LEN(C43)=2,2,IF(LEN(C43)=3,3,IF(LEN(C43)=4,4,1)))</f>
        <v>4</v>
      </c>
      <c r="P43" s="13" t="n">
        <f aca="false">A43</f>
        <v>43935</v>
      </c>
    </row>
    <row r="44" customFormat="false" ht="12.8" hidden="false" customHeight="false" outlineLevel="0" collapsed="false">
      <c r="A44" s="1" t="n">
        <v>43936</v>
      </c>
      <c r="B44" s="0" t="n">
        <v>29918</v>
      </c>
      <c r="C44" s="8" t="n">
        <v>1755</v>
      </c>
      <c r="D44" s="9" t="n">
        <f aca="false">(C44/B43)</f>
        <v>0.0623158044242446</v>
      </c>
      <c r="E44" s="24" t="n">
        <f aca="false">AVERAGE($C24:$C44)</f>
        <v>1337.14285714286</v>
      </c>
      <c r="F44" s="25"/>
      <c r="G44" s="7" t="n">
        <f aca="false">H44-H43</f>
        <v>151</v>
      </c>
      <c r="H44" s="7" t="n">
        <v>1108</v>
      </c>
      <c r="I44" s="9" t="n">
        <f aca="false">(($C44/AVERAGE($C37:$C43))^(1/8))-1</f>
        <v>-0.00667336385408712</v>
      </c>
      <c r="J44" s="9" t="n">
        <f aca="false">(AVERAGE(C24:C44)/AVERAGE(C2:C23))-1</f>
        <v>15.0049743510026</v>
      </c>
      <c r="K44" s="11"/>
      <c r="L44" s="11"/>
      <c r="M44" s="11"/>
      <c r="N44" s="11"/>
      <c r="O44" s="0" t="n">
        <f aca="false">IF(LEN(C44)=2,2,IF(LEN(C44)=3,3,IF(LEN(C44)=4,4,1)))</f>
        <v>4</v>
      </c>
      <c r="P44" s="13" t="n">
        <f aca="false">A44</f>
        <v>43936</v>
      </c>
    </row>
    <row r="45" customFormat="false" ht="12.8" hidden="false" customHeight="false" outlineLevel="0" collapsed="false">
      <c r="A45" s="1" t="n">
        <v>43937</v>
      </c>
      <c r="B45" s="0" t="n">
        <v>32181</v>
      </c>
      <c r="C45" s="8" t="n">
        <v>2263</v>
      </c>
      <c r="D45" s="9" t="n">
        <f aca="false">(C45/B44)</f>
        <v>0.0756400828932415</v>
      </c>
      <c r="E45" s="24" t="n">
        <f aca="false">AVERAGE($C25:$C45)</f>
        <v>1417.33333333333</v>
      </c>
      <c r="F45" s="25"/>
      <c r="G45" s="7" t="n">
        <f aca="false">H45-H44</f>
        <v>137</v>
      </c>
      <c r="H45" s="7" t="n">
        <v>1245</v>
      </c>
      <c r="I45" s="9" t="n">
        <f aca="false">(($C45/AVERAGE($C38:$C44))^(1/8))-1</f>
        <v>0.0237596376838878</v>
      </c>
      <c r="J45" s="9" t="n">
        <f aca="false">(AVERAGE(C25:C45)/AVERAGE(C3:C24))-1</f>
        <v>11.9115251897861</v>
      </c>
      <c r="K45" s="11"/>
      <c r="L45" s="11"/>
      <c r="M45" s="11"/>
      <c r="N45" s="11"/>
      <c r="O45" s="0" t="n">
        <f aca="false">IF(LEN(C45)=2,2,IF(LEN(C45)=3,3,IF(LEN(C45)=4,4,1)))</f>
        <v>4</v>
      </c>
      <c r="P45" s="13" t="n">
        <f aca="false">A45</f>
        <v>43937</v>
      </c>
    </row>
    <row r="46" customFormat="false" ht="12.8" hidden="false" customHeight="false" outlineLevel="0" collapsed="false">
      <c r="A46" s="1" t="n">
        <v>43938</v>
      </c>
      <c r="B46" s="0" t="n">
        <v>34402</v>
      </c>
      <c r="C46" s="8" t="n">
        <v>2221</v>
      </c>
      <c r="D46" s="9" t="n">
        <f aca="false">(C46/B45)</f>
        <v>0.0690158789347752</v>
      </c>
      <c r="E46" s="24" t="n">
        <f aca="false">AVERAGE($C26:$C46)</f>
        <v>1483.90476190476</v>
      </c>
      <c r="F46" s="25"/>
      <c r="G46" s="7" t="n">
        <f aca="false">H46-H45</f>
        <v>155</v>
      </c>
      <c r="H46" s="7" t="n">
        <v>1400</v>
      </c>
      <c r="I46" s="9" t="n">
        <f aca="false">(($C46/AVERAGE($C39:$C45))^(1/8))-1</f>
        <v>0.0202810646659635</v>
      </c>
      <c r="J46" s="9" t="n">
        <f aca="false">(AVERAGE(C26:C46)/AVERAGE(C4:C25))-1</f>
        <v>9.08523471174074</v>
      </c>
      <c r="K46" s="11"/>
      <c r="L46" s="11"/>
      <c r="M46" s="11"/>
      <c r="N46" s="11"/>
      <c r="O46" s="0" t="n">
        <f aca="false">IF(LEN(C46)=2,2,IF(LEN(C46)=3,3,IF(LEN(C46)=4,4,1)))</f>
        <v>4</v>
      </c>
      <c r="P46" s="13" t="n">
        <f aca="false">A46</f>
        <v>43938</v>
      </c>
    </row>
    <row r="47" customFormat="false" ht="12.8" hidden="false" customHeight="false" outlineLevel="0" collapsed="false">
      <c r="A47" s="1" t="n">
        <v>43939</v>
      </c>
      <c r="B47" s="0" t="n">
        <v>36372</v>
      </c>
      <c r="C47" s="8" t="n">
        <v>1970</v>
      </c>
      <c r="D47" s="9" t="n">
        <f aca="false">(C47/B46)</f>
        <v>0.0572641125515958</v>
      </c>
      <c r="E47" s="24" t="n">
        <f aca="false">AVERAGE($C27:$C47)</f>
        <v>1529.28571428571</v>
      </c>
      <c r="F47" s="25"/>
      <c r="G47" s="7" t="n">
        <f aca="false">H47-H46</f>
        <v>160</v>
      </c>
      <c r="H47" s="7" t="n">
        <v>1560</v>
      </c>
      <c r="I47" s="9" t="n">
        <f aca="false">(($C47/AVERAGE($C40:$C46))^(1/8))-1</f>
        <v>0.0030788433855955</v>
      </c>
      <c r="J47" s="9" t="n">
        <f aca="false">(AVERAGE(C27:C47)/AVERAGE(C5:C26))-1</f>
        <v>6.91816561880106</v>
      </c>
      <c r="K47" s="11"/>
      <c r="L47" s="11"/>
      <c r="M47" s="11"/>
      <c r="N47" s="11"/>
      <c r="O47" s="0" t="n">
        <f aca="false">IF(LEN(C47)=2,2,IF(LEN(C47)=3,3,IF(LEN(C47)=4,4,1)))</f>
        <v>4</v>
      </c>
      <c r="P47" s="13" t="n">
        <f aca="false">A47</f>
        <v>43939</v>
      </c>
    </row>
    <row r="48" customFormat="false" ht="12.8" hidden="false" customHeight="false" outlineLevel="0" collapsed="false">
      <c r="A48" s="1" t="n">
        <v>43940</v>
      </c>
      <c r="B48" s="0" t="n">
        <v>38077</v>
      </c>
      <c r="C48" s="8" t="n">
        <v>1705</v>
      </c>
      <c r="D48" s="9" t="n">
        <f aca="false">(C48/B47)</f>
        <v>0.0468767183547784</v>
      </c>
      <c r="E48" s="24" t="n">
        <f aca="false">AVERAGE($C28:$C48)</f>
        <v>1577.2380952381</v>
      </c>
      <c r="F48" s="25"/>
      <c r="G48" s="7" t="n">
        <f aca="false">H48-H47</f>
        <v>145</v>
      </c>
      <c r="H48" s="7" t="n">
        <v>1705</v>
      </c>
      <c r="I48" s="9" t="n">
        <f aca="false">(($C48/AVERAGE($C41:$C47))^(1/8))-1</f>
        <v>-0.0153931602616275</v>
      </c>
      <c r="J48" s="9" t="n">
        <f aca="false">(AVERAGE(C28:C48)/AVERAGE(C6:C27))-1</f>
        <v>6.0212946368349</v>
      </c>
      <c r="K48" s="11"/>
      <c r="L48" s="11"/>
      <c r="M48" s="11"/>
      <c r="N48" s="11"/>
      <c r="O48" s="0" t="n">
        <f aca="false">IF(LEN(C48)=2,2,IF(LEN(C48)=3,3,IF(LEN(C48)=4,4,1)))</f>
        <v>4</v>
      </c>
      <c r="P48" s="13" t="n">
        <f aca="false">A48</f>
        <v>43940</v>
      </c>
    </row>
    <row r="49" customFormat="false" ht="12.8" hidden="false" customHeight="false" outlineLevel="0" collapsed="false">
      <c r="A49" s="1" t="n">
        <v>43941</v>
      </c>
      <c r="B49" s="0" t="n">
        <v>39643</v>
      </c>
      <c r="C49" s="8" t="n">
        <v>1566</v>
      </c>
      <c r="D49" s="9" t="n">
        <f aca="false">(C49/B48)</f>
        <v>0.0411271896420411</v>
      </c>
      <c r="E49" s="24" t="n">
        <f aca="false">AVERAGE($C29:$C49)</f>
        <v>1613.85714285714</v>
      </c>
      <c r="F49" s="25"/>
      <c r="G49" s="7" t="n">
        <f aca="false">H49-H48</f>
        <v>104</v>
      </c>
      <c r="H49" s="7" t="n">
        <v>1809</v>
      </c>
      <c r="I49" s="9" t="n">
        <f aca="false">(($C49/AVERAGE($C42:$C48))^(1/8))-1</f>
        <v>-0.0172766158821998</v>
      </c>
      <c r="J49" s="9" t="n">
        <f aca="false">(AVERAGE(C29:C49)/AVERAGE(C7:C28))-1</f>
        <v>5.20280523110712</v>
      </c>
      <c r="K49" s="11"/>
      <c r="L49" s="11"/>
      <c r="M49" s="11"/>
      <c r="N49" s="11"/>
      <c r="O49" s="0" t="n">
        <f aca="false">IF(LEN(C49)=2,2,IF(LEN(C49)=3,3,IF(LEN(C49)=4,4,1)))</f>
        <v>4</v>
      </c>
      <c r="P49" s="13" t="n">
        <f aca="false">A49</f>
        <v>43941</v>
      </c>
    </row>
    <row r="50" customFormat="false" ht="12.8" hidden="false" customHeight="false" outlineLevel="0" collapsed="false">
      <c r="A50" s="1" t="n">
        <v>43942</v>
      </c>
      <c r="B50" s="0" t="n">
        <v>41199</v>
      </c>
      <c r="C50" s="8" t="n">
        <v>1556</v>
      </c>
      <c r="D50" s="9" t="n">
        <f aca="false">(C50/B49)</f>
        <v>0.0392503090078955</v>
      </c>
      <c r="E50" s="24" t="n">
        <f aca="false">AVERAGE($C30:$C50)</f>
        <v>1646.61904761905</v>
      </c>
      <c r="F50" s="14"/>
      <c r="G50" s="7" t="n">
        <f aca="false">H50-H49</f>
        <v>152</v>
      </c>
      <c r="H50" s="7" t="n">
        <v>1961</v>
      </c>
      <c r="I50" s="9" t="n">
        <f aca="false">(($C50/AVERAGE($C43:$C49))^(1/8))-1</f>
        <v>-0.0197449435662791</v>
      </c>
      <c r="J50" s="9" t="n">
        <f aca="false">(AVERAGE(C30:C50)/AVERAGE(C8:C29))-1</f>
        <v>4.50625004523773</v>
      </c>
      <c r="K50" s="11"/>
      <c r="O50" s="0" t="n">
        <f aca="false">IF(LEN(C50)=2,2,IF(LEN(C50)=3,3,IF(LEN(C50)=4,4,1)))</f>
        <v>4</v>
      </c>
      <c r="P50" s="13" t="n">
        <f aca="false">A50</f>
        <v>43942</v>
      </c>
    </row>
    <row r="51" customFormat="false" ht="12.8" hidden="false" customHeight="false" outlineLevel="0" collapsed="false">
      <c r="A51" s="1" t="n">
        <v>43943</v>
      </c>
      <c r="B51" s="0" t="n">
        <v>42944</v>
      </c>
      <c r="C51" s="8" t="n">
        <v>1745</v>
      </c>
      <c r="D51" s="9" t="n">
        <f aca="false">(C51/B50)</f>
        <v>0.0423553969756548</v>
      </c>
      <c r="E51" s="24" t="n">
        <f aca="false">AVERAGE($C31:$C51)</f>
        <v>1676.47619047619</v>
      </c>
      <c r="F51" s="14"/>
      <c r="G51" s="7" t="n">
        <f aca="false">H51-H50</f>
        <v>221</v>
      </c>
      <c r="H51" s="7" t="n">
        <v>2182</v>
      </c>
      <c r="I51" s="9" t="n">
        <f aca="false">(($C51/AVERAGE($C44:$C50))^(1/8))-1</f>
        <v>-0.00809828778373023</v>
      </c>
      <c r="J51" s="9" t="n">
        <f aca="false">(AVERAGE(C31:C51)/AVERAGE(C9:C30))-1</f>
        <v>3.82376094565475</v>
      </c>
      <c r="K51" s="11"/>
      <c r="O51" s="0" t="n">
        <f aca="false">IF(LEN(C51)=2,2,IF(LEN(C51)=3,3,IF(LEN(C51)=4,4,1)))</f>
        <v>4</v>
      </c>
      <c r="P51" s="13" t="n">
        <f aca="false">A51</f>
        <v>43943</v>
      </c>
    </row>
    <row r="52" customFormat="false" ht="13.35" hidden="false" customHeight="false" outlineLevel="0" collapsed="false">
      <c r="A52" s="1" t="n">
        <v>43944</v>
      </c>
      <c r="B52" s="0" t="n">
        <v>46023</v>
      </c>
      <c r="C52" s="8" t="n">
        <v>3079</v>
      </c>
      <c r="D52" s="9" t="n">
        <f aca="false">(C52/B51)</f>
        <v>0.0716980253353204</v>
      </c>
      <c r="E52" s="24" t="n">
        <f aca="false">AVERAGE($C32:$C52)</f>
        <v>1764.61904761905</v>
      </c>
      <c r="F52" s="26" t="s">
        <v>21</v>
      </c>
      <c r="G52" s="7" t="n">
        <f aca="false">H52-H51</f>
        <v>178</v>
      </c>
      <c r="H52" s="7" t="n">
        <v>2360</v>
      </c>
      <c r="I52" s="9" t="n">
        <f aca="false">(($C52/AVERAGE($C45:$C51))^(1/8))-1</f>
        <v>0.0649692837904861</v>
      </c>
      <c r="J52" s="9" t="n">
        <f aca="false">(AVERAGE(C32:C52)/AVERAGE(C10:C31))-1</f>
        <v>3.37623932449769</v>
      </c>
      <c r="K52" s="11"/>
      <c r="O52" s="0" t="n">
        <f aca="false">IF(LEN(C52)=2,2,IF(LEN(C52)=3,3,IF(LEN(C52)=4,4,1)))</f>
        <v>4</v>
      </c>
      <c r="P52" s="13" t="n">
        <f aca="false">A52</f>
        <v>43944</v>
      </c>
    </row>
    <row r="53" customFormat="false" ht="12.8" hidden="false" customHeight="false" outlineLevel="0" collapsed="false">
      <c r="A53" s="1" t="n">
        <v>43945</v>
      </c>
      <c r="B53" s="0" t="n">
        <v>50969</v>
      </c>
      <c r="C53" s="8" t="n">
        <v>4946</v>
      </c>
      <c r="D53" s="9" t="n">
        <f aca="false">(C53/B52)</f>
        <v>0.107468005127871</v>
      </c>
      <c r="E53" s="24" t="n">
        <f aca="false">AVERAGE($C33:$C53)</f>
        <v>1931.7619047619</v>
      </c>
      <c r="F53" s="14"/>
      <c r="G53" s="7" t="n">
        <f aca="false">H53-H52</f>
        <v>196</v>
      </c>
      <c r="H53" s="7" t="n">
        <v>2556</v>
      </c>
      <c r="I53" s="9" t="n">
        <f aca="false">(($C53/AVERAGE($C46:$C52))^(1/8))-1</f>
        <v>0.12142223647163</v>
      </c>
      <c r="J53" s="9" t="n">
        <f aca="false">(AVERAGE(C33:C53)/AVERAGE(C11:C32))-1</f>
        <v>3.12849833930075</v>
      </c>
      <c r="K53" s="11"/>
      <c r="O53" s="0" t="n">
        <f aca="false">IF(LEN(C53)=2,2,IF(LEN(C53)=3,3,IF(LEN(C53)=4,4,1)))</f>
        <v>4</v>
      </c>
      <c r="P53" s="13" t="n">
        <f aca="false">A53</f>
        <v>43945</v>
      </c>
    </row>
    <row r="54" customFormat="false" ht="12.8" hidden="false" customHeight="false" outlineLevel="0" collapsed="false">
      <c r="A54" s="1" t="n">
        <v>43946</v>
      </c>
      <c r="B54" s="0" t="n">
        <v>53348</v>
      </c>
      <c r="C54" s="8" t="n">
        <v>2379</v>
      </c>
      <c r="D54" s="9" t="n">
        <f aca="false">(C54/B53)</f>
        <v>0.0466754301634327</v>
      </c>
      <c r="E54" s="24" t="n">
        <f aca="false">AVERAGE($C34:$C54)</f>
        <v>1981.52380952381</v>
      </c>
      <c r="G54" s="7" t="n">
        <f aca="false">H54-H53</f>
        <v>174</v>
      </c>
      <c r="H54" s="7" t="n">
        <v>2730</v>
      </c>
      <c r="I54" s="9" t="n">
        <f aca="false">(($C54/AVERAGE($C47:$C53))^(1/8))-1</f>
        <v>0.00064741140782365</v>
      </c>
      <c r="J54" s="9" t="n">
        <f aca="false">(AVERAGE(C34:C54)/AVERAGE(C12:C33))-1</f>
        <v>2.75385549035769</v>
      </c>
      <c r="K54" s="11"/>
      <c r="O54" s="0" t="n">
        <f aca="false">IF(LEN(C54)=2,2,IF(LEN(C54)=3,3,IF(LEN(C54)=4,4,1)))</f>
        <v>4</v>
      </c>
      <c r="P54" s="13" t="n">
        <f aca="false">A54</f>
        <v>43946</v>
      </c>
    </row>
    <row r="55" customFormat="false" ht="12.8" hidden="false" customHeight="false" outlineLevel="0" collapsed="false">
      <c r="A55" s="1" t="n">
        <v>43947</v>
      </c>
      <c r="B55" s="0" t="n">
        <v>54938</v>
      </c>
      <c r="C55" s="8" t="n">
        <v>1590</v>
      </c>
      <c r="D55" s="9" t="n">
        <f aca="false">(C55/B54)</f>
        <v>0.0298043038164505</v>
      </c>
      <c r="E55" s="24" t="n">
        <f aca="false">AVERAGE($C35:$C55)</f>
        <v>2020.85714285714</v>
      </c>
      <c r="G55" s="7" t="n">
        <v>169</v>
      </c>
      <c r="H55" s="7" t="n">
        <v>2899</v>
      </c>
      <c r="I55" s="9" t="n">
        <f aca="false">(($C55/AVERAGE($C48:$C54))^(1/8))-1</f>
        <v>-0.0514014101254515</v>
      </c>
      <c r="J55" s="9" t="n">
        <f aca="false">(AVERAGE(C35:C55)/AVERAGE(C13:C34))-1</f>
        <v>2.59641297062426</v>
      </c>
      <c r="K55" s="11"/>
      <c r="O55" s="0" t="n">
        <f aca="false">IF(LEN(C55)=2,2,IF(LEN(C55)=3,3,IF(LEN(C55)=4,4,1)))</f>
        <v>4</v>
      </c>
      <c r="P55" s="13" t="n">
        <f aca="false">A55</f>
        <v>43947</v>
      </c>
    </row>
    <row r="56" customFormat="false" ht="12.8" hidden="false" customHeight="false" outlineLevel="0" collapsed="false">
      <c r="A56" s="1" t="n">
        <v>43948</v>
      </c>
      <c r="B56" s="0" t="n">
        <v>56462</v>
      </c>
      <c r="C56" s="8" t="n">
        <v>1524</v>
      </c>
      <c r="D56" s="9" t="n">
        <f aca="false">(C56/B55)</f>
        <v>0.0277403618624631</v>
      </c>
      <c r="E56" s="24" t="n">
        <f aca="false">AVERAGE($C36:$C56)</f>
        <v>2029.7619047619</v>
      </c>
      <c r="G56" s="7" t="n">
        <v>104</v>
      </c>
      <c r="H56" s="7" t="n">
        <v>3003</v>
      </c>
      <c r="I56" s="9" t="n">
        <f aca="false">(($C56/AVERAGE($C49:$C55))^(1/8))-1</f>
        <v>-0.0556130876771903</v>
      </c>
      <c r="J56" s="9" t="n">
        <f aca="false">(AVERAGE(C36:C56)/AVERAGE(C14:C35))-1</f>
        <v>2.26590813316477</v>
      </c>
      <c r="K56" s="11"/>
      <c r="O56" s="0" t="n">
        <f aca="false">IF(LEN(C56)=2,2,IF(LEN(C56)=3,3,IF(LEN(C56)=4,4,1)))</f>
        <v>4</v>
      </c>
      <c r="P56" s="13" t="n">
        <f aca="false">A56</f>
        <v>43948</v>
      </c>
    </row>
    <row r="57" customFormat="false" ht="12.8" hidden="false" customHeight="false" outlineLevel="0" collapsed="false">
      <c r="A57" s="1" t="n">
        <v>43949</v>
      </c>
      <c r="B57" s="0" t="n">
        <v>58302</v>
      </c>
      <c r="C57" s="8" t="n">
        <v>1840</v>
      </c>
      <c r="D57" s="9" t="n">
        <f aca="false">(C57/B56)</f>
        <v>0.0325882894690234</v>
      </c>
      <c r="E57" s="24" t="n">
        <f aca="false">AVERAGE($C37:$C57)</f>
        <v>2052.38095238095</v>
      </c>
      <c r="G57" s="7" t="n">
        <v>150</v>
      </c>
      <c r="H57" s="7" t="n">
        <v>3153</v>
      </c>
      <c r="I57" s="9" t="n">
        <f aca="false">(($C57/AVERAGE($C50:$C56))^(1/8))-1</f>
        <v>-0.0328040672629017</v>
      </c>
      <c r="J57" s="9" t="n">
        <f aca="false">(AVERAGE(C37:C57)/AVERAGE(C15:C36))-1</f>
        <v>2.00915567826597</v>
      </c>
      <c r="K57" s="11"/>
      <c r="O57" s="0" t="n">
        <f aca="false">IF(LEN(C57)=2,2,IF(LEN(C57)=3,3,IF(LEN(C57)=4,4,1)))</f>
        <v>4</v>
      </c>
      <c r="P57" s="13" t="n">
        <f aca="false">A57</f>
        <v>43949</v>
      </c>
    </row>
    <row r="58" customFormat="false" ht="12.8" hidden="false" customHeight="false" outlineLevel="0" collapsed="false">
      <c r="A58" s="1" t="n">
        <v>43950</v>
      </c>
      <c r="B58" s="0" t="n">
        <v>60265</v>
      </c>
      <c r="C58" s="8" t="n">
        <v>1963</v>
      </c>
      <c r="D58" s="9" t="n">
        <f aca="false">(C58/B57)</f>
        <v>0.033669513910329</v>
      </c>
      <c r="E58" s="24" t="n">
        <f aca="false">AVERAGE($C38:$C58)</f>
        <v>2070.23809523809</v>
      </c>
      <c r="G58" s="7" t="n">
        <v>252</v>
      </c>
      <c r="H58" s="7" t="n">
        <v>3405</v>
      </c>
      <c r="I58" s="9" t="n">
        <f aca="false">(($C58/AVERAGE($C51:$C57))^(1/8))-1</f>
        <v>-0.0269878675872222</v>
      </c>
      <c r="J58" s="9" t="n">
        <f aca="false">(AVERAGE(C38:C58)/AVERAGE(C16:C37))-1</f>
        <v>1.74832477041022</v>
      </c>
      <c r="K58" s="11"/>
      <c r="O58" s="0" t="n">
        <f aca="false">IF(LEN(C58)=2,2,IF(LEN(C58)=3,3,IF(LEN(C58)=4,4,1)))</f>
        <v>4</v>
      </c>
      <c r="P58" s="13" t="n">
        <f aca="false">A58</f>
        <v>43950</v>
      </c>
    </row>
    <row r="59" customFormat="false" ht="12.8" hidden="false" customHeight="false" outlineLevel="0" collapsed="false">
      <c r="A59" s="1" t="n">
        <v>43951</v>
      </c>
      <c r="B59" s="0" t="n">
        <v>62205</v>
      </c>
      <c r="C59" s="8" t="n">
        <v>1940</v>
      </c>
      <c r="D59" s="9" t="n">
        <f aca="false">(C59/B58)</f>
        <v>0.0321911557288642</v>
      </c>
      <c r="E59" s="24" t="n">
        <f aca="false">AVERAGE($C39:$C59)</f>
        <v>2060.19047619048</v>
      </c>
      <c r="G59" s="7" t="n">
        <v>157</v>
      </c>
      <c r="H59" s="7" t="n">
        <v>3562</v>
      </c>
      <c r="I59" s="9" t="n">
        <f aca="false">(($C59/AVERAGE($C52:$C58))^(1/8))-1</f>
        <v>-0.0299573016220747</v>
      </c>
      <c r="J59" s="9" t="n">
        <f aca="false">(AVERAGE(C39:C59)/AVERAGE(C17:C38))-1</f>
        <v>1.42569924946163</v>
      </c>
      <c r="K59" s="11"/>
      <c r="O59" s="0" t="n">
        <f aca="false">IF(LEN(C59)=2,2,IF(LEN(C59)=3,3,IF(LEN(C59)=4,4,1)))</f>
        <v>4</v>
      </c>
      <c r="P59" s="13" t="n">
        <f aca="false">A59</f>
        <v>43951</v>
      </c>
    </row>
    <row r="60" customFormat="false" ht="12.8" hidden="false" customHeight="false" outlineLevel="0" collapsed="false">
      <c r="A60" s="1" t="n">
        <v>43952</v>
      </c>
      <c r="B60" s="0" t="n">
        <v>64311</v>
      </c>
      <c r="C60" s="8" t="n">
        <v>2106</v>
      </c>
      <c r="D60" s="9" t="n">
        <f aca="false">(C60/B59)</f>
        <v>0.0338557993730408</v>
      </c>
      <c r="E60" s="24" t="n">
        <f aca="false">AVERAGE($C40:$C60)</f>
        <v>2064.95238095238</v>
      </c>
      <c r="F60" s="2" t="s">
        <v>22</v>
      </c>
      <c r="G60" s="7" t="n">
        <v>154</v>
      </c>
      <c r="H60" s="7" t="n">
        <v>3716</v>
      </c>
      <c r="I60" s="9" t="n">
        <f aca="false">(($C60/AVERAGE($C53:$C59))^(1/8))-1</f>
        <v>-0.0115822718587192</v>
      </c>
      <c r="J60" s="9" t="n">
        <f aca="false">(AVERAGE(C40:C60)/AVERAGE(C18:C39))-1</f>
        <v>1.2030431298653</v>
      </c>
      <c r="K60" s="11"/>
      <c r="O60" s="0" t="n">
        <f aca="false">IF(LEN(C60)=2,2,IF(LEN(C60)=3,3,IF(LEN(C60)=4,4,1)))</f>
        <v>4</v>
      </c>
      <c r="P60" s="13" t="n">
        <f aca="false">A60</f>
        <v>43952</v>
      </c>
    </row>
    <row r="61" customFormat="false" ht="12.8" hidden="false" customHeight="false" outlineLevel="0" collapsed="false">
      <c r="A61" s="1" t="n">
        <v>43953</v>
      </c>
      <c r="B61" s="0" t="n">
        <v>66263</v>
      </c>
      <c r="C61" s="8" t="n">
        <v>1952</v>
      </c>
      <c r="D61" s="9" t="n">
        <f aca="false">(C61/B60)</f>
        <v>0.0303525057921662</v>
      </c>
      <c r="E61" s="24" t="n">
        <f aca="false">AVERAGE($C41:$C61)</f>
        <v>2066.80952380952</v>
      </c>
      <c r="G61" s="7" t="n">
        <v>130</v>
      </c>
      <c r="H61" s="7" t="n">
        <v>3846</v>
      </c>
      <c r="I61" s="9" t="n">
        <f aca="false">(($C61/AVERAGE($C54:$C60))^(1/8))-1</f>
        <v>0.00298540782530643</v>
      </c>
      <c r="J61" s="9" t="n">
        <f aca="false">(AVERAGE(C41:C61)/AVERAGE(C19:C40))-1</f>
        <v>1.02565195900608</v>
      </c>
      <c r="K61" s="11"/>
      <c r="O61" s="0" t="n">
        <f aca="false">IF(LEN(C61)=2,2,IF(LEN(C61)=3,3,IF(LEN(C61)=4,4,1)))</f>
        <v>4</v>
      </c>
      <c r="P61" s="13" t="n">
        <f aca="false">A61</f>
        <v>43953</v>
      </c>
    </row>
    <row r="62" customFormat="false" ht="12.8" hidden="false" customHeight="false" outlineLevel="0" collapsed="false">
      <c r="A62" s="1" t="n">
        <v>43954</v>
      </c>
      <c r="B62" s="0" t="n">
        <v>68087</v>
      </c>
      <c r="C62" s="8" t="n">
        <v>1824</v>
      </c>
      <c r="D62" s="9" t="n">
        <f aca="false">(C62/B61)</f>
        <v>0.0275266740111374</v>
      </c>
      <c r="E62" s="24" t="n">
        <f aca="false">AVERAGE($C42:$C62)</f>
        <v>2029.14285714286</v>
      </c>
      <c r="G62" s="7" t="n">
        <v>158</v>
      </c>
      <c r="H62" s="7" t="n">
        <v>4004</v>
      </c>
      <c r="I62" s="9" t="n">
        <f aca="false">(($C62/AVERAGE($C55:$C61))^(1/8))-1</f>
        <v>-0.00142989994753651</v>
      </c>
      <c r="J62" s="9" t="n">
        <f aca="false">(AVERAGE(C42:C62)/AVERAGE(C20:C41))-1</f>
        <v>0.789224162610936</v>
      </c>
      <c r="K62" s="11"/>
      <c r="O62" s="0" t="n">
        <f aca="false">IF(LEN(C62)=2,2,IF(LEN(C62)=3,3,IF(LEN(C62)=4,4,1)))</f>
        <v>4</v>
      </c>
      <c r="P62" s="13" t="n">
        <f aca="false">A62</f>
        <v>43954</v>
      </c>
    </row>
    <row r="63" customFormat="false" ht="12.8" hidden="false" customHeight="false" outlineLevel="0" collapsed="false">
      <c r="A63" s="1" t="n">
        <v>43955</v>
      </c>
      <c r="B63" s="0" t="n">
        <v>69087</v>
      </c>
      <c r="C63" s="8" t="n">
        <v>1000</v>
      </c>
      <c r="D63" s="9" t="n">
        <f aca="false">(C63/B62)</f>
        <v>0.0146870915152672</v>
      </c>
      <c r="E63" s="24" t="n">
        <f aca="false">AVERAGE($C43:$C63)</f>
        <v>2010.47619047619</v>
      </c>
      <c r="G63" s="7" t="n">
        <v>86</v>
      </c>
      <c r="H63" s="7" t="n">
        <v>4090</v>
      </c>
      <c r="I63" s="9" t="n">
        <f aca="false">(($C63/AVERAGE($C56:$C62))^(1/8))-1</f>
        <v>-0.0757793573791236</v>
      </c>
      <c r="J63" s="9" t="n">
        <f aca="false">(AVERAGE(C43:C63)/AVERAGE(C21:C42))-1</f>
        <v>0.686834071563868</v>
      </c>
      <c r="K63" s="11"/>
      <c r="O63" s="0" t="n">
        <f aca="false">IF(LEN(C63)=2,2,IF(LEN(C63)=3,3,IF(LEN(C63)=4,4,1)))</f>
        <v>4</v>
      </c>
      <c r="P63" s="13" t="n">
        <f aca="false">A63</f>
        <v>43955</v>
      </c>
    </row>
    <row r="64" customFormat="false" ht="12.8" hidden="false" customHeight="false" outlineLevel="0" collapsed="false">
      <c r="A64" s="1" t="n">
        <v>43956</v>
      </c>
      <c r="B64" s="0" t="n">
        <v>70271</v>
      </c>
      <c r="C64" s="8" t="n">
        <v>1184</v>
      </c>
      <c r="D64" s="9" t="n">
        <f aca="false">(C64/B63)</f>
        <v>0.0171378117446119</v>
      </c>
      <c r="E64" s="24" t="n">
        <f aca="false">AVERAGE($C44:$C64)</f>
        <v>2005.14285714286</v>
      </c>
      <c r="G64" s="7" t="n">
        <v>122</v>
      </c>
      <c r="H64" s="7" t="n">
        <v>4212</v>
      </c>
      <c r="I64" s="9" t="n">
        <f aca="false">(($C64/AVERAGE($C57:$C63))^(1/8))-1</f>
        <v>-0.0512488955910183</v>
      </c>
      <c r="J64" s="9" t="n">
        <f aca="false">(AVERAGE(C44:C64)/AVERAGE(C22:C43))-1</f>
        <v>0.610791749694839</v>
      </c>
      <c r="K64" s="11"/>
      <c r="O64" s="0" t="n">
        <f aca="false">IF(LEN(C64)=2,2,IF(LEN(C64)=3,3,IF(LEN(C64)=4,4,1)))</f>
        <v>4</v>
      </c>
      <c r="P64" s="13" t="n">
        <f aca="false">A64</f>
        <v>43956</v>
      </c>
    </row>
    <row r="65" customFormat="false" ht="12.8" hidden="false" customHeight="false" outlineLevel="0" collapsed="false">
      <c r="A65" s="1" t="n">
        <v>43957</v>
      </c>
      <c r="B65" s="0" t="n">
        <v>72025</v>
      </c>
      <c r="C65" s="8" t="n">
        <v>1754</v>
      </c>
      <c r="D65" s="9" t="n">
        <f aca="false">(C65/B64)</f>
        <v>0.0249605100254728</v>
      </c>
      <c r="E65" s="24" t="n">
        <f aca="false">AVERAGE($C45:$C65)</f>
        <v>2005.09523809524</v>
      </c>
      <c r="G65" s="7" t="n">
        <v>208</v>
      </c>
      <c r="H65" s="7" t="n">
        <v>4420</v>
      </c>
      <c r="I65" s="9" t="n">
        <f aca="false">(($C65/AVERAGE($C58:$C64))^(1/8))-1</f>
        <v>0.00319121475798378</v>
      </c>
      <c r="J65" s="9" t="n">
        <f aca="false">(AVERAGE(C45:C65)/AVERAGE(C23:C44))-1</f>
        <v>0.533853584550757</v>
      </c>
      <c r="K65" s="11"/>
      <c r="O65" s="0" t="n">
        <f aca="false">IF(LEN(C65)=2,2,IF(LEN(C65)=3,3,IF(LEN(C65)=4,4,1)))</f>
        <v>4</v>
      </c>
      <c r="P65" s="13" t="n">
        <f aca="false">A65</f>
        <v>43957</v>
      </c>
    </row>
    <row r="66" customFormat="false" ht="12.8" hidden="false" customHeight="false" outlineLevel="0" collapsed="false">
      <c r="A66" s="1" t="n">
        <v>43958</v>
      </c>
      <c r="B66" s="0" t="n">
        <v>73721</v>
      </c>
      <c r="C66" s="8" t="n">
        <v>1696</v>
      </c>
      <c r="D66" s="9" t="n">
        <f aca="false">(C66/B65)</f>
        <v>0.023547379382159</v>
      </c>
      <c r="E66" s="24" t="n">
        <f aca="false">AVERAGE($C46:$C66)</f>
        <v>1978.09523809524</v>
      </c>
      <c r="G66" s="7" t="n">
        <v>132</v>
      </c>
      <c r="H66" s="7" t="n">
        <v>4552</v>
      </c>
      <c r="I66" s="9" t="n">
        <f aca="false">(($C66/AVERAGE($C59:$C65))^(1/8))-1</f>
        <v>0.00118554519808489</v>
      </c>
      <c r="J66" s="9" t="n">
        <f aca="false">(AVERAGE(C46:C66)/AVERAGE(C24:C45))-1</f>
        <v>0.43420542590038</v>
      </c>
      <c r="K66" s="11"/>
      <c r="O66" s="0" t="n">
        <f aca="false">IF(LEN(C66)=2,2,IF(LEN(C66)=3,3,IF(LEN(C66)=4,4,1)))</f>
        <v>4</v>
      </c>
      <c r="P66" s="13" t="n">
        <f aca="false">A66</f>
        <v>43958</v>
      </c>
    </row>
    <row r="67" customFormat="false" ht="12.8" hidden="false" customHeight="false" outlineLevel="0" collapsed="false">
      <c r="A67" s="1" t="n">
        <v>43959</v>
      </c>
      <c r="B67" s="0" t="n">
        <v>75333</v>
      </c>
      <c r="C67" s="8" t="n">
        <v>1612</v>
      </c>
      <c r="D67" s="9" t="n">
        <f aca="false">(C67/B66)</f>
        <v>0.0218662253631937</v>
      </c>
      <c r="E67" s="24" t="n">
        <f aca="false">AVERAGE($C47:$C67)</f>
        <v>1949.09523809524</v>
      </c>
      <c r="G67" s="0" t="n">
        <v>150</v>
      </c>
      <c r="H67" s="0" t="n">
        <v>4702</v>
      </c>
      <c r="I67" s="9" t="n">
        <f aca="false">(($C67/AVERAGE($C60:$C66))^(1/8))-1</f>
        <v>-0.0025407143591416</v>
      </c>
      <c r="J67" s="9" t="n">
        <f aca="false">(AVERAGE(C47:C67)/AVERAGE(C25:C46))-1</f>
        <v>0.340631397157894</v>
      </c>
      <c r="K67" s="11"/>
      <c r="O67" s="0" t="n">
        <f aca="false">IF(LEN(C67)=2,2,IF(LEN(C67)=3,3,IF(LEN(C67)=4,4,1)))</f>
        <v>4</v>
      </c>
      <c r="P67" s="13" t="n">
        <f aca="false">A67</f>
        <v>43959</v>
      </c>
    </row>
    <row r="68" customFormat="false" ht="12.8" hidden="false" customHeight="false" outlineLevel="0" collapsed="false">
      <c r="A68" s="1" t="n">
        <v>43960</v>
      </c>
      <c r="B68" s="0" t="n">
        <v>76743</v>
      </c>
      <c r="C68" s="8" t="n">
        <v>1410</v>
      </c>
      <c r="D68" s="9" t="n">
        <f aca="false">(C68/B67)</f>
        <v>0.0187168969774203</v>
      </c>
      <c r="E68" s="24" t="n">
        <f aca="false">AVERAGE($C48:$C68)</f>
        <v>1922.42857142857</v>
      </c>
      <c r="G68" s="0" t="n">
        <v>138</v>
      </c>
      <c r="H68" s="0" t="n">
        <v>4840</v>
      </c>
      <c r="I68" s="9" t="n">
        <f aca="false">(($C68/AVERAGE($C61:$C67))^(1/8))-1</f>
        <v>-0.0137044055257305</v>
      </c>
      <c r="J68" s="9" t="n">
        <f aca="false">(AVERAGE(C48:C68)/AVERAGE(C26:C47))-1</f>
        <v>0.276512995636502</v>
      </c>
      <c r="K68" s="11"/>
      <c r="O68" s="0" t="n">
        <f aca="false">IF(LEN(C68)=2,2,IF(LEN(C68)=3,3,IF(LEN(C68)=4,4,1)))</f>
        <v>4</v>
      </c>
      <c r="P68" s="13" t="n">
        <f aca="false">A68</f>
        <v>43960</v>
      </c>
    </row>
    <row r="69" customFormat="false" ht="12.8" hidden="false" customHeight="false" outlineLevel="0" collapsed="false">
      <c r="A69" s="1" t="n">
        <v>43961</v>
      </c>
      <c r="B69" s="0" t="n">
        <v>77793</v>
      </c>
      <c r="C69" s="8" t="n">
        <v>1050</v>
      </c>
      <c r="D69" s="9" t="n">
        <f aca="false">(C69/B68)</f>
        <v>0.013682029631367</v>
      </c>
      <c r="E69" s="24" t="n">
        <f aca="false">AVERAGE($C49:$C69)</f>
        <v>1891.2380952381</v>
      </c>
      <c r="G69" s="0" t="n">
        <v>139</v>
      </c>
      <c r="H69" s="0" t="n">
        <v>4979</v>
      </c>
      <c r="I69" s="9" t="n">
        <f aca="false">(($C69/AVERAGE($C62:$C68))^(1/8))-1</f>
        <v>-0.0433771350473101</v>
      </c>
      <c r="J69" s="9" t="n">
        <f aca="false">(AVERAGE(C49:C69)/AVERAGE(C27:C48))-1</f>
        <v>0.230255413815437</v>
      </c>
      <c r="K69" s="11"/>
      <c r="O69" s="0" t="n">
        <f aca="false">IF(LEN(C69)=2,2,IF(LEN(C69)=3,3,IF(LEN(C69)=4,4,1)))</f>
        <v>4</v>
      </c>
      <c r="P69" s="13" t="n">
        <f aca="false">A69</f>
        <v>43961</v>
      </c>
    </row>
    <row r="70" customFormat="false" ht="12.8" hidden="false" customHeight="false" outlineLevel="0" collapsed="false">
      <c r="A70" s="1" t="n">
        <v>43962</v>
      </c>
      <c r="B70" s="0" t="n">
        <v>78462</v>
      </c>
      <c r="C70" s="8" t="n">
        <v>669</v>
      </c>
      <c r="D70" s="9" t="n">
        <f aca="false">(C70/B69)</f>
        <v>0.00859974547838494</v>
      </c>
      <c r="E70" s="24" t="n">
        <f aca="false">AVERAGE($C50:$C70)</f>
        <v>1848.52380952381</v>
      </c>
      <c r="G70" s="0" t="n">
        <v>129</v>
      </c>
      <c r="H70" s="0" t="n">
        <v>5108</v>
      </c>
      <c r="I70" s="9" t="n">
        <f aca="false">(($C70/AVERAGE($C63:$C69))^(1/8))-1</f>
        <v>-0.0870741934919461</v>
      </c>
      <c r="J70" s="9" t="n">
        <f aca="false">(AVERAGE(C50:C70)/AVERAGE(C28:C49))-1</f>
        <v>0.172380183623265</v>
      </c>
      <c r="K70" s="11"/>
      <c r="O70" s="0" t="n">
        <f aca="false">IF(LEN(C70)=2,2,IF(LEN(C70)=3,3,IF(LEN(C70)=4,4,1)))</f>
        <v>3</v>
      </c>
      <c r="P70" s="13" t="n">
        <f aca="false">A70</f>
        <v>43962</v>
      </c>
    </row>
    <row r="71" customFormat="false" ht="12.8" hidden="false" customHeight="false" outlineLevel="0" collapsed="false">
      <c r="A71" s="1" t="n">
        <v>43963</v>
      </c>
      <c r="B71" s="0" t="n">
        <v>79332</v>
      </c>
      <c r="C71" s="8" t="n">
        <v>870</v>
      </c>
      <c r="D71" s="9" t="n">
        <f aca="false">(C71/B70)</f>
        <v>0.0110881700695878</v>
      </c>
      <c r="E71" s="24" t="n">
        <f aca="false">AVERAGE($C51:$C71)</f>
        <v>1815.85714285714</v>
      </c>
      <c r="G71" s="0" t="n">
        <v>130</v>
      </c>
      <c r="H71" s="0" t="n">
        <v>5109</v>
      </c>
      <c r="I71" s="9" t="n">
        <f aca="false">(($C71/AVERAGE($C64:$C70))^(1/8))-1</f>
        <v>-0.0524966546002049</v>
      </c>
      <c r="J71" s="9" t="n">
        <f aca="false">(AVERAGE(C51:C71)/AVERAGE(C29:C50))-1</f>
        <v>0.127002486609787</v>
      </c>
      <c r="K71" s="11"/>
      <c r="O71" s="0" t="n">
        <f aca="false">IF(LEN(C71)=2,2,IF(LEN(C71)=3,3,IF(LEN(C71)=4,4,1)))</f>
        <v>3</v>
      </c>
      <c r="P71" s="13" t="n">
        <f aca="false">A71</f>
        <v>43963</v>
      </c>
    </row>
    <row r="72" customFormat="false" ht="12.8" hidden="false" customHeight="false" outlineLevel="0" collapsed="false">
      <c r="A72" s="1" t="n">
        <v>43964</v>
      </c>
      <c r="B72" s="0" t="n">
        <v>80497</v>
      </c>
      <c r="C72" s="8" t="n">
        <v>1165</v>
      </c>
      <c r="D72" s="9" t="n">
        <f aca="false">(C72/B71)</f>
        <v>0.0146851207583321</v>
      </c>
      <c r="E72" s="24" t="n">
        <f aca="false">AVERAGE($C52:$C72)</f>
        <v>1788.2380952381</v>
      </c>
      <c r="G72" s="0" t="n">
        <v>206</v>
      </c>
      <c r="H72" s="0" t="n">
        <v>5315</v>
      </c>
      <c r="I72" s="9" t="n">
        <f aca="false">(($C72/AVERAGE($C65:$C71))^(1/8))-1</f>
        <v>-0.0130822058763516</v>
      </c>
      <c r="J72" s="9" t="n">
        <f aca="false">(AVERAGE(C52:C72)/AVERAGE(C30:C51))-1</f>
        <v>0.0830645880199892</v>
      </c>
      <c r="K72" s="11"/>
      <c r="O72" s="0" t="n">
        <f aca="false">IF(LEN(C72)=2,2,IF(LEN(C72)=3,3,IF(LEN(C72)=4,4,1)))</f>
        <v>4</v>
      </c>
      <c r="P72" s="13" t="n">
        <f aca="false">A72</f>
        <v>43964</v>
      </c>
    </row>
    <row r="73" customFormat="false" ht="12.8" hidden="false" customHeight="false" outlineLevel="0" collapsed="false">
      <c r="A73" s="1" t="n">
        <v>43965</v>
      </c>
      <c r="B73" s="0" t="n">
        <v>82182</v>
      </c>
      <c r="C73" s="8" t="n">
        <v>1685</v>
      </c>
      <c r="D73" s="9" t="n">
        <f aca="false">(C73/B72)</f>
        <v>0.0209324571102029</v>
      </c>
      <c r="E73" s="24" t="n">
        <f aca="false">AVERAGE($C53:$C73)</f>
        <v>1721.85714285714</v>
      </c>
      <c r="G73" s="0" t="n">
        <v>167</v>
      </c>
      <c r="H73" s="0" t="n">
        <v>5482</v>
      </c>
      <c r="I73" s="9" t="n">
        <f aca="false">(($C73/AVERAGE($C66:$C72))^(1/8))-1</f>
        <v>0.0422310315262155</v>
      </c>
      <c r="J73" s="9" t="n">
        <f aca="false">(AVERAGE(C53:C73)/AVERAGE(C31:C52))-1</f>
        <v>-0.0105561670926697</v>
      </c>
      <c r="K73" s="11"/>
      <c r="O73" s="0" t="n">
        <f aca="false">IF(LEN(C73)=2,2,IF(LEN(C73)=3,3,IF(LEN(C73)=4,4,1)))</f>
        <v>4</v>
      </c>
      <c r="P73" s="13" t="n">
        <f aca="false">A73</f>
        <v>43965</v>
      </c>
    </row>
    <row r="74" customFormat="false" ht="12.8" hidden="false" customHeight="false" outlineLevel="0" collapsed="false">
      <c r="A74" s="1" t="n">
        <v>43966</v>
      </c>
      <c r="B74" s="0" t="n">
        <v>83421</v>
      </c>
      <c r="C74" s="8" t="n">
        <v>1239</v>
      </c>
      <c r="D74" s="9" t="n">
        <f aca="false">(C74/B73)</f>
        <v>0.0150762940789954</v>
      </c>
      <c r="E74" s="24" t="n">
        <f aca="false">AVERAGE($C54:$C74)</f>
        <v>1545.33333333333</v>
      </c>
      <c r="G74" s="0" t="n">
        <v>110</v>
      </c>
      <c r="H74" s="0" t="n">
        <v>5592</v>
      </c>
      <c r="I74" s="9" t="n">
        <f aca="false">(($C74/AVERAGE($C67:$C73))^(1/8))-1</f>
        <v>0.00309821228950424</v>
      </c>
      <c r="J74" s="9" t="n">
        <f aca="false">(AVERAGE(C54:C74)/AVERAGE(C32:C53))-1</f>
        <v>-0.190597497004182</v>
      </c>
      <c r="K74" s="11"/>
      <c r="O74" s="0" t="n">
        <f aca="false">IF(LEN(C74)=2,2,IF(LEN(C74)=3,3,IF(LEN(C74)=4,4,1)))</f>
        <v>4</v>
      </c>
      <c r="P74" s="13" t="n">
        <f aca="false">A74</f>
        <v>43966</v>
      </c>
    </row>
    <row r="75" customFormat="false" ht="12.8" hidden="false" customHeight="false" outlineLevel="0" collapsed="false">
      <c r="A75" s="1" t="n">
        <v>43967</v>
      </c>
      <c r="B75" s="0" t="n">
        <v>84933</v>
      </c>
      <c r="C75" s="8" t="n">
        <v>1512</v>
      </c>
      <c r="D75" s="9" t="n">
        <f aca="false">(C75/B74)</f>
        <v>0.0181249325709354</v>
      </c>
      <c r="E75" s="24" t="n">
        <f aca="false">AVERAGE($C55:$C75)</f>
        <v>1504.04761904762</v>
      </c>
      <c r="G75" s="0" t="n">
        <v>113</v>
      </c>
      <c r="H75" s="0" t="n">
        <v>5705</v>
      </c>
      <c r="I75" s="9" t="n">
        <f aca="false">(($C75/AVERAGE($C68:$C74))^(1/8))-1</f>
        <v>0.0341917907151721</v>
      </c>
      <c r="J75" s="9" t="n">
        <f aca="false">(AVERAGE(C55:C75)/AVERAGE(C33:C54))-1</f>
        <v>-0.229519684742523</v>
      </c>
      <c r="K75" s="11"/>
      <c r="O75" s="0" t="n">
        <f aca="false">IF(LEN(C75)=2,2,IF(LEN(C75)=3,3,IF(LEN(C75)=4,4,1)))</f>
        <v>4</v>
      </c>
      <c r="P75" s="13" t="n">
        <f aca="false">A75</f>
        <v>43967</v>
      </c>
    </row>
    <row r="76" customFormat="false" ht="12.8" hidden="false" customHeight="false" outlineLevel="0" collapsed="false">
      <c r="A76" s="1" t="n">
        <v>43968</v>
      </c>
      <c r="B76" s="0" t="n">
        <v>86010</v>
      </c>
      <c r="C76" s="8" t="n">
        <v>1077</v>
      </c>
      <c r="D76" s="9" t="n">
        <f aca="false">(C76/B75)</f>
        <v>0.0126805835187736</v>
      </c>
      <c r="E76" s="24" t="n">
        <f aca="false">AVERAGE($C56:$C76)</f>
        <v>1479.61904761905</v>
      </c>
      <c r="G76" s="0" t="n">
        <v>92</v>
      </c>
      <c r="H76" s="0" t="n">
        <v>5797</v>
      </c>
      <c r="I76" s="9" t="n">
        <f aca="false">(($C76/AVERAGE($C69:$C75))^(1/8))-1</f>
        <v>-0.0102996355428436</v>
      </c>
      <c r="J76" s="9" t="n">
        <f aca="false">(AVERAGE(C56:C76)/AVERAGE(C34:C55))-1</f>
        <v>-0.246525182917017</v>
      </c>
      <c r="K76" s="11"/>
      <c r="O76" s="0" t="n">
        <f aca="false">IF(LEN(C76)=2,2,IF(LEN(C76)=3,3,IF(LEN(C76)=4,4,1)))</f>
        <v>4</v>
      </c>
      <c r="P76" s="13" t="n">
        <f aca="false">A76</f>
        <v>43968</v>
      </c>
    </row>
    <row r="77" customFormat="false" ht="12.8" hidden="false" customHeight="false" outlineLevel="0" collapsed="false">
      <c r="A77" s="1" t="n">
        <v>43969</v>
      </c>
      <c r="B77" s="0" t="n">
        <v>87052</v>
      </c>
      <c r="C77" s="8" t="n">
        <v>1042</v>
      </c>
      <c r="D77" s="9" t="n">
        <f aca="false">(C77/B76)</f>
        <v>0.0121148703639112</v>
      </c>
      <c r="E77" s="24" t="n">
        <f aca="false">AVERAGE($C57:$C77)</f>
        <v>1456.66666666667</v>
      </c>
      <c r="F77" s="2" t="s">
        <v>23</v>
      </c>
      <c r="G77" s="0" t="n">
        <v>65</v>
      </c>
      <c r="H77" s="0" t="n">
        <v>5862</v>
      </c>
      <c r="I77" s="9" t="n">
        <f aca="false">(($C77/AVERAGE($C70:$C76))^(1/8))-1</f>
        <v>-0.0147837668091785</v>
      </c>
      <c r="J77" s="9" t="n">
        <f aca="false">(AVERAGE(C57:C77)/AVERAGE(C35:C56))-1</f>
        <v>-0.271037107805226</v>
      </c>
      <c r="K77" s="11"/>
      <c r="O77" s="0" t="n">
        <f aca="false">IF(LEN(C77)=2,2,IF(LEN(C77)=3,3,IF(LEN(C77)=4,4,1)))</f>
        <v>4</v>
      </c>
      <c r="P77" s="13" t="n">
        <f aca="false">A77</f>
        <v>43969</v>
      </c>
    </row>
    <row r="78" customFormat="false" ht="12.8" hidden="false" customHeight="false" outlineLevel="0" collapsed="false">
      <c r="A78" s="1" t="n">
        <v>43970</v>
      </c>
      <c r="B78" s="0" t="n">
        <v>87925</v>
      </c>
      <c r="C78" s="8" t="n">
        <v>873</v>
      </c>
      <c r="D78" s="9" t="n">
        <f aca="false">(C78/B77)</f>
        <v>0.0100284887193861</v>
      </c>
      <c r="E78" s="24" t="n">
        <f aca="false">AVERAGE($C58:$C78)</f>
        <v>1410.61904761905</v>
      </c>
      <c r="G78" s="0" t="n">
        <v>76</v>
      </c>
      <c r="H78" s="0" t="n">
        <v>5938</v>
      </c>
      <c r="I78" s="9" t="n">
        <f aca="false">(($C78/AVERAGE($C71:$C77))^(1/8))-1</f>
        <v>-0.04167042748668</v>
      </c>
      <c r="J78" s="9" t="n">
        <f aca="false">(AVERAGE(C58:C78)/AVERAGE(C36:C57))-1</f>
        <v>-0.302066365734419</v>
      </c>
      <c r="K78" s="11"/>
      <c r="O78" s="0" t="n">
        <f aca="false">IF(LEN(C78)=2,2,IF(LEN(C78)=3,3,IF(LEN(C78)=4,4,1)))</f>
        <v>3</v>
      </c>
      <c r="P78" s="13" t="n">
        <f aca="false">A78</f>
        <v>43970</v>
      </c>
    </row>
    <row r="79" customFormat="false" ht="12.8" hidden="false" customHeight="false" outlineLevel="0" collapsed="false">
      <c r="A79" s="1" t="n">
        <v>43971</v>
      </c>
      <c r="B79" s="0" t="n">
        <v>88970</v>
      </c>
      <c r="C79" s="8" t="n">
        <v>1045</v>
      </c>
      <c r="D79" s="9" t="n">
        <f aca="false">(C79/B78)</f>
        <v>0.0118851293716235</v>
      </c>
      <c r="E79" s="24" t="n">
        <f aca="false">AVERAGE($C59:$C79)</f>
        <v>1366.90476190476</v>
      </c>
      <c r="G79" s="0" t="n">
        <v>128</v>
      </c>
      <c r="H79" s="0" t="n">
        <v>6066</v>
      </c>
      <c r="I79" s="9" t="n">
        <f aca="false">(($C79/AVERAGE($C72:$C78))^(1/8))-1</f>
        <v>-0.019926402338117</v>
      </c>
      <c r="J79" s="9" t="n">
        <f aca="false">(AVERAGE(C59:C79)/AVERAGE(C37:C58))-1</f>
        <v>-0.332669712138456</v>
      </c>
      <c r="K79" s="11"/>
      <c r="O79" s="0" t="n">
        <f aca="false">IF(LEN(C79)=2,2,IF(LEN(C79)=3,3,IF(LEN(C79)=4,4,1)))</f>
        <v>4</v>
      </c>
      <c r="P79" s="13" t="n">
        <f aca="false">A79</f>
        <v>43971</v>
      </c>
    </row>
    <row r="80" customFormat="false" ht="12.8" hidden="false" customHeight="false" outlineLevel="0" collapsed="false">
      <c r="A80" s="1" t="n">
        <v>43972</v>
      </c>
      <c r="B80" s="0" t="n">
        <v>90084</v>
      </c>
      <c r="C80" s="8" t="n">
        <v>1114</v>
      </c>
      <c r="D80" s="9" t="n">
        <f aca="false">(C80/B79)</f>
        <v>0.012521074519501</v>
      </c>
      <c r="E80" s="24" t="n">
        <f aca="false">AVERAGE($C60:$C80)</f>
        <v>1327.57142857143</v>
      </c>
      <c r="G80" s="0" t="n">
        <v>82</v>
      </c>
      <c r="H80" s="0" t="n">
        <v>6148</v>
      </c>
      <c r="I80" s="9" t="n">
        <f aca="false">(($C80/AVERAGE($C73:$C79))^(1/8))-1</f>
        <v>-0.0103235112838267</v>
      </c>
      <c r="J80" s="9" t="n">
        <f aca="false">(AVERAGE(C60:C80)/AVERAGE(C38:C59))-1</f>
        <v>-0.356895928028814</v>
      </c>
      <c r="K80" s="11"/>
      <c r="O80" s="0" t="n">
        <f aca="false">IF(LEN(C80)=2,2,IF(LEN(C80)=3,3,IF(LEN(C80)=4,4,1)))</f>
        <v>4</v>
      </c>
      <c r="P80" s="13" t="n">
        <f aca="false">A80</f>
        <v>43972</v>
      </c>
    </row>
    <row r="81" customFormat="false" ht="12.8" hidden="false" customHeight="false" outlineLevel="0" collapsed="false">
      <c r="A81" s="1" t="n">
        <v>43973</v>
      </c>
      <c r="B81" s="0" t="n">
        <v>90889</v>
      </c>
      <c r="C81" s="8" t="n">
        <v>805</v>
      </c>
      <c r="D81" s="9" t="n">
        <f aca="false">(C81/B80)</f>
        <v>0.00893610408063585</v>
      </c>
      <c r="E81" s="24" t="n">
        <f aca="false">AVERAGE($C61:$C81)</f>
        <v>1265.61904761905</v>
      </c>
      <c r="F81" s="27" t="s">
        <v>24</v>
      </c>
      <c r="G81" s="0" t="n">
        <v>80</v>
      </c>
      <c r="H81" s="0" t="n">
        <v>6228</v>
      </c>
      <c r="I81" s="9" t="n">
        <f aca="false">(($C81/AVERAGE($C74:$C80))^(1/8))-1</f>
        <v>-0.041384135810956</v>
      </c>
      <c r="J81" s="9" t="n">
        <f aca="false">(AVERAGE(C61:C81)/AVERAGE(C39:C60))-1</f>
        <v>-0.386298896900616</v>
      </c>
      <c r="K81" s="11"/>
      <c r="O81" s="0" t="n">
        <f aca="false">IF(LEN(C81)=2,2,IF(LEN(C81)=3,3,IF(LEN(C81)=4,4,1)))</f>
        <v>3</v>
      </c>
      <c r="P81" s="13" t="n">
        <f aca="false">A81</f>
        <v>43973</v>
      </c>
    </row>
    <row r="82" customFormat="false" ht="12.8" hidden="false" customHeight="false" outlineLevel="0" collapsed="false">
      <c r="A82" s="1" t="n">
        <v>43974</v>
      </c>
      <c r="B82" s="0" t="n">
        <v>91662</v>
      </c>
      <c r="C82" s="8" t="n">
        <v>773</v>
      </c>
      <c r="D82" s="9" t="n">
        <f aca="false">(C82/B81)</f>
        <v>0.00850487957838682</v>
      </c>
      <c r="E82" s="24" t="n">
        <f aca="false">AVERAGE($C62:$C82)</f>
        <v>1209.47619047619</v>
      </c>
      <c r="F82" s="27"/>
      <c r="G82" s="0" t="n">
        <v>76</v>
      </c>
      <c r="H82" s="0" t="n">
        <v>6304</v>
      </c>
      <c r="I82" s="9" t="n">
        <f aca="false">(($C82/AVERAGE($C75:$C81))^(1/8))-1</f>
        <v>-0.0394739380194091</v>
      </c>
      <c r="J82" s="9" t="n">
        <f aca="false">(AVERAGE(C62:C82)/AVERAGE(C40:C61))-1</f>
        <v>-0.412823810784796</v>
      </c>
      <c r="K82" s="11"/>
      <c r="O82" s="0" t="n">
        <f aca="false">IF(LEN(C82)=2,2,IF(LEN(C82)=3,3,IF(LEN(C82)=4,4,1)))</f>
        <v>3</v>
      </c>
      <c r="P82" s="13" t="n">
        <f aca="false">A82</f>
        <v>43974</v>
      </c>
    </row>
    <row r="83" customFormat="false" ht="12.8" hidden="false" customHeight="false" outlineLevel="0" collapsed="false">
      <c r="A83" s="1" t="n">
        <v>43975</v>
      </c>
      <c r="B83" s="0" t="n">
        <v>92675</v>
      </c>
      <c r="C83" s="8" t="n">
        <v>1013</v>
      </c>
      <c r="D83" s="9" t="n">
        <f aca="false">(C83/B82)</f>
        <v>0.0110514717112871</v>
      </c>
      <c r="E83" s="24" t="n">
        <f aca="false">AVERAGE($C63:$C83)</f>
        <v>1170.85714285714</v>
      </c>
      <c r="F83" s="27"/>
      <c r="G83" s="0" t="n">
        <v>68</v>
      </c>
      <c r="H83" s="0" t="n">
        <v>6372</v>
      </c>
      <c r="I83" s="9" t="n">
        <f aca="false">(($C83/AVERAGE($C76:$C82))^(1/8))-1</f>
        <v>0.00657147678693315</v>
      </c>
      <c r="J83" s="9" t="n">
        <f aca="false">(AVERAGE(C63:C83)/AVERAGE(C41:C62))-1</f>
        <v>-0.430453995558911</v>
      </c>
      <c r="K83" s="11"/>
      <c r="O83" s="0" t="n">
        <f aca="false">IF(LEN(C83)=2,2,IF(LEN(C83)=3,3,IF(LEN(C83)=4,4,1)))</f>
        <v>4</v>
      </c>
      <c r="P83" s="13" t="n">
        <f aca="false">A83</f>
        <v>43975</v>
      </c>
    </row>
    <row r="84" customFormat="false" ht="12.8" hidden="false" customHeight="false" outlineLevel="0" collapsed="false">
      <c r="A84" s="1" t="n">
        <v>43976</v>
      </c>
      <c r="B84" s="0" t="n">
        <v>93271</v>
      </c>
      <c r="C84" s="8" t="n">
        <v>596</v>
      </c>
      <c r="D84" s="9" t="n">
        <f aca="false">(C84/B83)</f>
        <v>0.00643107634205557</v>
      </c>
      <c r="E84" s="24" t="n">
        <f aca="false">AVERAGE($C64:$C84)</f>
        <v>1151.61904761905</v>
      </c>
      <c r="F84" s="27" t="s">
        <v>25</v>
      </c>
      <c r="G84" s="0" t="n">
        <v>44</v>
      </c>
      <c r="H84" s="0" t="n">
        <v>6416</v>
      </c>
      <c r="I84" s="9" t="n">
        <f aca="false">(($C84/AVERAGE($C77:$C83))^(1/8))-1</f>
        <v>-0.0568776903559473</v>
      </c>
      <c r="J84" s="9" t="n">
        <f aca="false">(AVERAGE(C64:C84)/AVERAGE(C42:C63))-1</f>
        <v>-0.41906770962994</v>
      </c>
      <c r="K84" s="11"/>
      <c r="O84" s="0" t="n">
        <f aca="false">IF(LEN(C84)=2,2,IF(LEN(C84)=3,3,IF(LEN(C84)=4,4,1)))</f>
        <v>3</v>
      </c>
      <c r="P84" s="13" t="n">
        <f aca="false">A84</f>
        <v>43976</v>
      </c>
    </row>
    <row r="85" customFormat="false" ht="12.8" hidden="false" customHeight="false" outlineLevel="0" collapsed="false">
      <c r="A85" s="1" t="n">
        <v>43977</v>
      </c>
      <c r="B85" s="0" t="n">
        <v>93693</v>
      </c>
      <c r="C85" s="8" t="n">
        <v>422</v>
      </c>
      <c r="D85" s="9" t="n">
        <f aca="false">(C85/B84)</f>
        <v>0.00452445025785078</v>
      </c>
      <c r="E85" s="24" t="n">
        <f aca="false">AVERAGE($C65:$C85)</f>
        <v>1115.33333333333</v>
      </c>
      <c r="G85" s="0" t="n">
        <v>57</v>
      </c>
      <c r="H85" s="0" t="n">
        <v>6473</v>
      </c>
      <c r="I85" s="9" t="n">
        <f aca="false">(($C85/AVERAGE($C78:$C84))^(1/8))-1</f>
        <v>-0.0888576319440312</v>
      </c>
      <c r="J85" s="9" t="n">
        <f aca="false">(AVERAGE(C65:C85)/AVERAGE(C43:C64))-1</f>
        <v>-0.434675759530612</v>
      </c>
      <c r="K85" s="11"/>
      <c r="O85" s="0" t="n">
        <f aca="false">IF(LEN(C85)=2,2,IF(LEN(C85)=3,3,IF(LEN(C85)=4,4,1)))</f>
        <v>3</v>
      </c>
      <c r="P85" s="13" t="n">
        <f aca="false">A85</f>
        <v>43977</v>
      </c>
    </row>
    <row r="86" customFormat="false" ht="12.8" hidden="false" customHeight="false" outlineLevel="0" collapsed="false">
      <c r="A86" s="1" t="n">
        <v>43978</v>
      </c>
      <c r="B86" s="0" t="n">
        <v>94220</v>
      </c>
      <c r="C86" s="0" t="n">
        <v>527</v>
      </c>
      <c r="D86" s="9" t="n">
        <f aca="false">(C86/B85)</f>
        <v>0.00562475318326876</v>
      </c>
      <c r="E86" s="24" t="n">
        <f aca="false">AVERAGE($C66:$C86)</f>
        <v>1056.90476190476</v>
      </c>
      <c r="G86" s="0" t="n">
        <v>74</v>
      </c>
      <c r="H86" s="0" t="n">
        <v>6547</v>
      </c>
      <c r="I86" s="9" t="n">
        <f aca="false">(($C86/AVERAGE($C79:$C85))^(1/8))-1</f>
        <v>-0.0543391159061959</v>
      </c>
      <c r="J86" s="9" t="n">
        <f aca="false">(AVERAGE(C66:C86)/AVERAGE(C44:C65))-1</f>
        <v>-0.469884985593344</v>
      </c>
      <c r="K86" s="11"/>
      <c r="O86" s="0" t="n">
        <f aca="false">IF(LEN(C86)=2,2,IF(LEN(C86)=3,3,IF(LEN(C86)=4,4,1)))</f>
        <v>3</v>
      </c>
      <c r="P86" s="13" t="n">
        <f aca="false">A86</f>
        <v>43978</v>
      </c>
    </row>
    <row r="87" customFormat="false" ht="12.8" hidden="false" customHeight="false" outlineLevel="0" collapsed="false">
      <c r="A87" s="1" t="n">
        <v>43979</v>
      </c>
      <c r="B87" s="0" t="n">
        <v>94895</v>
      </c>
      <c r="C87" s="0" t="n">
        <v>675</v>
      </c>
      <c r="D87" s="9" t="n">
        <f aca="false">(C87/B86)</f>
        <v>0.00716408405858629</v>
      </c>
      <c r="E87" s="24" t="n">
        <f aca="false">AVERAGE($C67:$C87)</f>
        <v>1008.28571428571</v>
      </c>
      <c r="G87" s="0" t="n">
        <v>93</v>
      </c>
      <c r="H87" s="0" t="n">
        <v>6640</v>
      </c>
      <c r="I87" s="9" t="n">
        <f aca="false">(($C87/AVERAGE($C80:$C86))^(1/8))-1</f>
        <v>-0.0130837186339985</v>
      </c>
      <c r="J87" s="9" t="n">
        <f aca="false">(AVERAGE(C67:C87)/AVERAGE(C45:C66))-1</f>
        <v>-0.493589806308113</v>
      </c>
      <c r="K87" s="11"/>
      <c r="O87" s="0" t="n">
        <f aca="false">IF(LEN(C87)=2,2,IF(LEN(C87)=3,3,IF(LEN(C87)=4,4,1)))</f>
        <v>3</v>
      </c>
      <c r="P87" s="13" t="n">
        <f aca="false">A87</f>
        <v>43979</v>
      </c>
    </row>
    <row r="88" customFormat="false" ht="12.8" hidden="false" customHeight="false" outlineLevel="0" collapsed="false">
      <c r="A88" s="1" t="n">
        <v>43980</v>
      </c>
      <c r="B88" s="0" t="n">
        <v>95512</v>
      </c>
      <c r="C88" s="0" t="n">
        <v>617</v>
      </c>
      <c r="D88" s="9" t="n">
        <f aca="false">(C88/B87)</f>
        <v>0.00650192317824964</v>
      </c>
      <c r="E88" s="24" t="n">
        <f aca="false">AVERAGE($C68:$C88)</f>
        <v>960.904761904762</v>
      </c>
      <c r="G88" s="0" t="n">
        <v>78</v>
      </c>
      <c r="H88" s="0" t="n">
        <v>6718</v>
      </c>
      <c r="I88" s="9" t="n">
        <f aca="false">(($C88/AVERAGE($C81:$C87))^(1/8))-1</f>
        <v>-0.0133946165134653</v>
      </c>
      <c r="J88" s="9" t="n">
        <f aca="false">(AVERAGE(C68:C88)/AVERAGE(C46:C67))-1</f>
        <v>-0.510106026096015</v>
      </c>
      <c r="K88" s="11"/>
      <c r="O88" s="0" t="n">
        <f aca="false">IF(LEN(C88)=2,2,IF(LEN(C88)=3,3,IF(LEN(C88)=4,4,1)))</f>
        <v>3</v>
      </c>
      <c r="P88" s="13" t="n">
        <f aca="false">A88</f>
        <v>43980</v>
      </c>
    </row>
    <row r="89" customFormat="false" ht="12.8" hidden="false" customHeight="false" outlineLevel="0" collapsed="false">
      <c r="A89" s="1" t="n">
        <v>43981</v>
      </c>
      <c r="B89" s="0" t="n">
        <v>96301</v>
      </c>
      <c r="C89" s="0" t="n">
        <v>789</v>
      </c>
      <c r="D89" s="9" t="n">
        <f aca="false">(C89/B88)</f>
        <v>0.008260742105704</v>
      </c>
      <c r="E89" s="24" t="n">
        <f aca="false">AVERAGE($C69:$C89)</f>
        <v>931.333333333333</v>
      </c>
      <c r="G89" s="0" t="n">
        <v>50</v>
      </c>
      <c r="H89" s="0" t="n">
        <v>6768</v>
      </c>
      <c r="I89" s="9" t="n">
        <f aca="false">(($C89/AVERAGE($C82:$C88))^(1/8))-1</f>
        <v>0.0224837007685581</v>
      </c>
      <c r="J89" s="9" t="n">
        <f aca="false">(AVERAGE(C69:C89)/AVERAGE(C47:C68))-1</f>
        <v>-0.516087637671918</v>
      </c>
      <c r="K89" s="11"/>
      <c r="O89" s="0" t="n">
        <f aca="false">IF(LEN(C89)=2,2,IF(LEN(C89)=3,3,IF(LEN(C89)=4,4,1)))</f>
        <v>3</v>
      </c>
      <c r="P89" s="13" t="n">
        <f aca="false">A89</f>
        <v>43981</v>
      </c>
    </row>
    <row r="90" customFormat="false" ht="12.8" hidden="false" customHeight="false" outlineLevel="0" collapsed="false">
      <c r="A90" s="1" t="n">
        <v>43982</v>
      </c>
      <c r="B90" s="0" t="n">
        <v>96965</v>
      </c>
      <c r="C90" s="0" t="n">
        <v>664</v>
      </c>
      <c r="D90" s="9" t="n">
        <f aca="false">(C90/B89)</f>
        <v>0.00689504781881808</v>
      </c>
      <c r="E90" s="24" t="n">
        <f aca="false">AVERAGE($C70:$C90)</f>
        <v>912.952380952381</v>
      </c>
      <c r="G90" s="0" t="n">
        <v>78</v>
      </c>
      <c r="H90" s="0" t="n">
        <v>6846</v>
      </c>
      <c r="I90" s="9" t="n">
        <f aca="false">(($C90/AVERAGE($C83:$C89))^(1/8))-1</f>
        <v>0.000242303573270153</v>
      </c>
      <c r="J90" s="9" t="n">
        <f aca="false">(AVERAGE(C70:C90)/AVERAGE(C48:C69))-1</f>
        <v>-0.515102185341919</v>
      </c>
      <c r="K90" s="11"/>
      <c r="O90" s="0" t="n">
        <f aca="false">IF(LEN(C90)=2,2,IF(LEN(C90)=3,3,IF(LEN(C90)=4,4,1)))</f>
        <v>3</v>
      </c>
      <c r="P90" s="13" t="n">
        <f aca="false">A90</f>
        <v>43982</v>
      </c>
    </row>
    <row r="91" customFormat="false" ht="12.8" hidden="false" customHeight="false" outlineLevel="0" collapsed="false">
      <c r="A91" s="28" t="n">
        <v>43983</v>
      </c>
      <c r="B91" s="29" t="n">
        <v>97291</v>
      </c>
      <c r="C91" s="29" t="n">
        <v>326</v>
      </c>
      <c r="D91" s="30" t="n">
        <f aca="false">(C91/B90)</f>
        <v>0.0033620378487083</v>
      </c>
      <c r="E91" s="24" t="n">
        <f aca="false">AVERAGE($C71:$C91)</f>
        <v>896.619047619048</v>
      </c>
      <c r="F91" s="31" t="s">
        <v>26</v>
      </c>
      <c r="G91" s="29" t="n">
        <v>48</v>
      </c>
      <c r="H91" s="29" t="n">
        <v>6894</v>
      </c>
      <c r="I91" s="30" t="n">
        <f aca="false">(($C91/AVERAGE($C84:$C90))^(1/8))-1</f>
        <v>-0.075871650117166</v>
      </c>
      <c r="J91" s="9" t="n">
        <f aca="false">(AVERAGE(C71:C91)/AVERAGE(C49:C70))-1</f>
        <v>-0.511560751575609</v>
      </c>
      <c r="K91" s="29" t="n">
        <v>3514</v>
      </c>
      <c r="L91" s="29" t="n">
        <v>3514</v>
      </c>
      <c r="M91" s="29" t="n">
        <v>141</v>
      </c>
      <c r="N91" s="29" t="n">
        <v>141</v>
      </c>
      <c r="O91" s="29" t="n">
        <f aca="false">IF(LEN(C91)=2,2,IF(LEN(C91)=3,3,IF(LEN(C91)=4,4,1)))</f>
        <v>3</v>
      </c>
      <c r="P91" s="32" t="n">
        <f aca="false">A91</f>
        <v>43983</v>
      </c>
    </row>
    <row r="92" customFormat="false" ht="12.8" hidden="false" customHeight="false" outlineLevel="0" collapsed="false">
      <c r="A92" s="1" t="n">
        <v>43984</v>
      </c>
      <c r="B92" s="0" t="n">
        <v>97539</v>
      </c>
      <c r="C92" s="0" t="n">
        <v>248</v>
      </c>
      <c r="D92" s="9" t="n">
        <f aca="false">(C92/B91)</f>
        <v>0.00254905386931988</v>
      </c>
      <c r="E92" s="24" t="n">
        <f aca="false">AVERAGE($C72:$C92)</f>
        <v>867</v>
      </c>
      <c r="G92" s="0" t="n">
        <v>50</v>
      </c>
      <c r="H92" s="0" t="n">
        <v>6944</v>
      </c>
      <c r="I92" s="9" t="n">
        <f aca="false">(($C92/AVERAGE($C85:$C91))^(1/8))-1</f>
        <v>-0.0996415217535098</v>
      </c>
      <c r="J92" s="9" t="n">
        <f aca="false">(AVERAGE(C72:C92)/AVERAGE(C50:C71))-1</f>
        <v>-0.519413439492051</v>
      </c>
      <c r="K92" s="0" t="n">
        <v>110</v>
      </c>
      <c r="L92" s="0" t="n">
        <v>3624</v>
      </c>
      <c r="M92" s="0" t="n">
        <v>0</v>
      </c>
      <c r="N92" s="0" t="n">
        <v>141</v>
      </c>
      <c r="O92" s="0" t="n">
        <f aca="false">IF(LEN(C92)=2,2,IF(LEN(C92)=3,3,IF(LEN(C92)=4,4,1)))</f>
        <v>3</v>
      </c>
      <c r="P92" s="13" t="n">
        <f aca="false">A92</f>
        <v>43984</v>
      </c>
    </row>
    <row r="93" customFormat="false" ht="12.8" hidden="false" customHeight="false" outlineLevel="0" collapsed="false">
      <c r="A93" s="1" t="n">
        <v>43985</v>
      </c>
      <c r="B93" s="0" t="n">
        <v>97964</v>
      </c>
      <c r="C93" s="0" t="n">
        <v>425</v>
      </c>
      <c r="D93" s="9" t="n">
        <f aca="false">(C93/B92)</f>
        <v>0.0043572314663878</v>
      </c>
      <c r="E93" s="24" t="n">
        <f aca="false">AVERAGE($C73:$C93)</f>
        <v>831.761904761905</v>
      </c>
      <c r="G93" s="0" t="n">
        <v>68</v>
      </c>
      <c r="H93" s="0" t="n">
        <v>7012</v>
      </c>
      <c r="I93" s="9" t="n">
        <f aca="false">(($C93/AVERAGE($C86:$C92))^(1/8))-1</f>
        <v>-0.0315890057920315</v>
      </c>
      <c r="J93" s="9" t="n">
        <f aca="false">(AVERAGE(C73:C93)/AVERAGE(C51:C72))-1</f>
        <v>-0.534358951988348</v>
      </c>
      <c r="K93" s="0" t="n">
        <v>4</v>
      </c>
      <c r="L93" s="0" t="n">
        <v>3628</v>
      </c>
      <c r="M93" s="0" t="n">
        <v>0</v>
      </c>
      <c r="N93" s="0" t="n">
        <v>140</v>
      </c>
      <c r="O93" s="0" t="n">
        <f aca="false">IF(LEN(C93)=2,2,IF(LEN(C93)=3,3,IF(LEN(C93)=4,4,1)))</f>
        <v>3</v>
      </c>
      <c r="P93" s="13" t="n">
        <f aca="false">A93</f>
        <v>43985</v>
      </c>
    </row>
    <row r="94" customFormat="false" ht="12.8" hidden="false" customHeight="false" outlineLevel="0" collapsed="false">
      <c r="A94" s="1" t="n">
        <v>43986</v>
      </c>
      <c r="B94" s="0" t="n">
        <v>98376</v>
      </c>
      <c r="C94" s="0" t="n">
        <v>412</v>
      </c>
      <c r="D94" s="9" t="n">
        <f aca="false">(C94/B93)</f>
        <v>0.0042056265566943</v>
      </c>
      <c r="E94" s="24" t="n">
        <f aca="false">AVERAGE($C74:$C94)</f>
        <v>771.142857142857</v>
      </c>
      <c r="G94" s="0" t="n">
        <v>50</v>
      </c>
      <c r="H94" s="0" t="n">
        <v>7062</v>
      </c>
      <c r="I94" s="9" t="n">
        <f aca="false">(($C94/AVERAGE($C87:$C93))^(1/8))-1</f>
        <v>-0.0320956827420971</v>
      </c>
      <c r="J94" s="9" t="n">
        <f aca="false">(AVERAGE(C74:C94)/AVERAGE(C52:C73))-1</f>
        <v>-0.567634872900177</v>
      </c>
      <c r="K94" s="0" t="n">
        <v>59</v>
      </c>
      <c r="L94" s="0" t="n">
        <v>3687</v>
      </c>
      <c r="M94" s="0" t="n">
        <v>0</v>
      </c>
      <c r="N94" s="0" t="n">
        <v>139</v>
      </c>
      <c r="O94" s="0" t="n">
        <f aca="false">IF(LEN(C94)=2,2,IF(LEN(C94)=3,3,IF(LEN(C94)=4,4,1)))</f>
        <v>3</v>
      </c>
      <c r="P94" s="13" t="n">
        <f aca="false">A94</f>
        <v>43986</v>
      </c>
    </row>
    <row r="95" customFormat="false" ht="12.8" hidden="false" customHeight="false" outlineLevel="0" collapsed="false">
      <c r="A95" s="1" t="n">
        <v>43987</v>
      </c>
      <c r="B95" s="0" t="n">
        <v>98796</v>
      </c>
      <c r="C95" s="0" t="n">
        <v>420</v>
      </c>
      <c r="D95" s="9" t="n">
        <f aca="false">(C95/B94)</f>
        <v>0.00426933398389851</v>
      </c>
      <c r="E95" s="24" t="n">
        <f aca="false">AVERAGE($C75:$C95)</f>
        <v>732.142857142857</v>
      </c>
      <c r="G95" s="0" t="n">
        <v>35</v>
      </c>
      <c r="H95" s="0" t="n">
        <v>7097</v>
      </c>
      <c r="I95" s="9" t="n">
        <f aca="false">(($C95/AVERAGE($C88:$C94))^(1/8))-1</f>
        <v>-0.0208924186159896</v>
      </c>
      <c r="J95" s="9" t="n">
        <f aca="false">(AVERAGE(C75:C95)/AVERAGE(C53:C74))-1</f>
        <v>-0.569304699258173</v>
      </c>
      <c r="K95" s="0" t="n">
        <v>74</v>
      </c>
      <c r="L95" s="0" t="n">
        <v>3761</v>
      </c>
      <c r="M95" s="0" t="n">
        <v>0</v>
      </c>
      <c r="N95" s="0" t="n">
        <v>138</v>
      </c>
      <c r="O95" s="0" t="n">
        <f aca="false">IF(LEN(C95)=2,2,IF(LEN(C95)=3,3,IF(LEN(C95)=4,4,1)))</f>
        <v>3</v>
      </c>
      <c r="P95" s="13" t="n">
        <f aca="false">A95</f>
        <v>43987</v>
      </c>
    </row>
    <row r="96" customFormat="false" ht="12.8" hidden="false" customHeight="false" outlineLevel="0" collapsed="false">
      <c r="A96" s="1" t="n">
        <v>43988</v>
      </c>
      <c r="B96" s="0" t="n">
        <v>99301</v>
      </c>
      <c r="C96" s="0" t="n">
        <v>505</v>
      </c>
      <c r="D96" s="9" t="n">
        <f aca="false">(C96/B95)</f>
        <v>0.00511154297744848</v>
      </c>
      <c r="E96" s="24" t="n">
        <f aca="false">AVERAGE($C76:$C96)</f>
        <v>684.190476190476</v>
      </c>
      <c r="G96" s="0" t="n">
        <v>55</v>
      </c>
      <c r="H96" s="0" t="n">
        <v>7152</v>
      </c>
      <c r="I96" s="9" t="n">
        <f aca="false">(($C96/AVERAGE($C89:$C95))^(1/8))-1</f>
        <v>0.00924889761588288</v>
      </c>
      <c r="J96" s="9" t="n">
        <f aca="false">(AVERAGE(C76:C96)/AVERAGE(C54:C75))-1</f>
        <v>-0.556819265216392</v>
      </c>
      <c r="K96" s="0" t="n">
        <v>70</v>
      </c>
      <c r="L96" s="0" t="n">
        <v>3831</v>
      </c>
      <c r="M96" s="0" t="n">
        <v>0</v>
      </c>
      <c r="N96" s="0" t="n">
        <v>137</v>
      </c>
      <c r="O96" s="0" t="n">
        <f aca="false">IF(LEN(C96)=2,2,IF(LEN(C96)=3,3,IF(LEN(C96)=4,4,1)))</f>
        <v>3</v>
      </c>
      <c r="P96" s="13" t="n">
        <f aca="false">A96</f>
        <v>43988</v>
      </c>
    </row>
    <row r="97" customFormat="false" ht="12.8" hidden="false" customHeight="false" outlineLevel="0" collapsed="false">
      <c r="A97" s="1" t="n">
        <v>43989</v>
      </c>
      <c r="B97" s="0" t="n">
        <v>99562</v>
      </c>
      <c r="C97" s="0" t="n">
        <v>261</v>
      </c>
      <c r="D97" s="9" t="n">
        <f aca="false">(C97/B96)</f>
        <v>0.00262837232253452</v>
      </c>
      <c r="E97" s="24" t="n">
        <f aca="false">AVERAGE($C77:$C97)</f>
        <v>645.333333333333</v>
      </c>
      <c r="F97" s="2" t="s">
        <v>27</v>
      </c>
      <c r="G97" s="0" t="n">
        <v>27</v>
      </c>
      <c r="H97" s="0" t="n">
        <v>7179</v>
      </c>
      <c r="I97" s="9" t="n">
        <f aca="false">(($C97/AVERAGE($C90:$C96))^(1/8))-1</f>
        <v>-0.0601097129263675</v>
      </c>
      <c r="J97" s="9" t="n">
        <f aca="false">(AVERAGE(C77:C97)/AVERAGE(C55:C76))-1</f>
        <v>-0.565325658767579</v>
      </c>
      <c r="K97" s="0" t="n">
        <v>43</v>
      </c>
      <c r="L97" s="0" t="n">
        <v>3874</v>
      </c>
      <c r="M97" s="0" t="n">
        <v>0</v>
      </c>
      <c r="N97" s="0" t="n">
        <v>137</v>
      </c>
      <c r="O97" s="0" t="n">
        <f aca="false">IF(LEN(C97)=2,2,IF(LEN(C97)=3,3,IF(LEN(C97)=4,4,1)))</f>
        <v>3</v>
      </c>
      <c r="P97" s="13" t="n">
        <f aca="false">A97</f>
        <v>43989</v>
      </c>
    </row>
    <row r="98" customFormat="false" ht="12.8" hidden="false" customHeight="false" outlineLevel="0" collapsed="false">
      <c r="A98" s="1" t="n">
        <v>43990</v>
      </c>
      <c r="B98" s="0" t="n">
        <v>99755</v>
      </c>
      <c r="C98" s="0" t="n">
        <v>193</v>
      </c>
      <c r="D98" s="9" t="n">
        <f aca="false">(C98/B97)</f>
        <v>0.00193849058877885</v>
      </c>
      <c r="E98" s="24" t="n">
        <f aca="false">AVERAGE($C78:$C98)</f>
        <v>604.904761904762</v>
      </c>
      <c r="F98" s="2" t="s">
        <v>28</v>
      </c>
      <c r="G98" s="0" t="n">
        <v>38</v>
      </c>
      <c r="H98" s="0" t="n">
        <v>7217</v>
      </c>
      <c r="I98" s="9" t="n">
        <f aca="false">(($C98/AVERAGE($C91:$C97))^(1/8))-1</f>
        <v>-0.0784414666178936</v>
      </c>
      <c r="J98" s="9" t="n">
        <f aca="false">(AVERAGE(C78:C98)/AVERAGE(C56:C77))-1</f>
        <v>-0.585604261010626</v>
      </c>
      <c r="K98" s="0" t="n">
        <v>0</v>
      </c>
      <c r="L98" s="0" t="n">
        <v>3871</v>
      </c>
      <c r="M98" s="0" t="n">
        <v>0</v>
      </c>
      <c r="N98" s="0" t="n">
        <v>136</v>
      </c>
      <c r="O98" s="0" t="n">
        <f aca="false">IF(LEN(C98)=2,2,IF(LEN(C98)=3,3,IF(LEN(C98)=4,4,1)))</f>
        <v>3</v>
      </c>
      <c r="P98" s="13" t="n">
        <f aca="false">A98</f>
        <v>43990</v>
      </c>
    </row>
    <row r="99" customFormat="false" ht="12.8" hidden="false" customHeight="false" outlineLevel="0" collapsed="false">
      <c r="A99" s="1" t="n">
        <v>43991</v>
      </c>
      <c r="B99" s="0" t="n">
        <v>99955</v>
      </c>
      <c r="C99" s="0" t="n">
        <v>200</v>
      </c>
      <c r="D99" s="9" t="n">
        <f aca="false">(C99/B98)</f>
        <v>0.00200491203448449</v>
      </c>
      <c r="E99" s="24" t="n">
        <f aca="false">AVERAGE($C79:$C99)</f>
        <v>572.857142857143</v>
      </c>
      <c r="G99" s="0" t="n">
        <v>38</v>
      </c>
      <c r="H99" s="0" t="n">
        <v>7255</v>
      </c>
      <c r="I99" s="9" t="n">
        <f aca="false">(($C99/AVERAGE($C92:$C98))^(1/8))-1</f>
        <v>-0.0682252947950124</v>
      </c>
      <c r="J99" s="9" t="n">
        <f aca="false">(AVERAGE(C79:C99)/AVERAGE(C57:C78))-1</f>
        <v>-0.599438796591007</v>
      </c>
      <c r="K99" s="0" t="n">
        <v>63</v>
      </c>
      <c r="L99" s="0" t="n">
        <v>3934</v>
      </c>
      <c r="M99" s="0" t="n">
        <v>17</v>
      </c>
      <c r="N99" s="0" t="n">
        <v>153</v>
      </c>
      <c r="O99" s="0" t="n">
        <f aca="false">IF(LEN(C99)=2,2,IF(LEN(C99)=3,3,IF(LEN(C99)=4,4,1)))</f>
        <v>3</v>
      </c>
      <c r="P99" s="13" t="n">
        <f aca="false">A99</f>
        <v>43991</v>
      </c>
    </row>
    <row r="100" customFormat="false" ht="12.8" hidden="false" customHeight="false" outlineLevel="0" collapsed="false">
      <c r="A100" s="1" t="n">
        <v>43992</v>
      </c>
      <c r="B100" s="0" t="n">
        <v>100158</v>
      </c>
      <c r="C100" s="0" t="n">
        <v>203</v>
      </c>
      <c r="D100" s="9" t="n">
        <f aca="false">(C100/B99)</f>
        <v>0.00203091391126007</v>
      </c>
      <c r="E100" s="24" t="n">
        <f aca="false">AVERAGE($C80:$C100)</f>
        <v>532.761904761905</v>
      </c>
      <c r="G100" s="0" t="n">
        <v>45</v>
      </c>
      <c r="H100" s="0" t="n">
        <v>7300</v>
      </c>
      <c r="I100" s="9" t="n">
        <f aca="false">(($C100/AVERAGE($C93:$C99))^(1/8))-1</f>
        <v>-0.0641911597548006</v>
      </c>
      <c r="J100" s="9" t="n">
        <f aca="false">(AVERAGE(C80:C100)/AVERAGE(C58:C79))-1</f>
        <v>-0.617817858850857</v>
      </c>
      <c r="K100" s="0" t="n">
        <v>64</v>
      </c>
      <c r="L100" s="0" t="n">
        <v>3998</v>
      </c>
      <c r="M100" s="0" t="n">
        <v>1</v>
      </c>
      <c r="N100" s="0" t="n">
        <v>154</v>
      </c>
      <c r="O100" s="0" t="n">
        <f aca="false">IF(LEN(C100)=2,2,IF(LEN(C100)=3,3,IF(LEN(C100)=4,4,1)))</f>
        <v>3</v>
      </c>
      <c r="P100" s="13" t="n">
        <f aca="false">A100</f>
        <v>43992</v>
      </c>
    </row>
    <row r="101" customFormat="false" ht="12.8" hidden="false" customHeight="false" outlineLevel="0" collapsed="false">
      <c r="A101" s="1" t="n">
        <v>43993</v>
      </c>
      <c r="B101" s="0" t="n">
        <v>100504</v>
      </c>
      <c r="C101" s="0" t="n">
        <v>354</v>
      </c>
      <c r="D101" s="9" t="n">
        <f aca="false">(C101/B100)</f>
        <v>0.00353441562331516</v>
      </c>
      <c r="E101" s="24" t="n">
        <f aca="false">AVERAGE($C81:$C101)</f>
        <v>496.571428571429</v>
      </c>
      <c r="G101" s="0" t="n">
        <v>37</v>
      </c>
      <c r="H101" s="0" t="n">
        <v>7337</v>
      </c>
      <c r="I101" s="9" t="n">
        <f aca="false">(($C101/AVERAGE($C94:$C100))^(1/8))-1</f>
        <v>0.0153320254471414</v>
      </c>
      <c r="J101" s="9" t="n">
        <f aca="false">(AVERAGE(C81:C101)/AVERAGE(C59:C80))-1</f>
        <v>-0.633637230337321</v>
      </c>
      <c r="K101" s="0" t="n">
        <v>165</v>
      </c>
      <c r="L101" s="0" t="n">
        <v>4163</v>
      </c>
      <c r="M101" s="0" t="n">
        <v>1</v>
      </c>
      <c r="N101" s="0" t="n">
        <v>155</v>
      </c>
      <c r="O101" s="0" t="n">
        <f aca="false">IF(LEN(C101)=2,2,IF(LEN(C101)=3,3,IF(LEN(C101)=4,4,1)))</f>
        <v>3</v>
      </c>
      <c r="P101" s="13" t="n">
        <f aca="false">A101</f>
        <v>43993</v>
      </c>
    </row>
    <row r="102" customFormat="false" ht="12.8" hidden="false" customHeight="false" outlineLevel="0" collapsed="false">
      <c r="A102" s="1" t="n">
        <v>43994</v>
      </c>
      <c r="B102" s="0" t="n">
        <v>100811</v>
      </c>
      <c r="C102" s="0" t="n">
        <v>307</v>
      </c>
      <c r="D102" s="9" t="n">
        <f aca="false">(C102/B101)</f>
        <v>0.00305460479184908</v>
      </c>
      <c r="E102" s="24" t="n">
        <f aca="false">AVERAGE($C82:$C102)</f>
        <v>472.857142857143</v>
      </c>
      <c r="G102" s="0" t="n">
        <v>45</v>
      </c>
      <c r="H102" s="0" t="n">
        <v>7382</v>
      </c>
      <c r="I102" s="9" t="n">
        <f aca="false">(($C102/AVERAGE($C95:$C101))^(1/8))-1</f>
        <v>0.000758749775392475</v>
      </c>
      <c r="J102" s="9" t="n">
        <f aca="false">(AVERAGE(C82:C102)/AVERAGE(C60:C81))-1</f>
        <v>-0.637328924039285</v>
      </c>
      <c r="K102" s="0" t="n">
        <v>85</v>
      </c>
      <c r="L102" s="0" t="n">
        <v>4248</v>
      </c>
      <c r="M102" s="0" t="n">
        <v>1</v>
      </c>
      <c r="N102" s="0" t="n">
        <v>156</v>
      </c>
      <c r="O102" s="0" t="n">
        <f aca="false">IF(LEN(C102)=2,2,IF(LEN(C102)=3,3,IF(LEN(C102)=4,4,1)))</f>
        <v>3</v>
      </c>
      <c r="P102" s="13" t="n">
        <f aca="false">A102</f>
        <v>43994</v>
      </c>
    </row>
    <row r="103" customFormat="false" ht="12.8" hidden="false" customHeight="false" outlineLevel="0" collapsed="false">
      <c r="A103" s="1" t="n">
        <v>43995</v>
      </c>
      <c r="B103" s="0" t="n">
        <v>101070</v>
      </c>
      <c r="C103" s="0" t="n">
        <v>259</v>
      </c>
      <c r="D103" s="9" t="n">
        <f aca="false">(C103/B102)</f>
        <v>0.00256916407931674</v>
      </c>
      <c r="E103" s="24" t="n">
        <f aca="false">AVERAGE($C83:$C103)</f>
        <v>448.380952380952</v>
      </c>
      <c r="G103" s="0" t="n">
        <v>38</v>
      </c>
      <c r="H103" s="0" t="n">
        <v>7420</v>
      </c>
      <c r="I103" s="9" t="n">
        <f aca="false">(($C103/AVERAGE($C96:$C102))^(1/8))-1</f>
        <v>-0.0136064127328575</v>
      </c>
      <c r="J103" s="9" t="n">
        <f aca="false">(AVERAGE(C83:C103)/AVERAGE(C61:C82))-1</f>
        <v>-0.639341122723814</v>
      </c>
      <c r="K103" s="0" t="n">
        <v>77</v>
      </c>
      <c r="L103" s="0" t="n">
        <v>4325</v>
      </c>
      <c r="M103" s="0" t="n">
        <v>0</v>
      </c>
      <c r="N103" s="0" t="n">
        <v>156</v>
      </c>
      <c r="O103" s="0" t="n">
        <f aca="false">IF(LEN(C103)=2,2,IF(LEN(C103)=3,3,IF(LEN(C103)=4,4,1)))</f>
        <v>3</v>
      </c>
      <c r="P103" s="13" t="n">
        <f aca="false">A103</f>
        <v>43995</v>
      </c>
    </row>
    <row r="104" customFormat="false" ht="12.8" hidden="false" customHeight="false" outlineLevel="0" collapsed="false">
      <c r="A104" s="1" t="n">
        <v>43996</v>
      </c>
      <c r="B104" s="0" t="n">
        <v>101276</v>
      </c>
      <c r="C104" s="0" t="n">
        <v>206</v>
      </c>
      <c r="D104" s="9" t="n">
        <f aca="false">(C104/B103)</f>
        <v>0.00203819135252795</v>
      </c>
      <c r="E104" s="24" t="n">
        <f aca="false">AVERAGE($C84:$C104)</f>
        <v>409.952380952381</v>
      </c>
      <c r="G104" s="0" t="n">
        <v>47</v>
      </c>
      <c r="H104" s="0" t="n">
        <v>7467</v>
      </c>
      <c r="I104" s="9" t="n">
        <f aca="false">(($C104/AVERAGE($C97:$C103))^(1/8))-1</f>
        <v>-0.0257739701768644</v>
      </c>
      <c r="J104" s="9" t="n">
        <f aca="false">(AVERAGE(C84:C104)/AVERAGE(C62:C83))-1</f>
        <v>-0.658528230313782</v>
      </c>
      <c r="K104" s="0" t="n">
        <v>2</v>
      </c>
      <c r="L104" s="0" t="n">
        <v>4327</v>
      </c>
      <c r="M104" s="0" t="n">
        <v>1</v>
      </c>
      <c r="N104" s="0" t="n">
        <v>157</v>
      </c>
      <c r="O104" s="0" t="n">
        <f aca="false">IF(LEN(C104)=2,2,IF(LEN(C104)=3,3,IF(LEN(C104)=4,4,1)))</f>
        <v>3</v>
      </c>
      <c r="P104" s="13" t="n">
        <f aca="false">A104</f>
        <v>43996</v>
      </c>
    </row>
    <row r="105" customFormat="false" ht="12.8" hidden="false" customHeight="false" outlineLevel="0" collapsed="false">
      <c r="A105" s="1" t="n">
        <v>43997</v>
      </c>
      <c r="B105" s="0" t="n">
        <v>101334</v>
      </c>
      <c r="C105" s="0" t="n">
        <v>58</v>
      </c>
      <c r="D105" s="9" t="n">
        <f aca="false">(C105/B104)</f>
        <v>0.000572692444409337</v>
      </c>
      <c r="E105" s="24" t="n">
        <f aca="false">AVERAGE($C85:$C105)</f>
        <v>384.333333333333</v>
      </c>
      <c r="G105" s="0" t="n">
        <v>23</v>
      </c>
      <c r="H105" s="0" t="n">
        <v>7490</v>
      </c>
      <c r="I105" s="9" t="n">
        <f aca="false">(($C105/AVERAGE($C98:$C104))^(1/8))-1</f>
        <v>-0.16524003762909</v>
      </c>
      <c r="J105" s="9" t="n">
        <f aca="false">(AVERAGE(C85:C105)/AVERAGE(C63:C84))-1</f>
        <v>-0.664257729775519</v>
      </c>
      <c r="K105" s="0" t="n">
        <v>29</v>
      </c>
      <c r="L105" s="0" t="n">
        <v>4356</v>
      </c>
      <c r="M105" s="0" t="n">
        <v>0</v>
      </c>
      <c r="N105" s="0" t="n">
        <v>157</v>
      </c>
      <c r="O105" s="0" t="n">
        <f aca="false">IF(LEN(C105)=2,2,IF(LEN(C105)=3,3,IF(LEN(C105)=4,4,1)))</f>
        <v>2</v>
      </c>
      <c r="P105" s="13" t="n">
        <f aca="false">A105</f>
        <v>43997</v>
      </c>
    </row>
    <row r="106" customFormat="false" ht="12.8" hidden="false" customHeight="false" outlineLevel="0" collapsed="false">
      <c r="A106" s="1" t="n">
        <v>43998</v>
      </c>
      <c r="B106" s="0" t="n">
        <v>101474</v>
      </c>
      <c r="C106" s="0" t="n">
        <v>140</v>
      </c>
      <c r="D106" s="9" t="n">
        <f aca="false">(C106/B105)</f>
        <v>0.00138156985809304</v>
      </c>
      <c r="E106" s="24" t="n">
        <f aca="false">AVERAGE($C86:$C106)</f>
        <v>370.904761904762</v>
      </c>
      <c r="G106" s="0" t="n">
        <v>18</v>
      </c>
      <c r="H106" s="0" t="n">
        <v>7508</v>
      </c>
      <c r="I106" s="9" t="n">
        <f aca="false">(($C106/AVERAGE($C99:$C105))^(1/8))-1</f>
        <v>-0.0584765447988505</v>
      </c>
      <c r="J106" s="9" t="n">
        <f aca="false">(AVERAGE(C86:C106)/AVERAGE(C64:C85))-1</f>
        <v>-0.668377437945836</v>
      </c>
      <c r="K106" s="0" t="n">
        <v>55</v>
      </c>
      <c r="L106" s="0" t="n">
        <v>4411</v>
      </c>
      <c r="M106" s="0" t="n">
        <v>0</v>
      </c>
      <c r="N106" s="0" t="n">
        <v>157</v>
      </c>
      <c r="O106" s="0" t="n">
        <f aca="false">IF(LEN(C106)=2,2,IF(LEN(C106)=3,3,IF(LEN(C106)=4,4,1)))</f>
        <v>3</v>
      </c>
      <c r="P106" s="13" t="n">
        <f aca="false">A106</f>
        <v>43998</v>
      </c>
    </row>
    <row r="107" customFormat="false" ht="12.8" hidden="false" customHeight="false" outlineLevel="0" collapsed="false">
      <c r="A107" s="1" t="n">
        <v>43999</v>
      </c>
      <c r="B107" s="0" t="n">
        <v>101654</v>
      </c>
      <c r="C107" s="0" t="n">
        <v>180</v>
      </c>
      <c r="D107" s="9" t="n">
        <f aca="false">(C107/B106)</f>
        <v>0.00177385340087116</v>
      </c>
      <c r="E107" s="24" t="n">
        <f aca="false">AVERAGE($C87:$C107)</f>
        <v>354.380952380952</v>
      </c>
      <c r="G107" s="0" t="n">
        <v>60</v>
      </c>
      <c r="H107" s="0" t="n">
        <v>7568</v>
      </c>
      <c r="I107" s="9" t="n">
        <f aca="false">(($C107/AVERAGE($C100:$C106))^(1/8))-1</f>
        <v>-0.0237378801040563</v>
      </c>
      <c r="J107" s="9" t="n">
        <f aca="false">(AVERAGE(C87:C107)/AVERAGE(C65:C86))-1</f>
        <v>-0.67445901906631</v>
      </c>
      <c r="K107" s="0" t="n">
        <v>86</v>
      </c>
      <c r="L107" s="0" t="n">
        <v>4497</v>
      </c>
      <c r="M107" s="0" t="n">
        <v>9</v>
      </c>
      <c r="N107" s="0" t="n">
        <v>166</v>
      </c>
      <c r="O107" s="0" t="n">
        <f aca="false">IF(LEN(C107)=2,2,IF(LEN(C107)=3,3,IF(LEN(C107)=4,4,1)))</f>
        <v>3</v>
      </c>
      <c r="P107" s="13" t="n">
        <f aca="false">A107</f>
        <v>43999</v>
      </c>
    </row>
    <row r="108" customFormat="false" ht="12.8" hidden="false" customHeight="false" outlineLevel="0" collapsed="false">
      <c r="A108" s="1" t="n">
        <v>44000</v>
      </c>
      <c r="B108" s="0" t="n">
        <v>101853</v>
      </c>
      <c r="C108" s="0" t="n">
        <v>199</v>
      </c>
      <c r="D108" s="9" t="n">
        <f aca="false">(C108/B107)</f>
        <v>0.00195762094949535</v>
      </c>
      <c r="E108" s="24" t="n">
        <f aca="false">AVERAGE($C88:$C108)</f>
        <v>331.714285714286</v>
      </c>
      <c r="G108" s="0" t="n">
        <v>23</v>
      </c>
      <c r="H108" s="0" t="n">
        <v>7591</v>
      </c>
      <c r="I108" s="9" t="n">
        <f aca="false">(($C108/AVERAGE($C101:$C107))^(1/8))-1</f>
        <v>-0.00953779031856672</v>
      </c>
      <c r="J108" s="9" t="n">
        <f aca="false">(AVERAGE(C88:C108)/AVERAGE(C66:C87))-1</f>
        <v>-0.680904491223687</v>
      </c>
      <c r="K108" s="0" t="n">
        <f aca="false">L108-L107</f>
        <v>72</v>
      </c>
      <c r="L108" s="0" t="n">
        <f aca="false">L109-K109</f>
        <v>4569</v>
      </c>
      <c r="M108" s="0" t="n">
        <v>13</v>
      </c>
      <c r="N108" s="0" t="n">
        <v>179</v>
      </c>
      <c r="O108" s="0" t="n">
        <f aca="false">IF(LEN(C108)=2,2,IF(LEN(C108)=3,3,IF(LEN(C108)=4,4,1)))</f>
        <v>3</v>
      </c>
      <c r="P108" s="13" t="n">
        <f aca="false">A108</f>
        <v>44000</v>
      </c>
    </row>
    <row r="109" customFormat="false" ht="12.8" hidden="false" customHeight="false" outlineLevel="0" collapsed="false">
      <c r="A109" s="1" t="n">
        <v>44001</v>
      </c>
      <c r="B109" s="0" t="n">
        <v>102005</v>
      </c>
      <c r="C109" s="0" t="n">
        <v>152</v>
      </c>
      <c r="D109" s="9" t="n">
        <f aca="false">(C109/B108)</f>
        <v>0.00149234681354501</v>
      </c>
      <c r="E109" s="24" t="n">
        <f aca="false">AVERAGE($C89:$C109)</f>
        <v>309.571428571429</v>
      </c>
      <c r="G109" s="0" t="n">
        <v>28</v>
      </c>
      <c r="H109" s="0" t="n">
        <v>7619</v>
      </c>
      <c r="I109" s="9" t="n">
        <f aca="false">(($C109/AVERAGE($C102:$C108))^(1/8))-1</f>
        <v>-0.0292303061152964</v>
      </c>
      <c r="J109" s="9" t="n">
        <f aca="false">(AVERAGE(C89:C109)/AVERAGE(C67:C88))-1</f>
        <v>-0.687459436071248</v>
      </c>
      <c r="K109" s="0" t="n">
        <v>76</v>
      </c>
      <c r="L109" s="0" t="n">
        <v>4645</v>
      </c>
      <c r="M109" s="0" t="n">
        <v>2</v>
      </c>
      <c r="N109" s="0" t="n">
        <v>181</v>
      </c>
      <c r="O109" s="0" t="n">
        <f aca="false">IF(LEN(C109)=2,2,IF(LEN(C109)=3,3,IF(LEN(C109)=4,4,1)))</f>
        <v>3</v>
      </c>
      <c r="P109" s="13" t="n">
        <f aca="false">A109</f>
        <v>44001</v>
      </c>
    </row>
    <row r="110" customFormat="false" ht="12.8" hidden="false" customHeight="false" outlineLevel="0" collapsed="false">
      <c r="A110" s="1" t="n">
        <v>44002</v>
      </c>
      <c r="B110" s="0" t="n">
        <v>102228</v>
      </c>
      <c r="C110" s="0" t="n">
        <v>223</v>
      </c>
      <c r="D110" s="9" t="n">
        <f aca="false">(C110/B109)</f>
        <v>0.002186167344738</v>
      </c>
      <c r="E110" s="24" t="n">
        <f aca="false">AVERAGE($C90:$C110)</f>
        <v>282.619047619048</v>
      </c>
      <c r="G110" s="0" t="n">
        <v>28</v>
      </c>
      <c r="H110" s="0" t="n">
        <v>7647</v>
      </c>
      <c r="I110" s="9" t="n">
        <f aca="false">(($C110/AVERAGE($C103:$C109))^(1/8))-1</f>
        <v>0.0340697221106414</v>
      </c>
      <c r="J110" s="9" t="n">
        <f aca="false">(AVERAGE(C90:C110)/AVERAGE(C68:C89))-1</f>
        <v>-0.70347104885449</v>
      </c>
      <c r="K110" s="0" t="n">
        <v>63</v>
      </c>
      <c r="L110" s="0" t="n">
        <v>4708</v>
      </c>
      <c r="M110" s="0" t="n">
        <v>0</v>
      </c>
      <c r="N110" s="0" t="n">
        <v>181</v>
      </c>
      <c r="O110" s="0" t="n">
        <f aca="false">IF(LEN(C110)=2,2,IF(LEN(C110)=3,3,IF(LEN(C110)=4,4,1)))</f>
        <v>3</v>
      </c>
      <c r="P110" s="13" t="n">
        <f aca="false">A110</f>
        <v>44002</v>
      </c>
    </row>
    <row r="111" customFormat="false" ht="12.8" hidden="false" customHeight="false" outlineLevel="0" collapsed="false">
      <c r="A111" s="1" t="n">
        <v>44003</v>
      </c>
      <c r="B111" s="0" t="n">
        <v>102333</v>
      </c>
      <c r="C111" s="0" t="n">
        <v>105</v>
      </c>
      <c r="D111" s="9" t="n">
        <f aca="false">(C111/B110)</f>
        <v>0.00102711585866886</v>
      </c>
      <c r="E111" s="24" t="n">
        <f aca="false">AVERAGE($C91:$C111)</f>
        <v>256</v>
      </c>
      <c r="F111" s="2" t="s">
        <v>29</v>
      </c>
      <c r="G111" s="0" t="n">
        <v>30</v>
      </c>
      <c r="H111" s="0" t="n">
        <v>7677</v>
      </c>
      <c r="I111" s="9" t="n">
        <f aca="false">(($C111/AVERAGE($C104:$C110))^(1/8))-1</f>
        <v>-0.0552381509774557</v>
      </c>
      <c r="J111" s="9" t="n">
        <f aca="false">(AVERAGE(C91:C111)/AVERAGE(C69:C90))-1</f>
        <v>-0.721491444960934</v>
      </c>
      <c r="K111" s="0" t="n">
        <v>20</v>
      </c>
      <c r="L111" s="0" t="n">
        <v>4728</v>
      </c>
      <c r="M111" s="0" t="n">
        <v>0</v>
      </c>
      <c r="N111" s="0" t="n">
        <v>181</v>
      </c>
      <c r="O111" s="0" t="n">
        <f aca="false">IF(LEN(C111)=2,2,IF(LEN(C111)=3,3,IF(LEN(C111)=4,4,1)))</f>
        <v>3</v>
      </c>
      <c r="P111" s="13" t="n">
        <f aca="false">A111</f>
        <v>44003</v>
      </c>
    </row>
    <row r="112" customFormat="false" ht="12.8" hidden="false" customHeight="false" outlineLevel="0" collapsed="false">
      <c r="A112" s="1" t="n">
        <v>44004</v>
      </c>
      <c r="B112" s="0" t="n">
        <v>102469</v>
      </c>
      <c r="C112" s="0" t="n">
        <v>136</v>
      </c>
      <c r="D112" s="9" t="n">
        <f aca="false">(C112/B111)</f>
        <v>0.00132899455698553</v>
      </c>
      <c r="E112" s="24" t="n">
        <f aca="false">AVERAGE($C92:$C112)</f>
        <v>246.952380952381</v>
      </c>
      <c r="F112" s="2" t="s">
        <v>30</v>
      </c>
      <c r="G112" s="0" t="n">
        <v>17</v>
      </c>
      <c r="H112" s="0" t="n">
        <v>7694</v>
      </c>
      <c r="I112" s="9" t="n">
        <f aca="false">(($C112/AVERAGE($C105:$C111))^(1/8))-1</f>
        <v>-0.0129929718798105</v>
      </c>
      <c r="J112" s="9" t="n">
        <f aca="false">(AVERAGE(C92:C112)/AVERAGE(C70:C91))-1</f>
        <v>-0.721358478769495</v>
      </c>
      <c r="K112" s="0" t="n">
        <v>13</v>
      </c>
      <c r="L112" s="0" t="n">
        <v>4741</v>
      </c>
      <c r="M112" s="0" t="n">
        <v>0</v>
      </c>
      <c r="N112" s="0" t="n">
        <v>180</v>
      </c>
      <c r="O112" s="0" t="n">
        <f aca="false">IF(LEN(C112)=2,2,IF(LEN(C112)=3,3,IF(LEN(C112)=4,4,1)))</f>
        <v>3</v>
      </c>
      <c r="P112" s="13" t="n">
        <f aca="false">A112</f>
        <v>44004</v>
      </c>
    </row>
    <row r="113" customFormat="false" ht="12.8" hidden="false" customHeight="false" outlineLevel="0" collapsed="false">
      <c r="A113" s="1" t="n">
        <v>44005</v>
      </c>
      <c r="B113" s="0" t="n">
        <v>102651</v>
      </c>
      <c r="C113" s="0" t="n">
        <v>182</v>
      </c>
      <c r="D113" s="9" t="n">
        <f aca="false">(C113/B112)</f>
        <v>0.00177614693224292</v>
      </c>
      <c r="E113" s="24" t="n">
        <f aca="false">AVERAGE($C93:$C113)</f>
        <v>243.809523809524</v>
      </c>
      <c r="G113" s="0" t="n">
        <v>16</v>
      </c>
      <c r="H113" s="0" t="n">
        <v>7710</v>
      </c>
      <c r="I113" s="9" t="n">
        <f aca="false">(($C113/AVERAGE($C106:$C112))^(1/8))-1</f>
        <v>0.014545889909608</v>
      </c>
      <c r="J113" s="9" t="n">
        <f aca="false">(AVERAGE(C93:C113)/AVERAGE(C71:C92))-1</f>
        <v>-0.718833699019263</v>
      </c>
      <c r="K113" s="0" t="n">
        <v>47</v>
      </c>
      <c r="L113" s="0" t="n">
        <v>4788</v>
      </c>
      <c r="M113" s="0" t="n">
        <v>0</v>
      </c>
      <c r="N113" s="0" t="n">
        <v>180</v>
      </c>
      <c r="O113" s="0" t="n">
        <f aca="false">IF(LEN(C113)=2,2,IF(LEN(C113)=3,3,IF(LEN(C113)=4,4,1)))</f>
        <v>3</v>
      </c>
      <c r="P113" s="13" t="n">
        <f aca="false">A113</f>
        <v>44005</v>
      </c>
    </row>
    <row r="114" customFormat="false" ht="12.8" hidden="false" customHeight="false" outlineLevel="0" collapsed="false">
      <c r="A114" s="1" t="n">
        <v>44006</v>
      </c>
      <c r="B114" s="0" t="n">
        <v>102762</v>
      </c>
      <c r="C114" s="0" t="n">
        <v>111</v>
      </c>
      <c r="D114" s="9" t="n">
        <f aca="false">(C114/B113)</f>
        <v>0.00108133383990414</v>
      </c>
      <c r="E114" s="24" t="n">
        <f aca="false">AVERAGE($C94:$C114)</f>
        <v>228.857142857143</v>
      </c>
      <c r="G114" s="0" t="n">
        <v>42</v>
      </c>
      <c r="H114" s="0" t="n">
        <v>7752</v>
      </c>
      <c r="I114" s="9" t="n">
        <f aca="false">(($C114/AVERAGE($C107:$C113))^(1/8))-1</f>
        <v>-0.0505861355700457</v>
      </c>
      <c r="J114" s="9" t="n">
        <f aca="false">(AVERAGE(C94:C114)/AVERAGE(C72:C93))-1</f>
        <v>-0.729773661289333</v>
      </c>
      <c r="K114" s="0" t="n">
        <v>61</v>
      </c>
      <c r="L114" s="0" t="n">
        <v>4849</v>
      </c>
      <c r="M114" s="0" t="n">
        <v>6</v>
      </c>
      <c r="N114" s="0" t="n">
        <v>186</v>
      </c>
      <c r="O114" s="0" t="n">
        <f aca="false">IF(LEN(C114)=2,2,IF(LEN(C114)=3,3,IF(LEN(C114)=4,4,1)))</f>
        <v>3</v>
      </c>
      <c r="P114" s="13" t="n">
        <f aca="false">A114</f>
        <v>44006</v>
      </c>
    </row>
    <row r="115" customFormat="false" ht="12.8" hidden="false" customHeight="false" outlineLevel="0" collapsed="false">
      <c r="A115" s="1" t="n">
        <v>44007</v>
      </c>
      <c r="B115" s="0" t="n">
        <v>102922</v>
      </c>
      <c r="C115" s="0" t="n">
        <v>160</v>
      </c>
      <c r="D115" s="9" t="n">
        <f aca="false">(C115/B114)</f>
        <v>0.00155699577664896</v>
      </c>
      <c r="E115" s="24" t="n">
        <f aca="false">AVERAGE($C95:$C115)</f>
        <v>216.857142857143</v>
      </c>
      <c r="G115" s="0" t="n">
        <v>24</v>
      </c>
      <c r="H115" s="0" t="n">
        <v>7776</v>
      </c>
      <c r="I115" s="9" t="n">
        <f aca="false">(($C115/AVERAGE($C108:$C114))^(1/8))-1</f>
        <v>0.00134741907721669</v>
      </c>
      <c r="J115" s="9" t="n">
        <f aca="false">(AVERAGE(C95:C115)/AVERAGE(C73:C94))-1</f>
        <v>-0.733158613856639</v>
      </c>
      <c r="K115" s="0" t="n">
        <v>66</v>
      </c>
      <c r="L115" s="0" t="n">
        <v>4915</v>
      </c>
      <c r="M115" s="0" t="n">
        <v>1</v>
      </c>
      <c r="N115" s="0" t="n">
        <v>187</v>
      </c>
      <c r="O115" s="0" t="n">
        <f aca="false">IF(LEN(C115)=2,2,IF(LEN(C115)=3,3,IF(LEN(C115)=4,4,1)))</f>
        <v>3</v>
      </c>
      <c r="P115" s="13" t="n">
        <f aca="false">A115</f>
        <v>44007</v>
      </c>
    </row>
    <row r="116" customFormat="false" ht="12.8" hidden="false" customHeight="false" outlineLevel="0" collapsed="false">
      <c r="A116" s="1" t="n">
        <v>44008</v>
      </c>
      <c r="B116" s="0" t="n">
        <v>103071</v>
      </c>
      <c r="C116" s="0" t="n">
        <v>149</v>
      </c>
      <c r="D116" s="9" t="n">
        <f aca="false">(C116/B115)</f>
        <v>0.00144769825693243</v>
      </c>
      <c r="E116" s="24" t="n">
        <f aca="false">AVERAGE($C96:$C116)</f>
        <v>203.952380952381</v>
      </c>
      <c r="G116" s="0" t="n">
        <v>39</v>
      </c>
      <c r="H116" s="0" t="n">
        <v>7815</v>
      </c>
      <c r="I116" s="9" t="n">
        <f aca="false">(($C116/AVERAGE($C109:$C115))^(1/8))-1</f>
        <v>-0.0030730754106143</v>
      </c>
      <c r="J116" s="9" t="n">
        <f aca="false">(AVERAGE(C96:C116)/AVERAGE(C74:C95))-1</f>
        <v>-0.729929434154786</v>
      </c>
      <c r="K116" s="0" t="n">
        <v>84</v>
      </c>
      <c r="L116" s="0" t="n">
        <v>4999</v>
      </c>
      <c r="M116" s="0" t="n">
        <v>11</v>
      </c>
      <c r="N116" s="0" t="n">
        <v>198</v>
      </c>
      <c r="O116" s="0" t="n">
        <f aca="false">IF(LEN(C116)=2,2,IF(LEN(C116)=3,3,IF(LEN(C116)=4,4,1)))</f>
        <v>3</v>
      </c>
      <c r="P116" s="13" t="n">
        <f aca="false">A116</f>
        <v>44008</v>
      </c>
    </row>
    <row r="117" customFormat="false" ht="12.8" hidden="false" customHeight="false" outlineLevel="0" collapsed="false">
      <c r="A117" s="1" t="n">
        <v>44009</v>
      </c>
      <c r="B117" s="0" t="n">
        <v>103376</v>
      </c>
      <c r="C117" s="0" t="n">
        <v>305</v>
      </c>
      <c r="D117" s="9" t="n">
        <f aca="false">(C117/B116)</f>
        <v>0.00295912526316811</v>
      </c>
      <c r="E117" s="24" t="n">
        <f aca="false">AVERAGE($C97:$C117)</f>
        <v>194.428571428571</v>
      </c>
      <c r="G117" s="0" t="n">
        <v>26</v>
      </c>
      <c r="H117" s="0" t="n">
        <v>7841</v>
      </c>
      <c r="I117" s="9" t="n">
        <f aca="false">(($C117/AVERAGE($C110:$C116))^(1/8))-1</f>
        <v>0.0906994253807334</v>
      </c>
      <c r="J117" s="9" t="n">
        <f aca="false">(AVERAGE(C97:C117)/AVERAGE(C75:C96))-1</f>
        <v>-0.730640518172004</v>
      </c>
      <c r="K117" s="0" t="n">
        <v>68</v>
      </c>
      <c r="L117" s="0" t="n">
        <v>5067</v>
      </c>
      <c r="M117" s="0" t="n">
        <v>2</v>
      </c>
      <c r="N117" s="0" t="n">
        <v>200</v>
      </c>
      <c r="O117" s="0" t="n">
        <f aca="false">IF(LEN(C117)=2,2,IF(LEN(C117)=3,3,IF(LEN(C117)=4,4,1)))</f>
        <v>3</v>
      </c>
      <c r="P117" s="13" t="n">
        <f aca="false">A117</f>
        <v>44009</v>
      </c>
    </row>
    <row r="118" customFormat="false" ht="12.8" hidden="false" customHeight="false" outlineLevel="0" collapsed="false">
      <c r="A118" s="1" t="n">
        <v>44010</v>
      </c>
      <c r="B118" s="0" t="n">
        <v>103539</v>
      </c>
      <c r="C118" s="0" t="n">
        <v>163</v>
      </c>
      <c r="D118" s="9" t="n">
        <f aca="false">(C118/B117)</f>
        <v>0.00157676830212041</v>
      </c>
      <c r="E118" s="24" t="n">
        <f aca="false">AVERAGE($C98:$C118)</f>
        <v>189.761904761905</v>
      </c>
      <c r="G118" s="0" t="n">
        <v>19</v>
      </c>
      <c r="H118" s="0" t="n">
        <v>7860</v>
      </c>
      <c r="I118" s="9" t="n">
        <f aca="false">(($C118/AVERAGE($C111:$C117))^(1/8))-1</f>
        <v>-0.000764236199823798</v>
      </c>
      <c r="J118" s="9" t="n">
        <f aca="false">(AVERAGE(C98:C118)/AVERAGE(C76:C97))-1</f>
        <v>-0.714624246034459</v>
      </c>
      <c r="K118" s="0" t="n">
        <v>61</v>
      </c>
      <c r="L118" s="0" t="n">
        <v>5128</v>
      </c>
      <c r="M118" s="0" t="n">
        <v>0</v>
      </c>
      <c r="N118" s="0" t="n">
        <v>200</v>
      </c>
      <c r="O118" s="0" t="n">
        <f aca="false">IF(LEN(C118)=2,2,IF(LEN(C118)=3,3,IF(LEN(C118)=4,4,1)))</f>
        <v>3</v>
      </c>
      <c r="P118" s="13" t="n">
        <f aca="false">A118</f>
        <v>44010</v>
      </c>
    </row>
    <row r="119" customFormat="false" ht="12.8" hidden="false" customHeight="false" outlineLevel="0" collapsed="false">
      <c r="A119" s="1" t="n">
        <v>44011</v>
      </c>
      <c r="B119" s="0" t="n">
        <v>103628</v>
      </c>
      <c r="C119" s="0" t="n">
        <v>89</v>
      </c>
      <c r="D119" s="9" t="n">
        <f aca="false">(C119/B118)</f>
        <v>0.000859579482127507</v>
      </c>
      <c r="E119" s="24" t="n">
        <f aca="false">AVERAGE($C99:$C119)</f>
        <v>184.809523809524</v>
      </c>
      <c r="G119" s="0" t="n">
        <v>35</v>
      </c>
      <c r="H119" s="0" t="n">
        <v>7895</v>
      </c>
      <c r="I119" s="9" t="n">
        <f aca="false">(($C119/AVERAGE($C112:$C118))^(1/8))-1</f>
        <v>-0.0792481664677236</v>
      </c>
      <c r="J119" s="9" t="n">
        <f aca="false">(AVERAGE(C99:C119)/AVERAGE(C77:C98))-1</f>
        <v>-0.704197197249216</v>
      </c>
      <c r="K119" s="0" t="n">
        <v>12</v>
      </c>
      <c r="L119" s="0" t="n">
        <v>5140</v>
      </c>
      <c r="M119" s="0" t="n">
        <v>0</v>
      </c>
      <c r="N119" s="0" t="n">
        <v>200</v>
      </c>
      <c r="O119" s="0" t="n">
        <f aca="false">IF(LEN(C119)=2,2,IF(LEN(C119)=3,3,IF(LEN(C119)=4,4,1)))</f>
        <v>2</v>
      </c>
      <c r="P119" s="13" t="n">
        <f aca="false">A119</f>
        <v>44011</v>
      </c>
    </row>
    <row r="120" customFormat="false" ht="12.8" hidden="false" customHeight="false" outlineLevel="0" collapsed="false">
      <c r="A120" s="1" t="n">
        <v>44012</v>
      </c>
      <c r="B120" s="0" t="n">
        <v>103701</v>
      </c>
      <c r="C120" s="0" t="n">
        <v>73</v>
      </c>
      <c r="D120" s="9" t="n">
        <f aca="false">(C120/B119)</f>
        <v>0.00070444281468329</v>
      </c>
      <c r="E120" s="24" t="n">
        <f aca="false">AVERAGE($C100:$C120)</f>
        <v>178.761904761905</v>
      </c>
      <c r="F120" s="2" t="s">
        <v>31</v>
      </c>
      <c r="G120" s="0" t="n">
        <v>0</v>
      </c>
      <c r="H120" s="0" t="n">
        <v>7874</v>
      </c>
      <c r="I120" s="9" t="n">
        <f aca="false">(($C120/AVERAGE($C113:$C119))^(1/8))-1</f>
        <v>-0.0973026177936872</v>
      </c>
      <c r="J120" s="9" t="n">
        <f aca="false">(AVERAGE(C100:C120)/AVERAGE(C78:C99))-1</f>
        <v>-0.695205618479276</v>
      </c>
      <c r="K120" s="0" t="n">
        <v>41</v>
      </c>
      <c r="L120" s="0" t="n">
        <v>5181</v>
      </c>
      <c r="M120" s="0" t="n">
        <v>0</v>
      </c>
      <c r="N120" s="0" t="n">
        <v>180</v>
      </c>
      <c r="O120" s="0" t="n">
        <f aca="false">IF(LEN(C120)=2,2,IF(LEN(C120)=3,3,IF(LEN(C120)=4,4,1)))</f>
        <v>2</v>
      </c>
      <c r="P120" s="13" t="n">
        <f aca="false">A120</f>
        <v>44012</v>
      </c>
    </row>
    <row r="121" customFormat="false" ht="12.8" hidden="false" customHeight="false" outlineLevel="0" collapsed="false">
      <c r="A121" s="1" t="n">
        <v>44013</v>
      </c>
      <c r="B121" s="0" t="n">
        <v>103858</v>
      </c>
      <c r="C121" s="0" t="n">
        <v>157</v>
      </c>
      <c r="D121" s="9" t="n">
        <f aca="false">(C121/B120)</f>
        <v>0.00151396804273826</v>
      </c>
      <c r="E121" s="24" t="n">
        <f aca="false">AVERAGE($C101:$C121)</f>
        <v>176.571428571429</v>
      </c>
      <c r="G121" s="0" t="n">
        <v>28</v>
      </c>
      <c r="H121" s="0" t="n">
        <v>7902</v>
      </c>
      <c r="I121" s="9" t="n">
        <f aca="false">(($C121/AVERAGE($C114:$C120))^(1/8))-1</f>
        <v>0.00571759732756028</v>
      </c>
      <c r="J121" s="9" t="n">
        <f aca="false">(AVERAGE(C101:C121)/AVERAGE(C79:C100))-1</f>
        <v>-0.682451448657612</v>
      </c>
      <c r="K121" s="0" t="n">
        <v>104</v>
      </c>
      <c r="L121" s="0" t="n">
        <v>5285</v>
      </c>
      <c r="M121" s="0" t="n">
        <v>0</v>
      </c>
      <c r="N121" s="0" t="n">
        <v>179</v>
      </c>
      <c r="O121" s="0" t="n">
        <f aca="false">IF(LEN(C121)=2,2,IF(LEN(C121)=3,3,IF(LEN(C121)=4,4,1)))</f>
        <v>3</v>
      </c>
      <c r="P121" s="13" t="n">
        <f aca="false">A121</f>
        <v>44013</v>
      </c>
    </row>
    <row r="122" customFormat="false" ht="12.8" hidden="false" customHeight="false" outlineLevel="0" collapsed="false">
      <c r="A122" s="1" t="n">
        <v>44014</v>
      </c>
      <c r="B122" s="0" t="n">
        <v>104016</v>
      </c>
      <c r="C122" s="0" t="n">
        <v>158</v>
      </c>
      <c r="D122" s="9" t="n">
        <f aca="false">(C122/B121)</f>
        <v>0.00152130793968688</v>
      </c>
      <c r="E122" s="24" t="n">
        <f aca="false">AVERAGE($C102:$C122)</f>
        <v>167.238095238095</v>
      </c>
      <c r="F122" s="33" t="s">
        <v>32</v>
      </c>
      <c r="G122" s="0" t="n">
        <v>16</v>
      </c>
      <c r="H122" s="0" t="n">
        <v>7918</v>
      </c>
      <c r="I122" s="9" t="n">
        <f aca="false">(($C122/AVERAGE($C115:$C121))^(1/8))-1</f>
        <v>0.00113598406345483</v>
      </c>
      <c r="J122" s="9" t="n">
        <f aca="false">(AVERAGE(C102:C122)/AVERAGE(C80:C101))-1</f>
        <v>-0.68123045440668</v>
      </c>
      <c r="K122" s="0" t="n">
        <v>37</v>
      </c>
      <c r="L122" s="0" t="n">
        <v>5322</v>
      </c>
      <c r="M122" s="0" t="n">
        <v>35</v>
      </c>
      <c r="N122" s="0" t="n">
        <v>214</v>
      </c>
      <c r="O122" s="0" t="n">
        <f aca="false">IF(LEN(C122)=2,2,IF(LEN(C122)=3,3,IF(LEN(C122)=4,4,1)))</f>
        <v>3</v>
      </c>
      <c r="P122" s="13" t="n">
        <f aca="false">A122</f>
        <v>44014</v>
      </c>
    </row>
    <row r="123" customFormat="false" ht="12.8" hidden="false" customHeight="false" outlineLevel="0" collapsed="false">
      <c r="A123" s="1" t="n">
        <v>44015</v>
      </c>
      <c r="B123" s="0" t="n">
        <v>104228</v>
      </c>
      <c r="C123" s="0" t="n">
        <v>212</v>
      </c>
      <c r="D123" s="9" t="n">
        <f aca="false">(C123/B122)</f>
        <v>0.00203814797723427</v>
      </c>
      <c r="E123" s="24" t="n">
        <f aca="false">AVERAGE($C103:$C123)</f>
        <v>162.714285714286</v>
      </c>
      <c r="F123" s="33"/>
      <c r="G123" s="0" t="n">
        <v>17</v>
      </c>
      <c r="H123" s="0" t="n">
        <v>7935</v>
      </c>
      <c r="I123" s="9" t="n">
        <f aca="false">(($C123/AVERAGE($C116:$C122))^(1/8))-1</f>
        <v>0.0388481539491057</v>
      </c>
      <c r="J123" s="9" t="n">
        <f aca="false">(AVERAGE(C103:C123)/AVERAGE(C81:C102))-1</f>
        <v>-0.666538026482135</v>
      </c>
      <c r="K123" s="0" t="n">
        <v>78</v>
      </c>
      <c r="L123" s="0" t="n">
        <v>5400</v>
      </c>
      <c r="M123" s="0" t="n">
        <v>0</v>
      </c>
      <c r="N123" s="0" t="n">
        <v>214</v>
      </c>
      <c r="O123" s="0" t="n">
        <f aca="false">IF(LEN(C123)=2,2,IF(LEN(C123)=3,3,IF(LEN(C123)=4,4,1)))</f>
        <v>3</v>
      </c>
      <c r="P123" s="13" t="n">
        <f aca="false">A123</f>
        <v>44015</v>
      </c>
    </row>
    <row r="124" customFormat="false" ht="13.35" hidden="false" customHeight="false" outlineLevel="0" collapsed="false">
      <c r="A124" s="1" t="n">
        <v>44016</v>
      </c>
      <c r="B124" s="0" t="n">
        <v>104391</v>
      </c>
      <c r="C124" s="0" t="n">
        <v>163</v>
      </c>
      <c r="D124" s="9" t="n">
        <f aca="false">(C124/B123)</f>
        <v>0.00156387918793414</v>
      </c>
      <c r="E124" s="24" t="n">
        <f aca="false">AVERAGE($C104:$C124)</f>
        <v>158.142857142857</v>
      </c>
      <c r="F124" s="33" t="s">
        <v>33</v>
      </c>
      <c r="G124" s="0" t="n">
        <v>23</v>
      </c>
      <c r="H124" s="0" t="n">
        <v>7958</v>
      </c>
      <c r="I124" s="9" t="n">
        <f aca="false">(($C124/AVERAGE($C117:$C123))^(1/8))-1</f>
        <v>-0.00173915807529412</v>
      </c>
      <c r="J124" s="9" t="n">
        <f aca="false">(AVERAGE(C104:C124)/AVERAGE(C82:C103))-1</f>
        <v>-0.65853932111661</v>
      </c>
      <c r="K124" s="0" t="n">
        <v>47</v>
      </c>
      <c r="L124" s="0" t="n">
        <v>5447</v>
      </c>
      <c r="M124" s="0" t="n">
        <v>0</v>
      </c>
      <c r="N124" s="0" t="n">
        <v>214</v>
      </c>
      <c r="O124" s="0" t="n">
        <f aca="false">IF(LEN(C124)=2,2,IF(LEN(C124)=3,3,IF(LEN(C124)=4,4,1)))</f>
        <v>3</v>
      </c>
      <c r="P124" s="13" t="n">
        <f aca="false">A124</f>
        <v>44016</v>
      </c>
    </row>
    <row r="125" customFormat="false" ht="12.8" hidden="false" customHeight="false" outlineLevel="0" collapsed="false">
      <c r="A125" s="1" t="n">
        <v>44017</v>
      </c>
      <c r="B125" s="0" t="n">
        <v>104502</v>
      </c>
      <c r="C125" s="0" t="n">
        <v>111</v>
      </c>
      <c r="D125" s="9" t="n">
        <f aca="false">(C125/B124)</f>
        <v>0.00106331005546455</v>
      </c>
      <c r="E125" s="24" t="n">
        <f aca="false">AVERAGE($C105:$C125)</f>
        <v>153.619047619048</v>
      </c>
      <c r="F125" s="33"/>
      <c r="G125" s="0" t="n">
        <v>10</v>
      </c>
      <c r="H125" s="0" t="n">
        <v>7968</v>
      </c>
      <c r="I125" s="9" t="n">
        <f aca="false">(($C125/AVERAGE($C118:$C124))^(1/8))-1</f>
        <v>-0.0328488065405156</v>
      </c>
      <c r="J125" s="9" t="n">
        <f aca="false">(AVERAGE(C105:C125)/AVERAGE(C83:C104))-1</f>
        <v>-0.64876127129297</v>
      </c>
      <c r="K125" s="0" t="n">
        <v>25</v>
      </c>
      <c r="L125" s="0" t="n">
        <v>5472</v>
      </c>
      <c r="M125" s="0" t="n">
        <v>1</v>
      </c>
      <c r="N125" s="0" t="n">
        <v>215</v>
      </c>
      <c r="O125" s="0" t="n">
        <f aca="false">IF(LEN(C125)=2,2,IF(LEN(C125)=3,3,IF(LEN(C125)=4,4,1)))</f>
        <v>3</v>
      </c>
      <c r="P125" s="13" t="n">
        <f aca="false">A125</f>
        <v>44017</v>
      </c>
    </row>
    <row r="126" customFormat="false" ht="12.8" hidden="false" customHeight="false" outlineLevel="0" collapsed="false">
      <c r="A126" s="1" t="n">
        <v>44018</v>
      </c>
      <c r="B126" s="0" t="n">
        <v>104659</v>
      </c>
      <c r="C126" s="0" t="n">
        <v>157</v>
      </c>
      <c r="D126" s="9" t="n">
        <f aca="false">(C126/B125)</f>
        <v>0.00150236359112744</v>
      </c>
      <c r="E126" s="24" t="n">
        <f aca="false">AVERAGE($C106:$C126)</f>
        <v>158.333333333333</v>
      </c>
      <c r="F126" s="33" t="s">
        <v>34</v>
      </c>
      <c r="G126" s="0" t="n">
        <v>15</v>
      </c>
      <c r="H126" s="0" t="n">
        <v>7983</v>
      </c>
      <c r="I126" s="9" t="n">
        <f aca="false">(($C126/AVERAGE($C119:$C125))^(1/8))-1</f>
        <v>0.0166499079438445</v>
      </c>
      <c r="J126" s="9" t="n">
        <f aca="false">(AVERAGE(C106:C126)/AVERAGE(C84:C105))-1</f>
        <v>-0.598092381062267</v>
      </c>
      <c r="K126" s="0" t="n">
        <v>6</v>
      </c>
      <c r="L126" s="0" t="n">
        <v>5478</v>
      </c>
      <c r="M126" s="0" t="n">
        <v>0</v>
      </c>
      <c r="N126" s="0" t="n">
        <v>215</v>
      </c>
      <c r="O126" s="0" t="n">
        <f aca="false">IF(LEN(C126)=2,2,IF(LEN(C126)=3,3,IF(LEN(C126)=4,4,1)))</f>
        <v>3</v>
      </c>
      <c r="P126" s="13" t="n">
        <f aca="false">A126</f>
        <v>44018</v>
      </c>
    </row>
    <row r="127" customFormat="false" ht="12.8" hidden="false" customHeight="false" outlineLevel="0" collapsed="false">
      <c r="A127" s="1" t="n">
        <v>44019</v>
      </c>
      <c r="B127" s="0" t="n">
        <v>104799</v>
      </c>
      <c r="C127" s="0" t="n">
        <v>140</v>
      </c>
      <c r="D127" s="9" t="n">
        <f aca="false">(C127/B126)</f>
        <v>0.00133767760058858</v>
      </c>
      <c r="E127" s="24" t="n">
        <f aca="false">AVERAGE($C107:$C127)</f>
        <v>158.333333333333</v>
      </c>
      <c r="G127" s="0" t="n">
        <v>15</v>
      </c>
      <c r="H127" s="0" t="n">
        <v>7998</v>
      </c>
      <c r="I127" s="9" t="n">
        <f aca="false">(($C127/AVERAGE($C120:$C126))^(1/8))-1</f>
        <v>-0.006321424238381</v>
      </c>
      <c r="J127" s="9" t="n">
        <f aca="false">(AVERAGE(C107:C127)/AVERAGE(C85:C106))-1</f>
        <v>-0.575772337920676</v>
      </c>
      <c r="K127" s="0" t="n">
        <v>61</v>
      </c>
      <c r="L127" s="0" t="n">
        <v>5539</v>
      </c>
      <c r="M127" s="0" t="n">
        <v>0</v>
      </c>
      <c r="N127" s="0" t="n">
        <v>215</v>
      </c>
      <c r="O127" s="0" t="n">
        <f aca="false">IF(LEN(C127)=2,2,IF(LEN(C127)=3,3,IF(LEN(C127)=4,4,1)))</f>
        <v>3</v>
      </c>
      <c r="P127" s="13" t="n">
        <f aca="false">A127</f>
        <v>44019</v>
      </c>
    </row>
    <row r="128" customFormat="false" ht="12.8" hidden="false" customHeight="false" outlineLevel="0" collapsed="false">
      <c r="A128" s="1" t="n">
        <v>44020</v>
      </c>
      <c r="B128" s="0" t="n">
        <v>104961</v>
      </c>
      <c r="C128" s="0" t="n">
        <v>162</v>
      </c>
      <c r="D128" s="9" t="n">
        <f aca="false">(C128/B127)</f>
        <v>0.00154581627687287</v>
      </c>
      <c r="E128" s="24" t="n">
        <f aca="false">AVERAGE($C108:$C128)</f>
        <v>157.47619047619</v>
      </c>
      <c r="G128" s="0" t="n">
        <v>30</v>
      </c>
      <c r="H128" s="0" t="n">
        <v>8028</v>
      </c>
      <c r="I128" s="9" t="n">
        <f aca="false">(($C128/AVERAGE($C121:$C127))^(1/8))-1</f>
        <v>0.00404074968070911</v>
      </c>
      <c r="J128" s="9" t="n">
        <f aca="false">(AVERAGE(C108:C128)/AVERAGE(C86:C107))-1</f>
        <v>-0.565255842580476</v>
      </c>
      <c r="K128" s="0" t="n">
        <v>102</v>
      </c>
      <c r="L128" s="0" t="n">
        <v>5641</v>
      </c>
      <c r="M128" s="0" t="n">
        <v>0</v>
      </c>
      <c r="N128" s="0" t="n">
        <v>215</v>
      </c>
      <c r="O128" s="0" t="n">
        <f aca="false">IF(LEN(C128)=2,2,IF(LEN(C128)=3,3,IF(LEN(C128)=4,4,1)))</f>
        <v>3</v>
      </c>
      <c r="P128" s="13" t="n">
        <f aca="false">A128</f>
        <v>44020</v>
      </c>
    </row>
    <row r="129" customFormat="false" ht="12.8" hidden="false" customHeight="false" outlineLevel="0" collapsed="false">
      <c r="A129" s="1" t="n">
        <v>44021</v>
      </c>
      <c r="B129" s="0" t="n">
        <v>105138</v>
      </c>
      <c r="C129" s="0" t="n">
        <v>177</v>
      </c>
      <c r="D129" s="9" t="n">
        <f aca="false">(C129/B128)</f>
        <v>0.00168634064080944</v>
      </c>
      <c r="E129" s="24" t="n">
        <f aca="false">AVERAGE($C109:$C129)</f>
        <v>156.428571428571</v>
      </c>
      <c r="G129" s="0" t="n">
        <v>25</v>
      </c>
      <c r="H129" s="0" t="n">
        <v>8053</v>
      </c>
      <c r="I129" s="9" t="n">
        <f aca="false">(($C129/AVERAGE($C122:$C128))^(1/8))-1</f>
        <v>0.0146399878445296</v>
      </c>
      <c r="J129" s="9" t="n">
        <f aca="false">(AVERAGE(C109:C129)/AVERAGE(C87:C108))-1</f>
        <v>-0.549610185652589</v>
      </c>
      <c r="K129" s="0" t="n">
        <v>118</v>
      </c>
      <c r="L129" s="0" t="n">
        <v>5759</v>
      </c>
      <c r="M129" s="0" t="n">
        <v>0</v>
      </c>
      <c r="N129" s="0" t="n">
        <v>215</v>
      </c>
      <c r="O129" s="0" t="n">
        <f aca="false">IF(LEN(C129)=2,2,IF(LEN(C129)=3,3,IF(LEN(C129)=4,4,1)))</f>
        <v>3</v>
      </c>
      <c r="P129" s="13" t="n">
        <f aca="false">A129</f>
        <v>44021</v>
      </c>
    </row>
    <row r="130" customFormat="false" ht="12.8" hidden="false" customHeight="false" outlineLevel="0" collapsed="false">
      <c r="A130" s="1" t="n">
        <v>44022</v>
      </c>
      <c r="B130" s="0" t="n">
        <v>105290</v>
      </c>
      <c r="C130" s="0" t="n">
        <v>152</v>
      </c>
      <c r="D130" s="9" t="n">
        <f aca="false">(C130/B129)</f>
        <v>0.00144571895984325</v>
      </c>
      <c r="E130" s="24" t="n">
        <f aca="false">AVERAGE($C110:$C130)</f>
        <v>156.428571428571</v>
      </c>
      <c r="G130" s="0" t="n">
        <v>28</v>
      </c>
      <c r="H130" s="0" t="n">
        <v>8081</v>
      </c>
      <c r="I130" s="9" t="n">
        <f aca="false">(($C130/AVERAGE($C123:$C129))^(1/8))-1</f>
        <v>-0.0066127161476458</v>
      </c>
      <c r="J130" s="9" t="n">
        <f aca="false">(AVERAGE(C110:C130)/AVERAGE(C88:C109))-1</f>
        <v>-0.5165174808333</v>
      </c>
      <c r="K130" s="0" t="n">
        <v>61</v>
      </c>
      <c r="L130" s="0" t="n">
        <v>5820</v>
      </c>
      <c r="M130" s="0" t="n">
        <v>0</v>
      </c>
      <c r="N130" s="0" t="n">
        <v>215</v>
      </c>
      <c r="O130" s="0" t="n">
        <f aca="false">IF(LEN(C130)=2,2,IF(LEN(C130)=3,3,IF(LEN(C130)=4,4,1)))</f>
        <v>3</v>
      </c>
      <c r="P130" s="13" t="n">
        <f aca="false">A130</f>
        <v>44022</v>
      </c>
    </row>
    <row r="131" customFormat="false" ht="12.8" hidden="false" customHeight="false" outlineLevel="0" collapsed="false">
      <c r="A131" s="1" t="n">
        <v>44023</v>
      </c>
      <c r="B131" s="0" t="n">
        <v>105457</v>
      </c>
      <c r="C131" s="0" t="n">
        <v>167</v>
      </c>
      <c r="D131" s="9" t="n">
        <f aca="false">(C131/B130)</f>
        <v>0.00158609554563586</v>
      </c>
      <c r="E131" s="24" t="n">
        <f aca="false">AVERAGE($C111:$C131)</f>
        <v>153.761904761905</v>
      </c>
      <c r="G131" s="0" t="n">
        <v>14</v>
      </c>
      <c r="H131" s="0" t="n">
        <v>8095</v>
      </c>
      <c r="I131" s="9" t="n">
        <f aca="false">(($C131/AVERAGE($C124:$C130))^(1/8))-1</f>
        <v>0.0120716259172211</v>
      </c>
      <c r="J131" s="9" t="n">
        <f aca="false">(AVERAGE(C111:C131)/AVERAGE(C89:C110))-1</f>
        <v>-0.496912268774256</v>
      </c>
      <c r="K131" s="0" t="n">
        <v>121</v>
      </c>
      <c r="L131" s="0" t="n">
        <v>5941</v>
      </c>
      <c r="M131" s="0" t="n">
        <v>0</v>
      </c>
      <c r="N131" s="0" t="n">
        <v>215</v>
      </c>
      <c r="O131" s="0" t="n">
        <f aca="false">IF(LEN(C131)=2,2,IF(LEN(C131)=3,3,IF(LEN(C131)=4,4,1)))</f>
        <v>3</v>
      </c>
      <c r="P131" s="13" t="n">
        <f aca="false">A131</f>
        <v>44023</v>
      </c>
    </row>
    <row r="132" customFormat="false" ht="12.8" hidden="false" customHeight="false" outlineLevel="0" collapsed="false">
      <c r="A132" s="1" t="n">
        <v>44024</v>
      </c>
      <c r="B132" s="0" t="n">
        <v>105629</v>
      </c>
      <c r="C132" s="0" t="n">
        <v>172</v>
      </c>
      <c r="D132" s="9" t="n">
        <f aca="false">(C132/B131)</f>
        <v>0.00163099651990859</v>
      </c>
      <c r="E132" s="24" t="n">
        <f aca="false">AVERAGE($C112:$C132)</f>
        <v>156.952380952381</v>
      </c>
      <c r="G132" s="0" t="n">
        <v>15</v>
      </c>
      <c r="H132" s="0" t="n">
        <v>8110</v>
      </c>
      <c r="I132" s="9" t="n">
        <f aca="false">(($C132/AVERAGE($C125:$C131))^(1/8))-1</f>
        <v>0.0153333707361953</v>
      </c>
      <c r="J132" s="9" t="n">
        <f aca="false">(AVERAGE(C112:C132)/AVERAGE(C90:C111))-1</f>
        <v>-0.428319142226427</v>
      </c>
      <c r="K132" s="0" t="n">
        <v>27</v>
      </c>
      <c r="L132" s="0" t="n">
        <v>5968</v>
      </c>
      <c r="M132" s="0" t="n">
        <v>0</v>
      </c>
      <c r="N132" s="0" t="n">
        <v>215</v>
      </c>
      <c r="O132" s="0" t="n">
        <f aca="false">IF(LEN(C132)=2,2,IF(LEN(C132)=3,3,IF(LEN(C132)=4,4,1)))</f>
        <v>3</v>
      </c>
      <c r="P132" s="13" t="n">
        <f aca="false">A132</f>
        <v>44024</v>
      </c>
    </row>
    <row r="133" customFormat="false" ht="12.8" hidden="false" customHeight="false" outlineLevel="0" collapsed="false">
      <c r="A133" s="1" t="n">
        <v>44025</v>
      </c>
      <c r="B133" s="0" t="n">
        <v>105783</v>
      </c>
      <c r="C133" s="0" t="n">
        <v>154</v>
      </c>
      <c r="D133" s="9" t="n">
        <f aca="false">(C133/B132)</f>
        <v>0.00145793295401831</v>
      </c>
      <c r="E133" s="24" t="n">
        <f aca="false">AVERAGE($C113:$C133)</f>
        <v>157.809523809524</v>
      </c>
      <c r="F133" s="2" t="s">
        <v>35</v>
      </c>
      <c r="G133" s="0" t="n">
        <v>5</v>
      </c>
      <c r="H133" s="0" t="n">
        <v>8115</v>
      </c>
      <c r="I133" s="9" t="n">
        <f aca="false">(($C133/AVERAGE($C126:$C132))^(1/8))-1</f>
        <v>-0.00554106169254431</v>
      </c>
      <c r="J133" s="9" t="n">
        <f aca="false">(AVERAGE(C113:C133)/AVERAGE(C91:C112))-1</f>
        <v>-0.370136153155021</v>
      </c>
      <c r="K133" s="0" t="n">
        <v>76</v>
      </c>
      <c r="L133" s="0" t="n">
        <v>6044</v>
      </c>
      <c r="M133" s="0" t="n">
        <v>0</v>
      </c>
      <c r="N133" s="0" t="n">
        <v>215</v>
      </c>
      <c r="O133" s="0" t="n">
        <f aca="false">IF(LEN(C133)=2,2,IF(LEN(C133)=3,3,IF(LEN(C133)=4,4,1)))</f>
        <v>3</v>
      </c>
      <c r="P133" s="13" t="n">
        <f aca="false">A133</f>
        <v>44025</v>
      </c>
    </row>
    <row r="134" customFormat="false" ht="12.8" hidden="false" customHeight="false" outlineLevel="0" collapsed="false">
      <c r="A134" s="1" t="n">
        <v>44026</v>
      </c>
      <c r="B134" s="0" t="n">
        <v>105986</v>
      </c>
      <c r="C134" s="0" t="n">
        <v>203</v>
      </c>
      <c r="D134" s="9" t="n">
        <f aca="false">(C134/B133)</f>
        <v>0.00191902290538177</v>
      </c>
      <c r="E134" s="24" t="n">
        <f aca="false">AVERAGE($C114:$C134)</f>
        <v>158.809523809524</v>
      </c>
      <c r="G134" s="0" t="n">
        <v>10</v>
      </c>
      <c r="H134" s="0" t="n">
        <v>8125</v>
      </c>
      <c r="I134" s="9" t="n">
        <f aca="false">(($C134/AVERAGE($C127:$C133))^(1/8))-1</f>
        <v>0.0297421048045703</v>
      </c>
      <c r="J134" s="9" t="n">
        <f aca="false">(AVERAGE(C114:C134)/AVERAGE(C92:C113))-1</f>
        <v>-0.349141295862607</v>
      </c>
      <c r="K134" s="0" t="n">
        <v>100</v>
      </c>
      <c r="L134" s="0" t="n">
        <v>6144</v>
      </c>
      <c r="M134" s="0" t="n">
        <v>0</v>
      </c>
      <c r="N134" s="0" t="n">
        <v>215</v>
      </c>
      <c r="O134" s="0" t="n">
        <f aca="false">IF(LEN(C134)=2,2,IF(LEN(C134)=3,3,IF(LEN(C134)=4,4,1)))</f>
        <v>3</v>
      </c>
      <c r="P134" s="13" t="n">
        <f aca="false">A134</f>
        <v>44026</v>
      </c>
    </row>
    <row r="135" customFormat="false" ht="12.8" hidden="false" customHeight="false" outlineLevel="0" collapsed="false">
      <c r="A135" s="1" t="n">
        <v>44027</v>
      </c>
      <c r="B135" s="0" t="n">
        <v>106128</v>
      </c>
      <c r="C135" s="0" t="n">
        <v>142</v>
      </c>
      <c r="D135" s="9" t="n">
        <f aca="false">(C135/B134)</f>
        <v>0.00133979959617308</v>
      </c>
      <c r="E135" s="24" t="n">
        <f aca="false">AVERAGE($C115:$C135)</f>
        <v>160.285714285714</v>
      </c>
      <c r="G135" s="0" t="n">
        <v>27</v>
      </c>
      <c r="H135" s="0" t="n">
        <v>8152</v>
      </c>
      <c r="I135" s="9" t="n">
        <f aca="false">(($C135/AVERAGE($C128:$C134))^(1/8))-1</f>
        <v>-0.0219367111290834</v>
      </c>
      <c r="J135" s="9" t="n">
        <f aca="false">(AVERAGE(C115:C135)/AVERAGE(C93:C114))-1</f>
        <v>-0.32588688314171</v>
      </c>
      <c r="K135" s="0" t="n">
        <v>75</v>
      </c>
      <c r="L135" s="0" t="n">
        <v>6219</v>
      </c>
      <c r="M135" s="0" t="n">
        <v>1</v>
      </c>
      <c r="N135" s="0" t="n">
        <v>216</v>
      </c>
      <c r="O135" s="0" t="n">
        <f aca="false">IF(LEN(C135)=2,2,IF(LEN(C135)=3,3,IF(LEN(C135)=4,4,1)))</f>
        <v>3</v>
      </c>
      <c r="P135" s="13" t="n">
        <f aca="false">A135</f>
        <v>44027</v>
      </c>
    </row>
    <row r="136" customFormat="false" ht="12.8" hidden="false" customHeight="false" outlineLevel="0" collapsed="false">
      <c r="A136" s="1" t="n">
        <v>44028</v>
      </c>
      <c r="B136" s="0" t="n">
        <v>106271</v>
      </c>
      <c r="C136" s="0" t="n">
        <v>143</v>
      </c>
      <c r="D136" s="9" t="n">
        <f aca="false">(C136/B135)</f>
        <v>0.00134742951907131</v>
      </c>
      <c r="E136" s="24" t="n">
        <f aca="false">AVERAGE($C116:$C136)</f>
        <v>159.47619047619</v>
      </c>
      <c r="F136" s="2" t="s">
        <v>36</v>
      </c>
      <c r="G136" s="0" t="n">
        <v>11</v>
      </c>
      <c r="H136" s="0" t="n">
        <v>8163</v>
      </c>
      <c r="I136" s="9" t="n">
        <f aca="false">(($C136/AVERAGE($C129:$C135))^(1/8))-1</f>
        <v>-0.0189968482426918</v>
      </c>
      <c r="J136" s="9" t="n">
        <f aca="false">(AVERAGE(C116:C136)/AVERAGE(C94:C115))-1</f>
        <v>-0.293500565751875</v>
      </c>
      <c r="K136" s="0" t="n">
        <v>91</v>
      </c>
      <c r="L136" s="0" t="n">
        <v>6310</v>
      </c>
      <c r="M136" s="0" t="n">
        <v>1</v>
      </c>
      <c r="N136" s="0" t="n">
        <v>217</v>
      </c>
      <c r="O136" s="0" t="n">
        <f aca="false">IF(LEN(C136)=2,2,IF(LEN(C136)=3,3,IF(LEN(C136)=4,4,1)))</f>
        <v>3</v>
      </c>
      <c r="P136" s="13" t="n">
        <f aca="false">A136</f>
        <v>44028</v>
      </c>
    </row>
    <row r="137" customFormat="false" ht="12.8" hidden="false" customHeight="false" outlineLevel="0" collapsed="false">
      <c r="A137" s="1" t="n">
        <v>44029</v>
      </c>
      <c r="B137" s="0" t="n">
        <v>106487</v>
      </c>
      <c r="C137" s="0" t="n">
        <v>216</v>
      </c>
      <c r="D137" s="9" t="n">
        <f aca="false">(C137/B136)</f>
        <v>0.00203253945102615</v>
      </c>
      <c r="E137" s="24" t="n">
        <f aca="false">AVERAGE($C117:$C137)</f>
        <v>162.666666666667</v>
      </c>
      <c r="G137" s="0" t="n">
        <v>21</v>
      </c>
      <c r="H137" s="0" t="n">
        <v>8184</v>
      </c>
      <c r="I137" s="9" t="n">
        <f aca="false">(($C137/AVERAGE($C130:$C136))^(1/8))-1</f>
        <v>0.0367289716259618</v>
      </c>
      <c r="J137" s="9" t="n">
        <f aca="false">(AVERAGE(C117:C137)/AVERAGE(C95:C116))-1</f>
        <v>-0.239067262031328</v>
      </c>
      <c r="K137" s="0" t="n">
        <v>82</v>
      </c>
      <c r="L137" s="0" t="n">
        <v>6392</v>
      </c>
      <c r="M137" s="0" t="n">
        <v>1</v>
      </c>
      <c r="N137" s="0" t="n">
        <v>218</v>
      </c>
      <c r="O137" s="0" t="n">
        <f aca="false">IF(LEN(C137)=2,2,IF(LEN(C137)=3,3,IF(LEN(C137)=4,4,1)))</f>
        <v>3</v>
      </c>
      <c r="P137" s="13" t="n">
        <f aca="false">A137</f>
        <v>44029</v>
      </c>
    </row>
    <row r="138" customFormat="false" ht="12.8" hidden="false" customHeight="false" outlineLevel="0" collapsed="false">
      <c r="A138" s="1" t="n">
        <v>44030</v>
      </c>
      <c r="B138" s="0" t="n">
        <v>106664</v>
      </c>
      <c r="C138" s="0" t="n">
        <v>177</v>
      </c>
      <c r="D138" s="9" t="n">
        <f aca="false">(C138/B137)</f>
        <v>0.00166217472555335</v>
      </c>
      <c r="E138" s="24" t="n">
        <f aca="false">AVERAGE($C118:$C138)</f>
        <v>156.571428571429</v>
      </c>
      <c r="G138" s="0" t="n">
        <v>17</v>
      </c>
      <c r="H138" s="0" t="n">
        <v>8201</v>
      </c>
      <c r="I138" s="9" t="n">
        <f aca="false">(($C138/AVERAGE($C131:$C137))^(1/8))-1</f>
        <v>0.00432007675195689</v>
      </c>
      <c r="J138" s="9" t="n">
        <f aca="false">(AVERAGE(C118:C138)/AVERAGE(C96:C117))-1</f>
        <v>-0.249221571802217</v>
      </c>
      <c r="K138" s="0" t="n">
        <v>182</v>
      </c>
      <c r="L138" s="0" t="n">
        <v>6574</v>
      </c>
      <c r="M138" s="0" t="n">
        <v>0</v>
      </c>
      <c r="N138" s="0" t="n">
        <v>218</v>
      </c>
      <c r="O138" s="0" t="n">
        <f aca="false">IF(LEN(C138)=2,2,IF(LEN(C138)=3,3,IF(LEN(C138)=4,4,1)))</f>
        <v>3</v>
      </c>
      <c r="P138" s="13" t="n">
        <f aca="false">A138</f>
        <v>44030</v>
      </c>
    </row>
    <row r="139" customFormat="false" ht="12.8" hidden="false" customHeight="false" outlineLevel="0" collapsed="false">
      <c r="A139" s="1" t="n">
        <v>44031</v>
      </c>
      <c r="B139" s="0" t="n">
        <v>106882</v>
      </c>
      <c r="C139" s="0" t="n">
        <v>218</v>
      </c>
      <c r="D139" s="9" t="n">
        <f aca="false">(C139/B138)</f>
        <v>0.00204380109502738</v>
      </c>
      <c r="E139" s="24" t="n">
        <f aca="false">AVERAGE($C119:$C139)</f>
        <v>159.190476190476</v>
      </c>
      <c r="G139" s="0" t="n">
        <v>12</v>
      </c>
      <c r="H139" s="0" t="n">
        <v>8213</v>
      </c>
      <c r="I139" s="9" t="n">
        <f aca="false">(($C139/AVERAGE($C132:$C138))^(1/8))-1</f>
        <v>0.0297478833606331</v>
      </c>
      <c r="J139" s="9" t="n">
        <f aca="false">(AVERAGE(C119:C139)/AVERAGE(C97:C118))-1</f>
        <v>-0.175178879842092</v>
      </c>
      <c r="K139" s="0" t="n">
        <v>78</v>
      </c>
      <c r="L139" s="0" t="n">
        <v>6652</v>
      </c>
      <c r="M139" s="0" t="n">
        <v>0</v>
      </c>
      <c r="N139" s="0" t="n">
        <v>218</v>
      </c>
      <c r="O139" s="0" t="n">
        <f aca="false">IF(LEN(C139)=2,2,IF(LEN(C139)=3,3,IF(LEN(C139)=4,4,1)))</f>
        <v>3</v>
      </c>
      <c r="P139" s="13" t="n">
        <f aca="false">A139</f>
        <v>44031</v>
      </c>
    </row>
    <row r="140" customFormat="false" ht="12.8" hidden="false" customHeight="false" outlineLevel="0" collapsed="false">
      <c r="A140" s="1" t="n">
        <v>44032</v>
      </c>
      <c r="B140" s="0" t="n">
        <v>107056</v>
      </c>
      <c r="C140" s="0" t="n">
        <v>174</v>
      </c>
      <c r="D140" s="9" t="n">
        <f aca="false">(C140/B139)</f>
        <v>0.00162796354858629</v>
      </c>
      <c r="E140" s="24" t="n">
        <f aca="false">AVERAGE($C120:$C140)</f>
        <v>163.238095238095</v>
      </c>
      <c r="F140" s="2" t="s">
        <v>37</v>
      </c>
      <c r="G140" s="0" t="n">
        <v>1</v>
      </c>
      <c r="H140" s="0" t="n">
        <v>8214</v>
      </c>
      <c r="I140" s="9" t="n">
        <f aca="false">(($C140/AVERAGE($C133:$C139))^(1/8))-1</f>
        <v>-0.00353505027356138</v>
      </c>
      <c r="J140" s="9" t="n">
        <f aca="false">(AVERAGE(C120:C140)/AVERAGE(C98:C119))-1</f>
        <v>-0.118498258409893</v>
      </c>
      <c r="K140" s="0" t="n">
        <v>81</v>
      </c>
      <c r="L140" s="0" t="n">
        <v>6733</v>
      </c>
      <c r="M140" s="0" t="n">
        <v>1</v>
      </c>
      <c r="N140" s="0" t="n">
        <v>219</v>
      </c>
      <c r="O140" s="0" t="n">
        <f aca="false">IF(LEN(C140)=2,2,IF(LEN(C140)=3,3,IF(LEN(C140)=4,4,1)))</f>
        <v>3</v>
      </c>
      <c r="P140" s="13" t="n">
        <f aca="false">A140</f>
        <v>44032</v>
      </c>
    </row>
    <row r="141" customFormat="false" ht="12.8" hidden="false" customHeight="false" outlineLevel="0" collapsed="false">
      <c r="A141" s="1" t="n">
        <v>44033</v>
      </c>
      <c r="B141" s="0" t="n">
        <v>107221</v>
      </c>
      <c r="C141" s="0" t="n">
        <v>165</v>
      </c>
      <c r="D141" s="9" t="n">
        <f aca="false">(C141/B140)</f>
        <v>0.00154124943954566</v>
      </c>
      <c r="E141" s="24" t="n">
        <f aca="false">AVERAGE($C121:$C141)</f>
        <v>167.619047619048</v>
      </c>
      <c r="G141" s="0" t="n">
        <v>17</v>
      </c>
      <c r="H141" s="0" t="n">
        <v>8231</v>
      </c>
      <c r="I141" s="9" t="n">
        <f aca="false">(($C141/AVERAGE($C134:$C140))^(1/8))-1</f>
        <v>-0.0120858689955922</v>
      </c>
      <c r="J141" s="9" t="n">
        <f aca="false">(AVERAGE(C121:C141)/AVERAGE(C99:C120))-1</f>
        <v>-0.0673699930149095</v>
      </c>
      <c r="K141" s="0" t="n">
        <v>79</v>
      </c>
      <c r="L141" s="0" t="n">
        <v>6812</v>
      </c>
      <c r="M141" s="0" t="n">
        <v>0</v>
      </c>
      <c r="N141" s="0" t="n">
        <v>219</v>
      </c>
      <c r="O141" s="0" t="n">
        <f aca="false">IF(LEN(C141)=2,2,IF(LEN(C141)=3,3,IF(LEN(C141)=4,4,1)))</f>
        <v>3</v>
      </c>
      <c r="P141" s="13" t="n">
        <f aca="false">A141</f>
        <v>44033</v>
      </c>
    </row>
    <row r="142" customFormat="false" ht="12.8" hidden="false" customHeight="false" outlineLevel="0" collapsed="false">
      <c r="A142" s="1" t="n">
        <v>44034</v>
      </c>
      <c r="B142" s="0" t="n">
        <v>107413</v>
      </c>
      <c r="C142" s="0" t="n">
        <v>192</v>
      </c>
      <c r="D142" s="9" t="n">
        <f aca="false">(C142/B141)</f>
        <v>0.00179069398718535</v>
      </c>
      <c r="E142" s="24" t="n">
        <f aca="false">AVERAGE($C122:$C142)</f>
        <v>169.285714285714</v>
      </c>
      <c r="G142" s="0" t="n">
        <v>18</v>
      </c>
      <c r="H142" s="0" t="n">
        <v>8249</v>
      </c>
      <c r="I142" s="9" t="n">
        <f aca="false">(($C142/AVERAGE($C135:$C141))^(1/8))-1</f>
        <v>0.0106284943970014</v>
      </c>
      <c r="J142" s="9" t="n">
        <f aca="false">(AVERAGE(C122:C142)/AVERAGE(C100:C121))-1</f>
        <v>-0.0477408043247983</v>
      </c>
      <c r="K142" s="0" t="n">
        <v>95</v>
      </c>
      <c r="L142" s="0" t="n">
        <v>6907</v>
      </c>
      <c r="M142" s="0" t="n">
        <v>0</v>
      </c>
      <c r="N142" s="0" t="n">
        <v>219</v>
      </c>
      <c r="O142" s="0" t="n">
        <f aca="false">IF(LEN(C142)=2,2,IF(LEN(C142)=3,3,IF(LEN(C142)=4,4,1)))</f>
        <v>3</v>
      </c>
      <c r="P142" s="13" t="n">
        <f aca="false">A142</f>
        <v>44034</v>
      </c>
    </row>
    <row r="143" customFormat="false" ht="12.8" hidden="false" customHeight="false" outlineLevel="0" collapsed="false">
      <c r="A143" s="1" t="n">
        <v>44035</v>
      </c>
      <c r="B143" s="0" t="n">
        <v>107683</v>
      </c>
      <c r="C143" s="0" t="n">
        <v>270</v>
      </c>
      <c r="D143" s="9" t="n">
        <f aca="false">(C143/B142)</f>
        <v>0.00251366221965684</v>
      </c>
      <c r="E143" s="24" t="n">
        <f aca="false">AVERAGE($C123:$C143)</f>
        <v>174.619047619048</v>
      </c>
      <c r="F143" s="2" t="s">
        <v>38</v>
      </c>
      <c r="G143" s="0" t="n">
        <v>19</v>
      </c>
      <c r="H143" s="0" t="n">
        <v>8265</v>
      </c>
      <c r="I143" s="9" t="n">
        <f aca="false">(($C143/AVERAGE($C136:$C142))^(1/8))-1</f>
        <v>0.049409120973271</v>
      </c>
      <c r="J143" s="9" t="n">
        <f aca="false">(AVERAGE(C123:C143)/AVERAGE(C101:C122))-1</f>
        <v>-0.00630650604784067</v>
      </c>
      <c r="K143" s="0" t="n">
        <v>57</v>
      </c>
      <c r="L143" s="0" t="n">
        <v>6964</v>
      </c>
      <c r="M143" s="0" t="n">
        <v>0</v>
      </c>
      <c r="N143" s="0" t="n">
        <v>219</v>
      </c>
      <c r="O143" s="0" t="n">
        <f aca="false">IF(LEN(C143)=2,2,IF(LEN(C143)=3,3,IF(LEN(C143)=4,4,1)))</f>
        <v>3</v>
      </c>
      <c r="P143" s="13" t="n">
        <f aca="false">A143</f>
        <v>44035</v>
      </c>
    </row>
    <row r="144" customFormat="false" ht="12.8" hidden="false" customHeight="false" outlineLevel="0" collapsed="false">
      <c r="A144" s="1" t="n">
        <v>44036</v>
      </c>
      <c r="B144" s="0" t="n">
        <v>107897</v>
      </c>
      <c r="C144" s="0" t="n">
        <v>214</v>
      </c>
      <c r="D144" s="9" t="n">
        <f aca="false">(C144/B143)</f>
        <v>0.00198731461790626</v>
      </c>
      <c r="E144" s="24" t="n">
        <f aca="false">AVERAGE($C124:$C144)</f>
        <v>174.714285714286</v>
      </c>
      <c r="G144" s="0" t="n">
        <v>14</v>
      </c>
      <c r="H144" s="0" t="n">
        <v>8279</v>
      </c>
      <c r="I144" s="9" t="n">
        <f aca="false">(($C144/AVERAGE($C137:$C143))^(1/8))-1</f>
        <v>0.00741784516467203</v>
      </c>
      <c r="J144" s="9" t="n">
        <f aca="false">(AVERAGE(C124:C144)/AVERAGE(C102:C123))-1</f>
        <v>0.0321466932637715</v>
      </c>
      <c r="K144" s="0" t="n">
        <v>124</v>
      </c>
      <c r="L144" s="0" t="n">
        <v>7088</v>
      </c>
      <c r="M144" s="0" t="n">
        <v>0</v>
      </c>
      <c r="N144" s="0" t="n">
        <v>219</v>
      </c>
      <c r="O144" s="0" t="n">
        <f aca="false">IF(LEN(C144)=2,2,IF(LEN(C144)=3,3,IF(LEN(C144)=4,4,1)))</f>
        <v>3</v>
      </c>
      <c r="P144" s="13" t="n">
        <f aca="false">A144</f>
        <v>44036</v>
      </c>
    </row>
    <row r="145" customFormat="false" ht="12.8" hidden="false" customHeight="false" outlineLevel="0" collapsed="false">
      <c r="A145" s="1" t="n">
        <v>44037</v>
      </c>
      <c r="B145" s="0" t="n">
        <v>108107</v>
      </c>
      <c r="C145" s="0" t="n">
        <v>210</v>
      </c>
      <c r="D145" s="9" t="n">
        <f aca="false">(C145/B144)</f>
        <v>0.00194630063857197</v>
      </c>
      <c r="E145" s="24" t="n">
        <f aca="false">AVERAGE($C125:$C145)</f>
        <v>176.952380952381</v>
      </c>
      <c r="G145" s="0" t="n">
        <v>12</v>
      </c>
      <c r="H145" s="0" t="n">
        <v>8291</v>
      </c>
      <c r="I145" s="9" t="n">
        <f aca="false">(($C145/AVERAGE($C138:$C144))^(1/8))-1</f>
        <v>0.00522267793246756</v>
      </c>
      <c r="J145" s="9" t="n">
        <f aca="false">(AVERAGE(C125:C145)/AVERAGE(C103:C124))-1</f>
        <v>0.0874168661878159</v>
      </c>
      <c r="K145" s="0" t="n">
        <v>73</v>
      </c>
      <c r="L145" s="0" t="n">
        <v>7161</v>
      </c>
      <c r="M145" s="0" t="n">
        <v>0</v>
      </c>
      <c r="N145" s="0" t="n">
        <v>219</v>
      </c>
      <c r="O145" s="0" t="n">
        <f aca="false">IF(LEN(C145)=2,2,IF(LEN(C145)=3,3,IF(LEN(C145)=4,4,1)))</f>
        <v>3</v>
      </c>
      <c r="P145" s="13" t="n">
        <f aca="false">A145</f>
        <v>44037</v>
      </c>
    </row>
    <row r="146" customFormat="false" ht="12.8" hidden="false" customHeight="false" outlineLevel="0" collapsed="false">
      <c r="A146" s="1" t="n">
        <v>44038</v>
      </c>
      <c r="B146" s="0" t="n">
        <v>108380</v>
      </c>
      <c r="C146" s="0" t="n">
        <v>273</v>
      </c>
      <c r="D146" s="9" t="n">
        <f aca="false">(C146/B145)</f>
        <v>0.00252527588407781</v>
      </c>
      <c r="E146" s="24" t="n">
        <f aca="false">AVERAGE($C126:$C146)</f>
        <v>184.666666666667</v>
      </c>
      <c r="G146" s="0" t="n">
        <v>19</v>
      </c>
      <c r="H146" s="0" t="n">
        <v>8310</v>
      </c>
      <c r="I146" s="9" t="n">
        <f aca="false">(($C146/AVERAGE($C139:$C145))^(1/8))-1</f>
        <v>0.0357365314099312</v>
      </c>
      <c r="J146" s="9" t="n">
        <f aca="false">(AVERAGE(C126:C146)/AVERAGE(C104:C125))-1</f>
        <v>0.183760683760684</v>
      </c>
      <c r="K146" s="0" t="n">
        <v>96</v>
      </c>
      <c r="L146" s="0" t="n">
        <v>7257</v>
      </c>
      <c r="M146" s="0" t="n">
        <v>0</v>
      </c>
      <c r="N146" s="0" t="n">
        <v>219</v>
      </c>
      <c r="O146" s="0" t="n">
        <f aca="false">IF(LEN(C146)=2,2,IF(LEN(C146)=3,3,IF(LEN(C146)=4,4,1)))</f>
        <v>3</v>
      </c>
      <c r="P146" s="13" t="n">
        <f aca="false">A146</f>
        <v>44038</v>
      </c>
    </row>
    <row r="147" customFormat="false" ht="12.8" hidden="false" customHeight="false" outlineLevel="0" collapsed="false">
      <c r="A147" s="1" t="n">
        <v>44039</v>
      </c>
      <c r="B147" s="0" t="n">
        <v>108562</v>
      </c>
      <c r="C147" s="0" t="n">
        <v>182</v>
      </c>
      <c r="D147" s="9" t="n">
        <f aca="false">(C147/B146)</f>
        <v>0.00167927661930245</v>
      </c>
      <c r="E147" s="24" t="n">
        <f aca="false">AVERAGE($C127:$C147)</f>
        <v>185.857142857143</v>
      </c>
      <c r="F147" s="2" t="s">
        <v>39</v>
      </c>
      <c r="G147" s="0" t="n">
        <v>7</v>
      </c>
      <c r="H147" s="0" t="n">
        <v>8317</v>
      </c>
      <c r="I147" s="9" t="n">
        <f aca="false">(($C147/AVERAGE($C140:$C146))^(1/8))-1</f>
        <v>-0.0200425885766721</v>
      </c>
      <c r="J147" s="9" t="n">
        <f aca="false">(AVERAGE(C127:C147)/AVERAGE(C105:C126))-1</f>
        <v>0.208648283433976</v>
      </c>
      <c r="K147" s="0" t="n">
        <v>107</v>
      </c>
      <c r="L147" s="0" t="n">
        <v>7364</v>
      </c>
      <c r="M147" s="0" t="n">
        <v>0</v>
      </c>
      <c r="N147" s="0" t="n">
        <v>219</v>
      </c>
      <c r="O147" s="0" t="n">
        <f aca="false">IF(LEN(C147)=2,2,IF(LEN(C147)=3,3,IF(LEN(C147)=4,4,1)))</f>
        <v>3</v>
      </c>
      <c r="P147" s="13" t="n">
        <f aca="false">A147</f>
        <v>44039</v>
      </c>
    </row>
    <row r="148" customFormat="false" ht="12.8" hidden="false" customHeight="false" outlineLevel="0" collapsed="false">
      <c r="A148" s="1" t="n">
        <v>44040</v>
      </c>
      <c r="B148" s="0" t="n">
        <v>108740</v>
      </c>
      <c r="C148" s="0" t="n">
        <v>178</v>
      </c>
      <c r="D148" s="9" t="n">
        <f aca="false">(C148/B147)</f>
        <v>0.00163961607192204</v>
      </c>
      <c r="E148" s="24" t="n">
        <f aca="false">AVERAGE($C128:$C148)</f>
        <v>187.666666666667</v>
      </c>
      <c r="G148" s="0" t="n">
        <v>14</v>
      </c>
      <c r="H148" s="0" t="n">
        <v>8331</v>
      </c>
      <c r="I148" s="9" t="n">
        <f aca="false">(($C148/AVERAGE($C141:$C147))^(1/8))-1</f>
        <v>-0.0234114371612416</v>
      </c>
      <c r="J148" s="9" t="n">
        <f aca="false">(AVERAGE(C128:C148)/AVERAGE(C106:C127))-1</f>
        <v>0.191534391534391</v>
      </c>
      <c r="K148" s="0" t="n">
        <v>78</v>
      </c>
      <c r="L148" s="0" t="n">
        <v>7442</v>
      </c>
      <c r="M148" s="0" t="n">
        <v>1</v>
      </c>
      <c r="N148" s="0" t="n">
        <v>220</v>
      </c>
      <c r="O148" s="0" t="n">
        <f aca="false">IF(LEN(C148)=2,2,IF(LEN(C148)=3,3,IF(LEN(C148)=4,4,1)))</f>
        <v>3</v>
      </c>
      <c r="P148" s="13" t="n">
        <f aca="false">A148</f>
        <v>44040</v>
      </c>
    </row>
    <row r="149" customFormat="false" ht="12.8" hidden="false" customHeight="false" outlineLevel="0" collapsed="false">
      <c r="A149" s="1" t="n">
        <v>44041</v>
      </c>
      <c r="B149" s="0" t="n">
        <v>109096</v>
      </c>
      <c r="C149" s="0" t="n">
        <v>356</v>
      </c>
      <c r="D149" s="9" t="n">
        <f aca="false">(C149/B148)</f>
        <v>0.00327386426338054</v>
      </c>
      <c r="E149" s="24" t="n">
        <f aca="false">AVERAGE($C129:$C149)</f>
        <v>196.904761904762</v>
      </c>
      <c r="G149" s="0" t="n">
        <v>29</v>
      </c>
      <c r="H149" s="0" t="n">
        <v>8360</v>
      </c>
      <c r="I149" s="9" t="n">
        <f aca="false">(($C149/AVERAGE($C142:$C148))^(1/8))-1</f>
        <v>0.0638337962265527</v>
      </c>
      <c r="J149" s="9" t="n">
        <f aca="false">(AVERAGE(C129:C149)/AVERAGE(C107:C128))-1</f>
        <v>0.242301336938561</v>
      </c>
      <c r="K149" s="0" t="n">
        <v>146</v>
      </c>
      <c r="L149" s="0" t="n">
        <v>7588</v>
      </c>
      <c r="M149" s="0" t="n">
        <v>0</v>
      </c>
      <c r="N149" s="0" t="n">
        <v>220</v>
      </c>
      <c r="O149" s="0" t="n">
        <f aca="false">IF(LEN(C149)=2,2,IF(LEN(C149)=3,3,IF(LEN(C149)=4,4,1)))</f>
        <v>3</v>
      </c>
      <c r="P149" s="13" t="n">
        <f aca="false">A149</f>
        <v>44041</v>
      </c>
    </row>
    <row r="150" customFormat="false" ht="12.8" hidden="false" customHeight="false" outlineLevel="0" collapsed="false">
      <c r="A150" s="1" t="n">
        <v>44042</v>
      </c>
      <c r="B150" s="0" t="n">
        <v>109400</v>
      </c>
      <c r="C150" s="0" t="n">
        <v>304</v>
      </c>
      <c r="D150" s="9" t="n">
        <f aca="false">(C150/B149)</f>
        <v>0.00278653662829068</v>
      </c>
      <c r="E150" s="24" t="n">
        <f aca="false">AVERAGE($C130:$C150)</f>
        <v>202.952380952381</v>
      </c>
      <c r="G150" s="0" t="n">
        <v>15</v>
      </c>
      <c r="H150" s="0" t="n">
        <v>8375</v>
      </c>
      <c r="I150" s="9" t="n">
        <f aca="false">(($C150/AVERAGE($C143:$C149))^(1/8))-1</f>
        <v>0.0297598111955957</v>
      </c>
      <c r="J150" s="9" t="n">
        <f aca="false">(AVERAGE(C130:C150)/AVERAGE(C108:C129))-1</f>
        <v>0.281559236783117</v>
      </c>
      <c r="K150" s="0" t="n">
        <v>110</v>
      </c>
      <c r="L150" s="0" t="n">
        <v>7698</v>
      </c>
      <c r="M150" s="0" t="n">
        <v>0</v>
      </c>
      <c r="N150" s="0" t="n">
        <v>220</v>
      </c>
      <c r="O150" s="0" t="n">
        <f aca="false">IF(LEN(C150)=2,2,IF(LEN(C150)=3,3,IF(LEN(C150)=4,4,1)))</f>
        <v>3</v>
      </c>
      <c r="P150" s="13" t="n">
        <f aca="false">A150</f>
        <v>44042</v>
      </c>
    </row>
    <row r="151" customFormat="false" ht="12.8" hidden="false" customHeight="false" outlineLevel="0" collapsed="false">
      <c r="A151" s="1" t="n">
        <v>44043</v>
      </c>
      <c r="B151" s="0" t="n">
        <v>109787</v>
      </c>
      <c r="C151" s="0" t="n">
        <v>387</v>
      </c>
      <c r="D151" s="9" t="n">
        <f aca="false">(C151/B150)</f>
        <v>0.00353747714808044</v>
      </c>
      <c r="E151" s="24" t="n">
        <f aca="false">AVERAGE($C131:$C151)</f>
        <v>214.142857142857</v>
      </c>
      <c r="F151" s="2" t="s">
        <v>40</v>
      </c>
      <c r="G151" s="0" t="n">
        <v>14</v>
      </c>
      <c r="H151" s="0" t="n">
        <v>8389</v>
      </c>
      <c r="I151" s="9" t="n">
        <f aca="false">(($C151/AVERAGE($C144:$C150))^(1/8))-1</f>
        <v>0.0586559402380049</v>
      </c>
      <c r="J151" s="9" t="n">
        <f aca="false">(AVERAGE(C131:C151)/AVERAGE(C109:C130))-1</f>
        <v>0.370713662246976</v>
      </c>
      <c r="K151" s="0" t="n">
        <v>127</v>
      </c>
      <c r="L151" s="0" t="n">
        <v>7825</v>
      </c>
      <c r="M151" s="0" t="n">
        <v>0</v>
      </c>
      <c r="N151" s="0" t="n">
        <v>220</v>
      </c>
      <c r="O151" s="0" t="n">
        <f aca="false">IF(LEN(C151)=2,2,IF(LEN(C151)=3,3,IF(LEN(C151)=4,4,1)))</f>
        <v>3</v>
      </c>
      <c r="P151" s="13" t="n">
        <f aca="false">A151</f>
        <v>44043</v>
      </c>
    </row>
    <row r="152" customFormat="false" ht="12.8" hidden="false" customHeight="false" outlineLevel="0" collapsed="false">
      <c r="A152" s="1" t="n">
        <v>44044</v>
      </c>
      <c r="B152" s="0" t="n">
        <v>110077</v>
      </c>
      <c r="C152" s="0" t="n">
        <v>290</v>
      </c>
      <c r="D152" s="9" t="n">
        <f aca="false">(C152/B151)</f>
        <v>0.00264147849927587</v>
      </c>
      <c r="E152" s="24" t="n">
        <f aca="false">AVERAGE($C132:$C152)</f>
        <v>220</v>
      </c>
      <c r="G152" s="0" t="n">
        <v>17</v>
      </c>
      <c r="H152" s="0" t="n">
        <v>8406</v>
      </c>
      <c r="I152" s="9" t="n">
        <f aca="false">(($C152/AVERAGE($C145:$C151))^(1/8))-1</f>
        <v>0.00897238316638305</v>
      </c>
      <c r="J152" s="9" t="n">
        <f aca="false">(AVERAGE(C132:C152)/AVERAGE(C110:C131))-1</f>
        <v>0.402085747392816</v>
      </c>
      <c r="K152" s="0" t="n">
        <v>138</v>
      </c>
      <c r="L152" s="0" t="n">
        <v>7963</v>
      </c>
      <c r="M152" s="0" t="n">
        <v>0</v>
      </c>
      <c r="N152" s="0" t="n">
        <v>220</v>
      </c>
      <c r="O152" s="0" t="n">
        <f aca="false">IF(LEN(C152)=2,2,IF(LEN(C152)=3,3,IF(LEN(C152)=4,4,1)))</f>
        <v>3</v>
      </c>
      <c r="P152" s="13" t="n">
        <f aca="false">A152</f>
        <v>44044</v>
      </c>
    </row>
    <row r="153" customFormat="false" ht="12.8" hidden="false" customHeight="false" outlineLevel="0" collapsed="false">
      <c r="A153" s="1" t="n">
        <v>44045</v>
      </c>
      <c r="B153" s="0" t="n">
        <v>110430</v>
      </c>
      <c r="C153" s="0" t="n">
        <v>353</v>
      </c>
      <c r="D153" s="9" t="n">
        <f aca="false">(C153/B152)</f>
        <v>0.00320684611680914</v>
      </c>
      <c r="E153" s="24" t="n">
        <f aca="false">AVERAGE($C133:$C153)</f>
        <v>228.619047619048</v>
      </c>
      <c r="G153" s="0" t="n">
        <v>11</v>
      </c>
      <c r="H153" s="0" t="n">
        <v>8417</v>
      </c>
      <c r="I153" s="9" t="n">
        <f aca="false">(($C153/AVERAGE($C146:$C152))^(1/8))-1</f>
        <v>0.0287286022461259</v>
      </c>
      <c r="J153" s="9" t="n">
        <f aca="false">(AVERAGE(C133:C153)/AVERAGE(C111:C132))-1</f>
        <v>0.478864759664524</v>
      </c>
      <c r="K153" s="0" t="n">
        <v>65</v>
      </c>
      <c r="L153" s="0" t="n">
        <v>8028</v>
      </c>
      <c r="M153" s="0" t="n">
        <v>1</v>
      </c>
      <c r="N153" s="0" t="n">
        <v>221</v>
      </c>
      <c r="O153" s="0" t="n">
        <f aca="false">IF(LEN(C153)=2,2,IF(LEN(C153)=3,3,IF(LEN(C153)=4,4,1)))</f>
        <v>3</v>
      </c>
      <c r="P153" s="13" t="n">
        <f aca="false">A153</f>
        <v>44045</v>
      </c>
    </row>
    <row r="154" customFormat="false" ht="12.8" hidden="false" customHeight="false" outlineLevel="0" collapsed="false">
      <c r="A154" s="1" t="n">
        <v>44046</v>
      </c>
      <c r="B154" s="0" t="n">
        <v>110595</v>
      </c>
      <c r="C154" s="0" t="n">
        <v>165</v>
      </c>
      <c r="D154" s="9" t="n">
        <f aca="false">(C154/B153)</f>
        <v>0.00149415919587069</v>
      </c>
      <c r="E154" s="24" t="n">
        <f aca="false">AVERAGE($C134:$C154)</f>
        <v>229.142857142857</v>
      </c>
      <c r="G154" s="0" t="n">
        <v>10</v>
      </c>
      <c r="H154" s="0" t="n">
        <v>8427</v>
      </c>
      <c r="I154" s="9" t="n">
        <f aca="false">(($C154/AVERAGE($C147:$C153))^(1/8))-1</f>
        <v>-0.0692061279882571</v>
      </c>
      <c r="J154" s="9" t="n">
        <f aca="false">(AVERAGE(C134:C154)/AVERAGE(C112:C133))-1</f>
        <v>0.46120082815735</v>
      </c>
      <c r="K154" s="0" t="n">
        <v>34</v>
      </c>
      <c r="L154" s="0" t="n">
        <v>8062</v>
      </c>
      <c r="M154" s="0" t="n">
        <v>0</v>
      </c>
      <c r="N154" s="0" t="n">
        <v>221</v>
      </c>
      <c r="O154" s="0" t="n">
        <f aca="false">IF(LEN(C154)=2,2,IF(LEN(C154)=3,3,IF(LEN(C154)=4,4,1)))</f>
        <v>3</v>
      </c>
      <c r="P154" s="13" t="n">
        <f aca="false">A154</f>
        <v>44046</v>
      </c>
    </row>
    <row r="155" customFormat="false" ht="12.8" hidden="false" customHeight="false" outlineLevel="0" collapsed="false">
      <c r="A155" s="1" t="n">
        <v>44047</v>
      </c>
      <c r="B155" s="0" t="n">
        <v>111033</v>
      </c>
      <c r="C155" s="0" t="n">
        <v>438</v>
      </c>
      <c r="D155" s="9" t="n">
        <f aca="false">(C155/B154)</f>
        <v>0.00396039603960396</v>
      </c>
      <c r="E155" s="24" t="n">
        <f aca="false">AVERAGE($C135:$C155)</f>
        <v>240.333333333333</v>
      </c>
      <c r="G155" s="0" t="n">
        <v>9</v>
      </c>
      <c r="H155" s="0" t="n">
        <v>8436</v>
      </c>
      <c r="I155" s="9" t="n">
        <f aca="false">(($C155/AVERAGE($C148:$C154))^(1/8))-1</f>
        <v>0.0526993299043279</v>
      </c>
      <c r="J155" s="9" t="n">
        <f aca="false">(AVERAGE(C135:C155)/AVERAGE(C113:C134))-1</f>
        <v>0.503364609989574</v>
      </c>
      <c r="K155" s="0" t="n">
        <v>65</v>
      </c>
      <c r="L155" s="0" t="n">
        <v>8028</v>
      </c>
      <c r="M155" s="0" t="n">
        <v>1</v>
      </c>
      <c r="N155" s="0" t="n">
        <v>221</v>
      </c>
      <c r="O155" s="0" t="n">
        <f aca="false">IF(LEN(C155)=2,2,IF(LEN(C155)=3,3,IF(LEN(C155)=4,4,1)))</f>
        <v>3</v>
      </c>
      <c r="P155" s="13" t="n">
        <f aca="false">A155</f>
        <v>44047</v>
      </c>
    </row>
    <row r="156" customFormat="false" ht="12.8" hidden="false" customHeight="false" outlineLevel="0" collapsed="false">
      <c r="A156" s="1" t="n">
        <v>44048</v>
      </c>
      <c r="B156" s="0" t="n">
        <v>111371</v>
      </c>
      <c r="C156" s="0" t="n">
        <v>338</v>
      </c>
      <c r="D156" s="9" t="n">
        <f aca="false">(C156/B155)</f>
        <v>0.0030441400304414</v>
      </c>
      <c r="E156" s="24" t="n">
        <f aca="false">AVERAGE($C136:$C156)</f>
        <v>249.666666666667</v>
      </c>
      <c r="G156" s="0" t="n">
        <v>2</v>
      </c>
      <c r="H156" s="0" t="n">
        <v>8438</v>
      </c>
      <c r="I156" s="9" t="n">
        <f aca="false">(($C156/AVERAGE($C149:$C155))^(1/8))-1</f>
        <v>0.00392515352625478</v>
      </c>
      <c r="J156" s="9" t="n">
        <f aca="false">(AVERAGE(C136:C156)/AVERAGE(C114:C135))-1</f>
        <v>0.579714313105167</v>
      </c>
      <c r="K156" s="0" t="n">
        <v>102</v>
      </c>
      <c r="L156" s="0" t="n">
        <v>8272</v>
      </c>
      <c r="M156" s="0" t="n">
        <v>0</v>
      </c>
      <c r="N156" s="0" t="n">
        <v>221</v>
      </c>
      <c r="O156" s="0" t="n">
        <f aca="false">IF(LEN(C156)=2,2,IF(LEN(C156)=3,3,IF(LEN(C156)=4,4,1)))</f>
        <v>3</v>
      </c>
      <c r="P156" s="13" t="n">
        <f aca="false">A156</f>
        <v>44048</v>
      </c>
    </row>
    <row r="157" customFormat="false" ht="12.8" hidden="false" customHeight="false" outlineLevel="0" collapsed="false">
      <c r="A157" s="1" t="n">
        <v>44049</v>
      </c>
      <c r="B157" s="0" t="n">
        <v>111533</v>
      </c>
      <c r="C157" s="0" t="n">
        <v>162</v>
      </c>
      <c r="D157" s="9" t="n">
        <f aca="false">(C157/B156)</f>
        <v>0.00145459769598908</v>
      </c>
      <c r="E157" s="24" t="n">
        <f aca="false">AVERAGE($C137:$C157)</f>
        <v>250.571428571429</v>
      </c>
      <c r="G157" s="0" t="n">
        <v>32</v>
      </c>
      <c r="H157" s="0" t="n">
        <v>8470</v>
      </c>
      <c r="I157" s="9" t="n">
        <f aca="false">(($C157/AVERAGE($C150:$C156))^(1/8))-1</f>
        <v>-0.0833491263533626</v>
      </c>
      <c r="J157" s="9" t="n">
        <f aca="false">(AVERAGE(C137:C157)/AVERAGE(C115:C136))-1</f>
        <v>0.570980743394536</v>
      </c>
      <c r="K157" s="0" t="n">
        <v>69</v>
      </c>
      <c r="L157" s="0" t="n">
        <v>8341</v>
      </c>
      <c r="M157" s="0" t="n">
        <v>0</v>
      </c>
      <c r="N157" s="0" t="n">
        <v>221</v>
      </c>
      <c r="O157" s="0" t="n">
        <f aca="false">IF(LEN(C157)=2,2,IF(LEN(C157)=3,3,IF(LEN(C157)=4,4,1)))</f>
        <v>3</v>
      </c>
      <c r="P157" s="13" t="n">
        <f aca="false">A157</f>
        <v>44049</v>
      </c>
    </row>
    <row r="158" customFormat="false" ht="12.8" hidden="false" customHeight="false" outlineLevel="0" collapsed="false">
      <c r="A158" s="1" t="n">
        <v>44050</v>
      </c>
      <c r="B158" s="0" t="n">
        <v>111853</v>
      </c>
      <c r="C158" s="0" t="n">
        <v>320</v>
      </c>
      <c r="D158" s="9" t="n">
        <f aca="false">(C158/B157)</f>
        <v>0.00286910600450091</v>
      </c>
      <c r="E158" s="24" t="n">
        <f aca="false">AVERAGE($C138:$C158)</f>
        <v>255.52380952381</v>
      </c>
      <c r="G158" s="0" t="n">
        <v>18</v>
      </c>
      <c r="H158" s="0" t="n">
        <v>8488</v>
      </c>
      <c r="I158" s="9" t="n">
        <f aca="false">(($C158/AVERAGE($C151:$C157))^(1/8))-1</f>
        <v>0.00613705834501555</v>
      </c>
      <c r="J158" s="9" t="n">
        <f aca="false">(AVERAGE(C138:C158)/AVERAGE(C116:C137))-1</f>
        <v>0.576865023709343</v>
      </c>
      <c r="K158" s="0" t="n">
        <v>97</v>
      </c>
      <c r="L158" s="0" t="n">
        <v>8438</v>
      </c>
      <c r="M158" s="0" t="n">
        <v>0</v>
      </c>
      <c r="N158" s="0" t="n">
        <v>221</v>
      </c>
      <c r="O158" s="0" t="n">
        <f aca="false">IF(LEN(C158)=2,2,IF(LEN(C158)=3,3,IF(LEN(C158)=4,4,1)))</f>
        <v>3</v>
      </c>
      <c r="P158" s="13" t="n">
        <f aca="false">A158</f>
        <v>44050</v>
      </c>
    </row>
    <row r="159" customFormat="false" ht="12.8" hidden="false" customHeight="false" outlineLevel="0" collapsed="false">
      <c r="A159" s="1" t="n">
        <v>44051</v>
      </c>
      <c r="B159" s="0" t="n">
        <v>112173</v>
      </c>
      <c r="C159" s="0" t="n">
        <v>320</v>
      </c>
      <c r="D159" s="9" t="n">
        <f aca="false">(C159/B158)</f>
        <v>0.00286089778548631</v>
      </c>
      <c r="E159" s="24" t="n">
        <f aca="false">AVERAGE($C139:$C159)</f>
        <v>262.333333333333</v>
      </c>
      <c r="G159" s="0" t="n">
        <v>12</v>
      </c>
      <c r="H159" s="0" t="n">
        <v>8500</v>
      </c>
      <c r="I159" s="9" t="n">
        <f aca="false">(($C159/AVERAGE($C152:$C158))^(1/8))-1</f>
        <v>0.0101589421083725</v>
      </c>
      <c r="J159" s="9" t="n">
        <f aca="false">(AVERAGE(C139:C159)/AVERAGE(C117:C138))-1</f>
        <v>0.606271453752667</v>
      </c>
      <c r="K159" s="0" t="n">
        <v>100</v>
      </c>
      <c r="L159" s="0" t="n">
        <v>8538</v>
      </c>
      <c r="M159" s="0" t="n">
        <v>0</v>
      </c>
      <c r="N159" s="0" t="n">
        <v>221</v>
      </c>
      <c r="O159" s="0" t="n">
        <f aca="false">IF(LEN(C159)=2,2,IF(LEN(C159)=3,3,IF(LEN(C159)=4,4,1)))</f>
        <v>3</v>
      </c>
      <c r="P159" s="13" t="n">
        <f aca="false">A159</f>
        <v>44051</v>
      </c>
    </row>
    <row r="160" customFormat="false" ht="12.8" hidden="false" customHeight="false" outlineLevel="0" collapsed="false">
      <c r="A160" s="1" t="n">
        <v>44052</v>
      </c>
      <c r="B160" s="0" t="n">
        <v>112459</v>
      </c>
      <c r="C160" s="0" t="n">
        <v>286</v>
      </c>
      <c r="D160" s="9" t="n">
        <f aca="false">(C160/B159)</f>
        <v>0.00254963315592879</v>
      </c>
      <c r="E160" s="24" t="n">
        <f aca="false">AVERAGE($C140:$C160)</f>
        <v>265.571428571429</v>
      </c>
      <c r="G160" s="0" t="n">
        <v>14</v>
      </c>
      <c r="H160" s="0" t="n">
        <v>8514</v>
      </c>
      <c r="I160" s="9" t="n">
        <f aca="false">(($C160/AVERAGE($C153:$C159))^(1/8))-1</f>
        <v>-0.00571909405518511</v>
      </c>
      <c r="J160" s="9" t="n">
        <f aca="false">(AVERAGE(C140:C160)/AVERAGE(C118:C139))-1</f>
        <v>0.66644935213104</v>
      </c>
      <c r="K160" s="0" t="n">
        <v>43</v>
      </c>
      <c r="L160" s="0" t="n">
        <v>8581</v>
      </c>
      <c r="M160" s="0" t="n">
        <v>0</v>
      </c>
      <c r="N160" s="0" t="n">
        <v>221</v>
      </c>
      <c r="O160" s="0" t="n">
        <f aca="false">IF(LEN(C160)=2,2,IF(LEN(C160)=3,3,IF(LEN(C160)=4,4,1)))</f>
        <v>3</v>
      </c>
      <c r="P160" s="13" t="n">
        <f aca="false">A160</f>
        <v>44052</v>
      </c>
    </row>
    <row r="161" customFormat="false" ht="12.8" hidden="false" customHeight="false" outlineLevel="0" collapsed="false">
      <c r="A161" s="1" t="n">
        <v>44053</v>
      </c>
      <c r="B161" s="0" t="n">
        <v>112673</v>
      </c>
      <c r="C161" s="0" t="n">
        <v>214</v>
      </c>
      <c r="D161" s="9" t="n">
        <f aca="false">(C161/B160)</f>
        <v>0.00190291572928801</v>
      </c>
      <c r="E161" s="24" t="n">
        <f aca="false">AVERAGE($C141:$C161)</f>
        <v>267.47619047619</v>
      </c>
      <c r="G161" s="0" t="n">
        <v>5</v>
      </c>
      <c r="H161" s="0" t="n">
        <v>8519</v>
      </c>
      <c r="I161" s="9" t="n">
        <f aca="false">(($C161/AVERAGE($C154:$C160))^(1/8))-1</f>
        <v>-0.0372163182581651</v>
      </c>
      <c r="J161" s="9" t="n">
        <f aca="false">(AVERAGE(C141:C161)/AVERAGE(C119:C140))-1</f>
        <v>0.673152172441339</v>
      </c>
      <c r="K161" s="0" t="n">
        <v>61</v>
      </c>
      <c r="L161" s="0" t="n">
        <v>8642</v>
      </c>
      <c r="M161" s="0" t="n">
        <v>1</v>
      </c>
      <c r="N161" s="0" t="n">
        <v>222</v>
      </c>
      <c r="O161" s="0" t="n">
        <f aca="false">IF(LEN(C161)=2,2,IF(LEN(C161)=3,3,IF(LEN(C161)=4,4,1)))</f>
        <v>3</v>
      </c>
      <c r="P161" s="13" t="n">
        <f aca="false">A161</f>
        <v>44053</v>
      </c>
    </row>
    <row r="162" customFormat="false" ht="12.8" hidden="false" customHeight="false" outlineLevel="0" collapsed="false">
      <c r="A162" s="1" t="n">
        <v>44054</v>
      </c>
      <c r="B162" s="0" t="n">
        <v>112969</v>
      </c>
      <c r="C162" s="0" t="n">
        <v>296</v>
      </c>
      <c r="D162" s="9" t="n">
        <f aca="false">(C162/B161)</f>
        <v>0.00262707125930791</v>
      </c>
      <c r="E162" s="24" t="n">
        <f aca="false">AVERAGE($C142:$C162)</f>
        <v>273.714285714286</v>
      </c>
      <c r="F162" s="2" t="s">
        <v>41</v>
      </c>
      <c r="G162" s="0" t="n">
        <v>10</v>
      </c>
      <c r="H162" s="0" t="n">
        <v>8529</v>
      </c>
      <c r="I162" s="9" t="n">
        <f aca="false">(($C162/AVERAGE($C155:$C161))^(1/8))-1</f>
        <v>-0.000361380721226157</v>
      </c>
      <c r="J162" s="9" t="n">
        <f aca="false">(AVERAGE(C142:C162)/AVERAGE(C120:C141))-1</f>
        <v>0.675957218400859</v>
      </c>
      <c r="K162" s="0" t="n">
        <v>96</v>
      </c>
      <c r="L162" s="0" t="n">
        <v>8738</v>
      </c>
      <c r="M162" s="0" t="n">
        <v>0</v>
      </c>
      <c r="N162" s="0" t="n">
        <v>222</v>
      </c>
      <c r="O162" s="0" t="n">
        <f aca="false">IF(LEN(C162)=2,2,IF(LEN(C162)=3,3,IF(LEN(C162)=4,4,1)))</f>
        <v>3</v>
      </c>
      <c r="P162" s="13" t="n">
        <f aca="false">A162</f>
        <v>44054</v>
      </c>
    </row>
    <row r="163" customFormat="false" ht="12.8" hidden="false" customHeight="false" outlineLevel="0" collapsed="false">
      <c r="A163" s="1" t="n">
        <v>44055</v>
      </c>
      <c r="B163" s="0" t="n">
        <v>113198</v>
      </c>
      <c r="C163" s="0" t="n">
        <v>229</v>
      </c>
      <c r="D163" s="9" t="n">
        <f aca="false">(C163/B162)</f>
        <v>0.00202710478095761</v>
      </c>
      <c r="E163" s="24" t="n">
        <f aca="false">AVERAGE($C143:$C163)</f>
        <v>275.47619047619</v>
      </c>
      <c r="G163" s="0" t="n">
        <v>18</v>
      </c>
      <c r="H163" s="0" t="n">
        <v>8547</v>
      </c>
      <c r="I163" s="9" t="n">
        <f aca="false">(($C163/AVERAGE($C156:$C162))^(1/8))-1</f>
        <v>-0.0233172414105051</v>
      </c>
      <c r="J163" s="9" t="n">
        <f aca="false">(AVERAGE(C143:C163)/AVERAGE(C121:C142))-1</f>
        <v>0.632671387520526</v>
      </c>
      <c r="O163" s="0" t="n">
        <f aca="false">IF(LEN(C163)=2,2,IF(LEN(C163)=3,3,IF(LEN(C163)=4,4,1)))</f>
        <v>3</v>
      </c>
      <c r="P163" s="13" t="n">
        <f aca="false">A163</f>
        <v>44055</v>
      </c>
    </row>
    <row r="164" customFormat="false" ht="12.8" hidden="false" customHeight="false" outlineLevel="0" collapsed="false">
      <c r="A164" s="1" t="n">
        <v>44056</v>
      </c>
      <c r="B164" s="0" t="n">
        <v>113517</v>
      </c>
      <c r="C164" s="0" t="n">
        <v>319</v>
      </c>
      <c r="D164" s="9" t="n">
        <f aca="false">(C164/B163)</f>
        <v>0.00281807099065354</v>
      </c>
      <c r="E164" s="24" t="n">
        <f aca="false">AVERAGE($C144:$C164)</f>
        <v>277.809523809524</v>
      </c>
      <c r="G164" s="0" t="n">
        <v>21</v>
      </c>
      <c r="H164" s="0" t="n">
        <v>8568</v>
      </c>
      <c r="I164" s="9" t="n">
        <f aca="false">(($C164/AVERAGE($C157:$C163))^(1/8))-1</f>
        <v>0.0254010834026368</v>
      </c>
      <c r="J164" s="9" t="n">
        <f aca="false">(AVERAGE(C144:C164)/AVERAGE(C122:C143))-1</f>
        <v>0.59785869903517</v>
      </c>
      <c r="O164" s="0" t="n">
        <f aca="false">IF(LEN(C164)=2,2,IF(LEN(C164)=3,3,IF(LEN(C164)=4,4,1)))</f>
        <v>3</v>
      </c>
      <c r="P164" s="13" t="n">
        <f aca="false">A164</f>
        <v>44056</v>
      </c>
    </row>
    <row r="165" customFormat="false" ht="12.8" hidden="false" customHeight="false" outlineLevel="0" collapsed="false">
      <c r="A165" s="1" t="n">
        <v>44057</v>
      </c>
      <c r="B165" s="0" t="n">
        <v>113729</v>
      </c>
      <c r="C165" s="0" t="n">
        <v>212</v>
      </c>
      <c r="D165" s="9" t="n">
        <f aca="false">(C165/B164)</f>
        <v>0.00186756168679581</v>
      </c>
      <c r="E165" s="24" t="n">
        <f aca="false">AVERAGE($C145:$C165)</f>
        <v>277.714285714286</v>
      </c>
      <c r="G165" s="0" t="n">
        <v>14</v>
      </c>
      <c r="H165" s="0" t="n">
        <v>8582</v>
      </c>
      <c r="I165" s="9" t="n">
        <f aca="false">(($C165/AVERAGE($C158:$C164))^(1/8))-1</f>
        <v>-0.0356459046749292</v>
      </c>
      <c r="J165" s="9" t="n">
        <f aca="false">(AVERAGE(C145:C165)/AVERAGE(C123:C144))-1</f>
        <v>0.574262892479847</v>
      </c>
      <c r="O165" s="0" t="n">
        <f aca="false">IF(LEN(C165)=2,2,IF(LEN(C165)=3,3,IF(LEN(C165)=4,4,1)))</f>
        <v>3</v>
      </c>
      <c r="P165" s="13" t="n">
        <f aca="false">A165</f>
        <v>44057</v>
      </c>
    </row>
    <row r="166" customFormat="false" ht="12.8" hidden="false" customHeight="false" outlineLevel="0" collapsed="false">
      <c r="A166" s="1" t="n">
        <v>44058</v>
      </c>
      <c r="B166" s="0" t="n">
        <v>114095</v>
      </c>
      <c r="C166" s="0" t="n">
        <v>366</v>
      </c>
      <c r="D166" s="9" t="n">
        <f aca="false">(C166/B165)</f>
        <v>0.00321817654248257</v>
      </c>
      <c r="E166" s="24" t="n">
        <f aca="false">AVERAGE($C146:$C166)</f>
        <v>285.142857142857</v>
      </c>
      <c r="G166" s="0" t="n">
        <v>14</v>
      </c>
      <c r="H166" s="0" t="n">
        <v>8596</v>
      </c>
      <c r="I166" s="9" t="n">
        <f aca="false">(($C166/AVERAGE($C159:$C165))^(1/8))-1</f>
        <v>0.0397245206878225</v>
      </c>
      <c r="J166" s="9" t="n">
        <f aca="false">(AVERAGE(C146:C166)/AVERAGE(C124:C145))-1</f>
        <v>0.617206201892977</v>
      </c>
      <c r="O166" s="0" t="n">
        <f aca="false">IF(LEN(C166)=2,2,IF(LEN(C166)=3,3,IF(LEN(C166)=4,4,1)))</f>
        <v>3</v>
      </c>
      <c r="P166" s="13" t="n">
        <f aca="false">A166</f>
        <v>44058</v>
      </c>
    </row>
    <row r="167" customFormat="false" ht="12.8" hidden="false" customHeight="false" outlineLevel="0" collapsed="false">
      <c r="A167" s="1" t="n">
        <v>44059</v>
      </c>
      <c r="B167" s="0" t="n">
        <v>114398</v>
      </c>
      <c r="C167" s="0" t="n">
        <v>303</v>
      </c>
      <c r="D167" s="9" t="n">
        <f aca="false">(C167/B166)</f>
        <v>0.00265568166878478</v>
      </c>
      <c r="E167" s="24" t="n">
        <f aca="false">AVERAGE($C147:$C167)</f>
        <v>286.571428571429</v>
      </c>
      <c r="G167" s="0" t="n">
        <v>11</v>
      </c>
      <c r="H167" s="0" t="n">
        <v>8607</v>
      </c>
      <c r="I167" s="9" t="n">
        <f aca="false">(($C167/AVERAGE($C160:$C166))^(1/8))-1</f>
        <v>0.012391314597392</v>
      </c>
      <c r="J167" s="9" t="n">
        <f aca="false">(AVERAGE(C147:C167)/AVERAGE(C125:C146))-1</f>
        <v>0.580489202449594</v>
      </c>
      <c r="O167" s="0" t="n">
        <f aca="false">IF(LEN(C167)=2,2,IF(LEN(C167)=3,3,IF(LEN(C167)=4,4,1)))</f>
        <v>3</v>
      </c>
      <c r="P167" s="13" t="n">
        <f aca="false">A167</f>
        <v>44059</v>
      </c>
    </row>
    <row r="168" customFormat="false" ht="12.8" hidden="false" customHeight="false" outlineLevel="0" collapsed="false">
      <c r="A168" s="1" t="n">
        <v>44060</v>
      </c>
      <c r="B168" s="0" t="n">
        <v>114611</v>
      </c>
      <c r="C168" s="0" t="n">
        <v>213</v>
      </c>
      <c r="D168" s="9" t="n">
        <f aca="false">(C168/B167)</f>
        <v>0.00186192066294865</v>
      </c>
      <c r="E168" s="24" t="n">
        <f aca="false">AVERAGE($C148:$C168)</f>
        <v>288.047619047619</v>
      </c>
      <c r="G168" s="0" t="n">
        <v>4</v>
      </c>
      <c r="H168" s="0" t="n">
        <v>8611</v>
      </c>
      <c r="I168" s="9" t="n">
        <f aca="false">(($C168/AVERAGE($C161:$C167))^(1/8))-1</f>
        <v>-0.0323072678492031</v>
      </c>
      <c r="J168" s="9" t="n">
        <f aca="false">(AVERAGE(C148:C168)/AVERAGE(C126:C147))-1</f>
        <v>0.560849167253108</v>
      </c>
      <c r="O168" s="0" t="n">
        <f aca="false">IF(LEN(C168)=2,2,IF(LEN(C168)=3,3,IF(LEN(C168)=4,4,1)))</f>
        <v>3</v>
      </c>
      <c r="P168" s="13" t="n">
        <f aca="false">A168</f>
        <v>44060</v>
      </c>
    </row>
    <row r="169" customFormat="false" ht="12.8" hidden="false" customHeight="false" outlineLevel="0" collapsed="false">
      <c r="A169" s="1" t="n">
        <v>44061</v>
      </c>
      <c r="B169" s="0" t="n">
        <v>114786</v>
      </c>
      <c r="C169" s="0" t="n">
        <v>175</v>
      </c>
      <c r="D169" s="9" t="n">
        <f aca="false">(C169/B168)</f>
        <v>0.00152690404934954</v>
      </c>
      <c r="E169" s="24" t="n">
        <f aca="false">AVERAGE($C149:$C169)</f>
        <v>287.904761904762</v>
      </c>
      <c r="G169" s="0" t="n">
        <v>6</v>
      </c>
      <c r="H169" s="0" t="n">
        <v>8617</v>
      </c>
      <c r="I169" s="9" t="n">
        <f aca="false">(($C169/AVERAGE($C162:$C168))^(1/8))-1</f>
        <v>-0.0557265268754965</v>
      </c>
      <c r="J169" s="9" t="n">
        <f aca="false">(AVERAGE(C149:C169)/AVERAGE(C127:C148))-1</f>
        <v>0.552047233987935</v>
      </c>
      <c r="O169" s="0" t="n">
        <f aca="false">IF(LEN(C169)=2,2,IF(LEN(C169)=3,3,IF(LEN(C169)=4,4,1)))</f>
        <v>3</v>
      </c>
      <c r="P169" s="13" t="n">
        <f aca="false">A169</f>
        <v>44061</v>
      </c>
    </row>
    <row r="170" customFormat="false" ht="12.8" hidden="false" customHeight="false" outlineLevel="0" collapsed="false">
      <c r="A170" s="1" t="n">
        <v>44062</v>
      </c>
      <c r="B170" s="0" t="n">
        <v>115048</v>
      </c>
      <c r="C170" s="0" t="n">
        <v>262</v>
      </c>
      <c r="D170" s="9" t="n">
        <f aca="false">(C170/B169)</f>
        <v>0.00228250831982994</v>
      </c>
      <c r="E170" s="24" t="n">
        <f aca="false">AVERAGE($C150:$C170)</f>
        <v>283.428571428571</v>
      </c>
      <c r="G170" s="0" t="n">
        <v>28</v>
      </c>
      <c r="H170" s="0" t="n">
        <v>8645</v>
      </c>
      <c r="I170" s="9" t="n">
        <f aca="false">(($C170/AVERAGE($C163:$C169))^(1/8))-1</f>
        <v>0.00116475084854151</v>
      </c>
      <c r="J170" s="9" t="n">
        <f aca="false">(AVERAGE(C150:C170)/AVERAGE(C128:C149))-1</f>
        <v>0.451112071544932</v>
      </c>
      <c r="O170" s="0" t="n">
        <f aca="false">IF(LEN(C170)=2,2,IF(LEN(C170)=3,3,IF(LEN(C170)=4,4,1)))</f>
        <v>3</v>
      </c>
      <c r="P170" s="13" t="n">
        <f aca="false">A170</f>
        <v>44062</v>
      </c>
    </row>
    <row r="171" customFormat="false" ht="12.8" hidden="false" customHeight="false" outlineLevel="0" collapsed="false">
      <c r="A171" s="1" t="n">
        <v>44063</v>
      </c>
      <c r="B171" s="0" t="n">
        <v>115310</v>
      </c>
      <c r="C171" s="0" t="n">
        <v>262</v>
      </c>
      <c r="D171" s="9" t="n">
        <f aca="false">(C171/B170)</f>
        <v>0.00227731034003199</v>
      </c>
      <c r="E171" s="24" t="n">
        <f aca="false">AVERAGE($C151:$C171)</f>
        <v>281.428571428571</v>
      </c>
      <c r="G171" s="0" t="n">
        <v>12</v>
      </c>
      <c r="H171" s="0" t="n">
        <v>8657</v>
      </c>
      <c r="I171" s="9" t="n">
        <f aca="false">(($C171/AVERAGE($C164:$C170))^(1/8))-1</f>
        <v>-0.00108519390774797</v>
      </c>
      <c r="J171" s="9" t="n">
        <f aca="false">(AVERAGE(C151:C171)/AVERAGE(C129:C150))-1</f>
        <v>0.394780034113217</v>
      </c>
      <c r="O171" s="0" t="n">
        <f aca="false">IF(LEN(C171)=2,2,IF(LEN(C171)=3,3,IF(LEN(C171)=4,4,1)))</f>
        <v>3</v>
      </c>
      <c r="P171" s="13" t="n">
        <f aca="false">A171</f>
        <v>44063</v>
      </c>
    </row>
    <row r="172" customFormat="false" ht="12.8" hidden="false" customHeight="false" outlineLevel="0" collapsed="false">
      <c r="A172" s="1" t="n">
        <v>44064</v>
      </c>
      <c r="B172" s="0" t="n">
        <v>115741</v>
      </c>
      <c r="C172" s="0" t="n">
        <v>431</v>
      </c>
      <c r="D172" s="9" t="n">
        <f aca="false">(C172/B171)</f>
        <v>0.00373775041193305</v>
      </c>
      <c r="E172" s="24" t="n">
        <f aca="false">AVERAGE($C152:$C172)</f>
        <v>283.52380952381</v>
      </c>
      <c r="G172" s="0" t="n">
        <v>13</v>
      </c>
      <c r="H172" s="0" t="n">
        <v>8670</v>
      </c>
      <c r="I172" s="9" t="n">
        <f aca="false">(($C172/AVERAGE($C165:$C171))^(1/8))-1</f>
        <v>0.0672087505583032</v>
      </c>
      <c r="J172" s="9" t="n">
        <f aca="false">(AVERAGE(C152:C172)/AVERAGE(C130:C151))-1</f>
        <v>0.341691505597722</v>
      </c>
      <c r="O172" s="0" t="n">
        <f aca="false">IF(LEN(C172)=2,2,IF(LEN(C172)=3,3,IF(LEN(C172)=4,4,1)))</f>
        <v>3</v>
      </c>
      <c r="P172" s="13" t="n">
        <f aca="false">A172</f>
        <v>44064</v>
      </c>
    </row>
    <row r="173" customFormat="false" ht="12.8" hidden="false" customHeight="false" outlineLevel="0" collapsed="false">
      <c r="A173" s="1" t="n">
        <v>44065</v>
      </c>
      <c r="B173" s="0" t="n">
        <v>115850</v>
      </c>
      <c r="C173" s="0" t="n">
        <v>109</v>
      </c>
      <c r="D173" s="9" t="n">
        <f aca="false">(C173/B172)</f>
        <v>0.000941757890462325</v>
      </c>
      <c r="E173" s="24" t="n">
        <f aca="false">AVERAGE($C153:$C173)</f>
        <v>274.904761904762</v>
      </c>
      <c r="G173" s="0" t="n">
        <v>20</v>
      </c>
      <c r="H173" s="0" t="n">
        <v>8690</v>
      </c>
      <c r="I173" s="9" t="n">
        <f aca="false">(($C173/AVERAGE($C166:$C172))^(1/8))-1</f>
        <v>-0.114146163868059</v>
      </c>
      <c r="J173" s="9" t="n">
        <f aca="false">(AVERAGE(C153:C173)/AVERAGE(C131:C152))-1</f>
        <v>0.263401872133854</v>
      </c>
      <c r="O173" s="0" t="n">
        <f aca="false">IF(LEN(C173)=2,2,IF(LEN(C173)=3,3,IF(LEN(C173)=4,4,1)))</f>
        <v>3</v>
      </c>
      <c r="P173" s="13" t="n">
        <f aca="false">A173</f>
        <v>44065</v>
      </c>
    </row>
    <row r="174" customFormat="false" ht="12.8" hidden="false" customHeight="false" outlineLevel="0" collapsed="false">
      <c r="A174" s="1" t="n">
        <v>44066</v>
      </c>
      <c r="B174" s="0" t="n">
        <f aca="false">B173+C174</f>
        <v>116081</v>
      </c>
      <c r="C174" s="0" t="n">
        <v>231</v>
      </c>
      <c r="D174" s="9" t="n">
        <f aca="false">(C174/B173)</f>
        <v>0.00199395770392749</v>
      </c>
      <c r="E174" s="24" t="n">
        <f aca="false">AVERAGE($C154:$C174)</f>
        <v>269.095238095238</v>
      </c>
      <c r="G174" s="0" t="n">
        <v>14</v>
      </c>
      <c r="H174" s="0" t="n">
        <f aca="false">H173+G174</f>
        <v>8704</v>
      </c>
      <c r="I174" s="9" t="n">
        <f aca="false">(($C174/AVERAGE($C167:$C173))^(1/8))-1</f>
        <v>-0.0101848144471433</v>
      </c>
      <c r="J174" s="9" t="n">
        <f aca="false">(AVERAGE(C154:C174)/AVERAGE(C132:C153))-1</f>
        <v>0.190447463924238</v>
      </c>
      <c r="O174" s="0" t="n">
        <f aca="false">IF(LEN(C174)=2,2,IF(LEN(C174)=3,3,IF(LEN(C174)=4,4,1)))</f>
        <v>3</v>
      </c>
      <c r="P174" s="13" t="n">
        <f aca="false">A174</f>
        <v>44066</v>
      </c>
    </row>
    <row r="175" customFormat="false" ht="12.8" hidden="false" customHeight="false" outlineLevel="0" collapsed="false">
      <c r="A175" s="1" t="n">
        <v>44067</v>
      </c>
      <c r="B175" s="0" t="n">
        <v>116421</v>
      </c>
      <c r="C175" s="0" t="n">
        <v>286</v>
      </c>
      <c r="D175" s="9" t="n">
        <f aca="false">(C175/B174)</f>
        <v>0.00246379683152282</v>
      </c>
      <c r="E175" s="24" t="n">
        <f aca="false">AVERAGE($C155:$C175)</f>
        <v>274.857142857143</v>
      </c>
      <c r="F175" s="2" t="s">
        <v>42</v>
      </c>
      <c r="G175" s="0" t="n">
        <v>13</v>
      </c>
      <c r="H175" s="0" t="n">
        <v>8717</v>
      </c>
      <c r="I175" s="9" t="n">
        <f aca="false">(($C175/AVERAGE($C168:$C174))^(1/8))-1</f>
        <v>0.0219331674007894</v>
      </c>
      <c r="J175" s="9" t="n">
        <f aca="false">(AVERAGE(C155:C175)/AVERAGE(C133:C154))-1</f>
        <v>0.217651458489155</v>
      </c>
      <c r="O175" s="0" t="n">
        <f aca="false">IF(LEN(C175)=2,2,IF(LEN(C175)=3,3,IF(LEN(C175)=4,4,1)))</f>
        <v>3</v>
      </c>
      <c r="P175" s="13" t="n">
        <f aca="false">A175</f>
        <v>44067</v>
      </c>
    </row>
    <row r="176" customFormat="false" ht="12.8" hidden="false" customHeight="false" outlineLevel="0" collapsed="false">
      <c r="A176" s="1" t="n">
        <v>44068</v>
      </c>
      <c r="B176" s="0" t="n">
        <v>116770</v>
      </c>
      <c r="C176" s="0" t="n">
        <v>349</v>
      </c>
      <c r="D176" s="9" t="n">
        <f aca="false">(C176/B175)</f>
        <v>0.00299774095738741</v>
      </c>
      <c r="E176" s="24" t="n">
        <f aca="false">AVERAGE($C156:$C176)</f>
        <v>270.619047619048</v>
      </c>
      <c r="G176" s="0" t="n">
        <v>12</v>
      </c>
      <c r="H176" s="0" t="n">
        <v>8729</v>
      </c>
      <c r="I176" s="9" t="n">
        <f aca="false">(($C176/AVERAGE($C169:$C175))^(1/8))-1</f>
        <v>0.0421371297638449</v>
      </c>
      <c r="J176" s="9" t="n">
        <f aca="false">(AVERAGE(C156:C176)/AVERAGE(C134:C155))-1</f>
        <v>0.134022675736961</v>
      </c>
      <c r="O176" s="0" t="n">
        <f aca="false">IF(LEN(C176)=2,2,IF(LEN(C176)=3,3,IF(LEN(C176)=4,4,1)))</f>
        <v>3</v>
      </c>
      <c r="P176" s="13" t="n">
        <f aca="false">A176</f>
        <v>44068</v>
      </c>
    </row>
    <row r="177" customFormat="false" ht="12.8" hidden="false" customHeight="false" outlineLevel="0" collapsed="false">
      <c r="A177" s="1" t="n">
        <v>44069</v>
      </c>
      <c r="B177" s="0" t="n">
        <v>117085</v>
      </c>
      <c r="C177" s="0" t="n">
        <v>315</v>
      </c>
      <c r="D177" s="9" t="n">
        <f aca="false">(C177/B176)</f>
        <v>0.00269761068767663</v>
      </c>
      <c r="E177" s="24" t="n">
        <f aca="false">AVERAGE($C157:$C177)</f>
        <v>269.523809523809</v>
      </c>
      <c r="G177" s="0" t="n">
        <v>26</v>
      </c>
      <c r="H177" s="0" t="n">
        <v>8755</v>
      </c>
      <c r="I177" s="9" t="n">
        <f aca="false">(($C177/AVERAGE($C170:$C176))^(1/8))-1</f>
        <v>0.0167903377561112</v>
      </c>
      <c r="J177" s="9" t="n">
        <f aca="false">(AVERAGE(C157:C177)/AVERAGE(C135:C156))-1</f>
        <v>0.101118627581023</v>
      </c>
      <c r="O177" s="0" t="n">
        <f aca="false">IF(LEN(C177)=2,2,IF(LEN(C177)=3,3,IF(LEN(C177)=4,4,1)))</f>
        <v>3</v>
      </c>
      <c r="P177" s="13" t="n">
        <f aca="false">A177</f>
        <v>44069</v>
      </c>
    </row>
    <row r="178" customFormat="false" ht="12.8" hidden="false" customHeight="false" outlineLevel="0" collapsed="false">
      <c r="A178" s="1" t="n">
        <v>44070</v>
      </c>
      <c r="B178" s="0" t="n">
        <v>117450</v>
      </c>
      <c r="C178" s="0" t="n">
        <v>365</v>
      </c>
      <c r="D178" s="9" t="n">
        <f aca="false">(C178/B177)</f>
        <v>0.00311739334671393</v>
      </c>
      <c r="E178" s="24" t="n">
        <f aca="false">AVERAGE($C158:$C178)</f>
        <v>279.190476190476</v>
      </c>
      <c r="G178" s="0" t="n">
        <v>20</v>
      </c>
      <c r="H178" s="0" t="n">
        <v>8775</v>
      </c>
      <c r="I178" s="9" t="n">
        <f aca="false">(($C178/AVERAGE($C171:$C177))^(1/8))-1</f>
        <v>0.0321873298560631</v>
      </c>
      <c r="J178" s="9" t="n">
        <f aca="false">(AVERAGE(C158:C178)/AVERAGE(C136:C157))-1</f>
        <v>0.136390467380291</v>
      </c>
      <c r="O178" s="0" t="n">
        <f aca="false">IF(LEN(C178)=2,2,IF(LEN(C178)=3,3,IF(LEN(C178)=4,4,1)))</f>
        <v>3</v>
      </c>
      <c r="P178" s="13" t="n">
        <f aca="false">A178</f>
        <v>44070</v>
      </c>
    </row>
    <row r="179" customFormat="false" ht="12.8" hidden="false" customHeight="false" outlineLevel="0" collapsed="false">
      <c r="A179" s="1" t="n">
        <v>44071</v>
      </c>
      <c r="B179" s="0" t="n">
        <v>117888</v>
      </c>
      <c r="C179" s="0" t="n">
        <v>438</v>
      </c>
      <c r="D179" s="9" t="n">
        <f aca="false">(C179/B178)</f>
        <v>0.00372924648786718</v>
      </c>
      <c r="E179" s="24" t="n">
        <f aca="false">AVERAGE($C159:$C179)</f>
        <v>284.809523809524</v>
      </c>
      <c r="G179" s="0" t="n">
        <v>16</v>
      </c>
      <c r="H179" s="0" t="n">
        <v>8791</v>
      </c>
      <c r="I179" s="9" t="n">
        <f aca="false">(($C179/AVERAGE($C172:$C178))^(1/8))-1</f>
        <v>0.0493182609191931</v>
      </c>
      <c r="J179" s="9" t="n">
        <f aca="false">(AVERAGE(C159:C179)/AVERAGE(C137:C158))-1</f>
        <v>0.122502601900667</v>
      </c>
      <c r="O179" s="0" t="n">
        <f aca="false">IF(LEN(C179)=2,2,IF(LEN(C179)=3,3,IF(LEN(C179)=4,4,1)))</f>
        <v>3</v>
      </c>
      <c r="P179" s="13" t="n">
        <f aca="false">A179</f>
        <v>44071</v>
      </c>
    </row>
    <row r="180" customFormat="false" ht="12.8" hidden="false" customHeight="false" outlineLevel="0" collapsed="false">
      <c r="A180" s="1" t="n">
        <v>44072</v>
      </c>
      <c r="B180" s="0" t="n">
        <v>118309</v>
      </c>
      <c r="C180" s="0" t="n">
        <v>421</v>
      </c>
      <c r="D180" s="9" t="n">
        <f aca="false">(C180/B179)</f>
        <v>0.00357118621064061</v>
      </c>
      <c r="E180" s="24" t="n">
        <f aca="false">AVERAGE($C160:$C180)</f>
        <v>289.619047619048</v>
      </c>
      <c r="G180" s="0" t="n">
        <v>12</v>
      </c>
      <c r="H180" s="0" t="n">
        <v>8803</v>
      </c>
      <c r="I180" s="9" t="n">
        <f aca="false">(($C180/AVERAGE($C173:$C179))^(1/8))-1</f>
        <v>0.0437016341146383</v>
      </c>
      <c r="J180" s="9" t="n">
        <f aca="false">(AVERAGE(C160:C180)/AVERAGE(C138:C159))-1</f>
        <v>0.120580205349815</v>
      </c>
      <c r="O180" s="0" t="n">
        <f aca="false">IF(LEN(C180)=2,2,IF(LEN(C180)=3,3,IF(LEN(C180)=4,4,1)))</f>
        <v>3</v>
      </c>
      <c r="P180" s="13" t="n">
        <f aca="false">A180</f>
        <v>44072</v>
      </c>
    </row>
    <row r="181" customFormat="false" ht="12.8" hidden="false" customHeight="false" outlineLevel="0" collapsed="false">
      <c r="A181" s="1" t="n">
        <v>44073</v>
      </c>
      <c r="B181" s="0" t="n">
        <v>118483</v>
      </c>
      <c r="C181" s="0" t="n">
        <v>174</v>
      </c>
      <c r="D181" s="9" t="n">
        <f aca="false">(C181/B180)</f>
        <v>0.00147072496597892</v>
      </c>
      <c r="E181" s="24" t="n">
        <f aca="false">AVERAGE($C161:$C181)</f>
        <v>284.285714285714</v>
      </c>
      <c r="G181" s="0" t="n">
        <v>13</v>
      </c>
      <c r="H181" s="0" t="n">
        <v>8816</v>
      </c>
      <c r="I181" s="9" t="n">
        <f aca="false">(($C181/AVERAGE($C174:$C180))^(1/8))-1</f>
        <v>-0.0815267210328747</v>
      </c>
      <c r="J181" s="9" t="n">
        <f aca="false">(AVERAGE(C161:C181)/AVERAGE(C139:C160))-1</f>
        <v>0.0792555158387771</v>
      </c>
      <c r="O181" s="0" t="n">
        <f aca="false">IF(LEN(C181)=2,2,IF(LEN(C181)=3,3,IF(LEN(C181)=4,4,1)))</f>
        <v>3</v>
      </c>
      <c r="P181" s="13" t="n">
        <f aca="false">A181</f>
        <v>44073</v>
      </c>
    </row>
    <row r="182" customFormat="false" ht="12.8" hidden="false" customHeight="false" outlineLevel="0" collapsed="false">
      <c r="A182" s="1" t="n">
        <v>44074</v>
      </c>
      <c r="B182" s="0" t="n">
        <v>118784</v>
      </c>
      <c r="C182" s="0" t="n">
        <v>301</v>
      </c>
      <c r="D182" s="9" t="n">
        <f aca="false">(C182/B181)</f>
        <v>0.00254044884076197</v>
      </c>
      <c r="E182" s="24" t="n">
        <f aca="false">AVERAGE($C162:$C182)</f>
        <v>288.428571428571</v>
      </c>
      <c r="G182" s="0" t="n">
        <v>11</v>
      </c>
      <c r="H182" s="0" t="n">
        <v>8827</v>
      </c>
      <c r="I182" s="9" t="n">
        <f aca="false">(($C182/AVERAGE($C175:$C181))^(1/8))-1</f>
        <v>-0.0134461281055707</v>
      </c>
      <c r="J182" s="9" t="n">
        <f aca="false">(AVERAGE(C162:C182)/AVERAGE(C140:C161))-1</f>
        <v>0.0957396945999949</v>
      </c>
      <c r="O182" s="0" t="n">
        <f aca="false">IF(LEN(C182)=2,2,IF(LEN(C182)=3,3,IF(LEN(C182)=4,4,1)))</f>
        <v>3</v>
      </c>
      <c r="P182" s="13" t="n">
        <f aca="false">A182</f>
        <v>44074</v>
      </c>
    </row>
    <row r="183" customFormat="false" ht="12.8" hidden="false" customHeight="false" outlineLevel="0" collapsed="false">
      <c r="A183" s="1" t="n">
        <v>44075</v>
      </c>
      <c r="B183" s="0" t="n">
        <v>119138</v>
      </c>
      <c r="C183" s="0" t="n">
        <v>354</v>
      </c>
      <c r="D183" s="9" t="n">
        <f aca="false">(C183/B182)</f>
        <v>0.00298019935344828</v>
      </c>
      <c r="E183" s="24" t="n">
        <f aca="false">AVERAGE($C163:$C183)</f>
        <v>291.190476190476</v>
      </c>
      <c r="G183" s="0" t="n">
        <v>4</v>
      </c>
      <c r="H183" s="0" t="n">
        <v>8831</v>
      </c>
      <c r="I183" s="9" t="n">
        <f aca="false">(($C183/AVERAGE($C176:$C182))^(1/8))-1</f>
        <v>0.00595764974785973</v>
      </c>
      <c r="J183" s="9" t="n">
        <f aca="false">(AVERAGE(C163:C183)/AVERAGE(C141:C162))-1</f>
        <v>0.0834078261779936</v>
      </c>
      <c r="O183" s="0" t="n">
        <f aca="false">IF(LEN(C183)=2,2,IF(LEN(C183)=3,3,IF(LEN(C183)=4,4,1)))</f>
        <v>3</v>
      </c>
      <c r="P183" s="13" t="n">
        <f aca="false">A183</f>
        <v>44075</v>
      </c>
    </row>
    <row r="184" customFormat="false" ht="12.8" hidden="false" customHeight="false" outlineLevel="0" collapsed="false">
      <c r="A184" s="1" t="n">
        <v>44076</v>
      </c>
      <c r="B184" s="0" t="n">
        <v>119426</v>
      </c>
      <c r="C184" s="0" t="n">
        <v>288</v>
      </c>
      <c r="D184" s="9" t="n">
        <f aca="false">(C184/B183)</f>
        <v>0.0024173647366919</v>
      </c>
      <c r="E184" s="24" t="n">
        <f aca="false">AVERAGE($C164:$C184)</f>
        <v>294</v>
      </c>
      <c r="F184" s="2" t="s">
        <v>43</v>
      </c>
      <c r="G184" s="0" t="n">
        <v>22</v>
      </c>
      <c r="H184" s="0" t="n">
        <v>8853</v>
      </c>
      <c r="I184" s="9" t="n">
        <f aca="false">(($C184/AVERAGE($C177:$C183))^(1/8))-1</f>
        <v>-0.0199153131044723</v>
      </c>
      <c r="J184" s="9" t="n">
        <f aca="false">(AVERAGE(C164:C184)/AVERAGE(C142:C163))-1</f>
        <v>0.0821482349004516</v>
      </c>
      <c r="K184" s="0" t="n">
        <v>5</v>
      </c>
      <c r="L184" s="0" t="n">
        <v>1705</v>
      </c>
      <c r="M184" s="0" t="n">
        <v>0</v>
      </c>
      <c r="N184" s="0" t="n">
        <v>207</v>
      </c>
      <c r="O184" s="0" t="n">
        <f aca="false">IF(LEN(C184)=2,2,IF(LEN(C184)=3,3,IF(LEN(C184)=4,4,1)))</f>
        <v>3</v>
      </c>
      <c r="P184" s="13" t="n">
        <f aca="false">A184</f>
        <v>44076</v>
      </c>
    </row>
    <row r="185" customFormat="false" ht="12.8" hidden="false" customHeight="false" outlineLevel="0" collapsed="false">
      <c r="A185" s="1" t="n">
        <v>44077</v>
      </c>
      <c r="B185" s="0" t="n">
        <v>119819</v>
      </c>
      <c r="C185" s="0" t="n">
        <v>393</v>
      </c>
      <c r="D185" s="9" t="n">
        <f aca="false">(C185/B184)</f>
        <v>0.0032907407097282</v>
      </c>
      <c r="E185" s="24" t="n">
        <f aca="false">AVERAGE($C165:$C185)</f>
        <v>297.52380952381</v>
      </c>
      <c r="F185" s="33" t="s">
        <v>32</v>
      </c>
      <c r="G185" s="0" t="n">
        <v>17</v>
      </c>
      <c r="H185" s="0" t="n">
        <v>8870</v>
      </c>
      <c r="I185" s="9" t="n">
        <f aca="false">(($C185/AVERAGE($C178:$C184))^(1/8))-1</f>
        <v>0.0203781426474197</v>
      </c>
      <c r="J185" s="9" t="n">
        <f aca="false">(AVERAGE(C165:C185)/AVERAGE(C143:C164))-1</f>
        <v>0.0723335205641891</v>
      </c>
      <c r="K185" s="0" t="n">
        <v>22</v>
      </c>
      <c r="L185" s="0" t="n">
        <v>1727</v>
      </c>
      <c r="M185" s="0" t="n">
        <v>0</v>
      </c>
      <c r="N185" s="0" t="n">
        <v>207</v>
      </c>
      <c r="O185" s="0" t="n">
        <f aca="false">IF(LEN(C185)=2,2,IF(LEN(C185)=3,3,IF(LEN(C185)=4,4,1)))</f>
        <v>3</v>
      </c>
      <c r="P185" s="13" t="n">
        <f aca="false">A185</f>
        <v>44077</v>
      </c>
    </row>
    <row r="186" customFormat="false" ht="12.8" hidden="false" customHeight="false" outlineLevel="0" collapsed="false">
      <c r="A186" s="1" t="n">
        <v>44078</v>
      </c>
      <c r="B186" s="0" t="n">
        <v>120038</v>
      </c>
      <c r="C186" s="0" t="n">
        <v>219</v>
      </c>
      <c r="D186" s="9" t="n">
        <f aca="false">(C186/B185)</f>
        <v>0.00182775686660713</v>
      </c>
      <c r="E186" s="24" t="n">
        <f aca="false">AVERAGE($C166:$C186)</f>
        <v>297.857142857143</v>
      </c>
      <c r="F186" s="33"/>
      <c r="G186" s="0" t="n">
        <v>22</v>
      </c>
      <c r="H186" s="0" t="n">
        <v>8892</v>
      </c>
      <c r="I186" s="9" t="n">
        <f aca="false">(($C186/AVERAGE($C179:$C185))^(1/8))-1</f>
        <v>-0.0529516826994104</v>
      </c>
      <c r="J186" s="9" t="n">
        <f aca="false">(AVERAGE(C166:C186)/AVERAGE(C144:C165))-1</f>
        <v>0.0838334672274466</v>
      </c>
      <c r="K186" s="0" t="n">
        <v>0</v>
      </c>
      <c r="L186" s="0" t="n">
        <v>1720</v>
      </c>
      <c r="M186" s="0" t="n">
        <v>1</v>
      </c>
      <c r="N186" s="0" t="n">
        <v>208</v>
      </c>
      <c r="O186" s="0" t="n">
        <f aca="false">IF(LEN(C186)=2,2,IF(LEN(C186)=3,3,IF(LEN(C186)=4,4,1)))</f>
        <v>3</v>
      </c>
      <c r="P186" s="13" t="n">
        <f aca="false">A186</f>
        <v>44078</v>
      </c>
    </row>
    <row r="187" customFormat="false" ht="12.8" hidden="false" customHeight="false" outlineLevel="0" collapsed="false">
      <c r="A187" s="1" t="n">
        <v>44079</v>
      </c>
      <c r="B187" s="0" t="n">
        <v>120454</v>
      </c>
      <c r="C187" s="0" t="n">
        <v>416</v>
      </c>
      <c r="D187" s="9" t="n">
        <f aca="false">(C187/B186)</f>
        <v>0.00346556923640847</v>
      </c>
      <c r="E187" s="24" t="n">
        <f aca="false">AVERAGE($C167:$C187)</f>
        <v>300.238095238095</v>
      </c>
      <c r="F187" s="33"/>
      <c r="G187" s="0" t="n">
        <v>15</v>
      </c>
      <c r="H187" s="0" t="n">
        <v>8907</v>
      </c>
      <c r="I187" s="9" t="n">
        <f aca="false">(($C187/AVERAGE($C180:$C186))^(1/8))-1</f>
        <v>0.0386497330937836</v>
      </c>
      <c r="J187" s="9" t="n">
        <f aca="false">(AVERAGE(C167:C187)/AVERAGE(C145:C166))-1</f>
        <v>0.0657047588315738</v>
      </c>
      <c r="K187" s="0" t="n">
        <v>22</v>
      </c>
      <c r="L187" s="0" t="n">
        <v>1742</v>
      </c>
      <c r="M187" s="0" t="n">
        <v>1</v>
      </c>
      <c r="N187" s="0" t="n">
        <v>209</v>
      </c>
      <c r="O187" s="0" t="n">
        <f aca="false">IF(LEN(C187)=2,2,IF(LEN(C187)=3,3,IF(LEN(C187)=4,4,1)))</f>
        <v>3</v>
      </c>
      <c r="P187" s="13" t="n">
        <f aca="false">A187</f>
        <v>44079</v>
      </c>
    </row>
    <row r="188" customFormat="false" ht="12.8" hidden="false" customHeight="false" outlineLevel="0" collapsed="false">
      <c r="A188" s="1" t="n">
        <v>44080</v>
      </c>
      <c r="B188" s="0" t="n">
        <v>120824</v>
      </c>
      <c r="C188" s="0" t="n">
        <v>370</v>
      </c>
      <c r="D188" s="9" t="n">
        <f aca="false">(C188/B187)</f>
        <v>0.0030717120228469</v>
      </c>
      <c r="E188" s="24" t="n">
        <f aca="false">AVERAGE($C168:$C188)</f>
        <v>303.428571428571</v>
      </c>
      <c r="F188" s="33"/>
      <c r="G188" s="0" t="n">
        <v>10</v>
      </c>
      <c r="H188" s="0" t="n">
        <v>8917</v>
      </c>
      <c r="I188" s="9" t="n">
        <f aca="false">(($C188/AVERAGE($C181:$C187))^(1/8))-1</f>
        <v>0.0238446339179237</v>
      </c>
      <c r="J188" s="9" t="n">
        <f aca="false">(AVERAGE(C168:C188)/AVERAGE(C146:C167))-1</f>
        <v>0.0611077048845288</v>
      </c>
      <c r="K188" s="0" t="n">
        <v>0</v>
      </c>
      <c r="L188" s="0" t="n">
        <v>1738</v>
      </c>
      <c r="M188" s="0" t="n">
        <v>0</v>
      </c>
      <c r="N188" s="0" t="n">
        <v>208</v>
      </c>
      <c r="O188" s="0" t="n">
        <f aca="false">IF(LEN(C188)=2,2,IF(LEN(C188)=3,3,IF(LEN(C188)=4,4,1)))</f>
        <v>3</v>
      </c>
      <c r="P188" s="13" t="n">
        <f aca="false">A188</f>
        <v>44080</v>
      </c>
    </row>
    <row r="189" customFormat="false" ht="12.8" hidden="false" customHeight="false" outlineLevel="0" collapsed="false">
      <c r="A189" s="1" t="n">
        <v>44081</v>
      </c>
      <c r="B189" s="0" t="n">
        <v>121046</v>
      </c>
      <c r="C189" s="0" t="n">
        <v>222</v>
      </c>
      <c r="D189" s="9" t="n">
        <f aca="false">(C189/B188)</f>
        <v>0.00183738330133086</v>
      </c>
      <c r="E189" s="24" t="n">
        <f aca="false">AVERAGE($C169:$C189)</f>
        <v>303.857142857143</v>
      </c>
      <c r="F189" s="34" t="s">
        <v>44</v>
      </c>
      <c r="G189" s="0" t="n">
        <v>8</v>
      </c>
      <c r="H189" s="0" t="n">
        <v>8925</v>
      </c>
      <c r="I189" s="9" t="n">
        <f aca="false">(($C189/AVERAGE($C182:$C188))^(1/8))-1</f>
        <v>-0.0499286976230502</v>
      </c>
      <c r="J189" s="9" t="n">
        <f aca="false">(AVERAGE(C169:C189)/AVERAGE(C147:C168))-1</f>
        <v>0.0728385721163765</v>
      </c>
      <c r="K189" s="0" t="n">
        <v>7</v>
      </c>
      <c r="L189" s="0" t="n">
        <v>1745</v>
      </c>
      <c r="M189" s="0" t="n">
        <v>0</v>
      </c>
      <c r="N189" s="0" t="n">
        <v>208</v>
      </c>
      <c r="O189" s="0" t="n">
        <f aca="false">IF(LEN(C189)=2,2,IF(LEN(C189)=3,3,IF(LEN(C189)=4,4,1)))</f>
        <v>3</v>
      </c>
      <c r="P189" s="13" t="n">
        <f aca="false">A189</f>
        <v>44081</v>
      </c>
    </row>
    <row r="190" customFormat="false" ht="12.8" hidden="false" customHeight="false" outlineLevel="0" collapsed="false">
      <c r="A190" s="1" t="n">
        <v>44082</v>
      </c>
      <c r="B190" s="0" t="n">
        <v>121214</v>
      </c>
      <c r="C190" s="0" t="n">
        <v>168</v>
      </c>
      <c r="D190" s="9" t="n">
        <f aca="false">(C190/B189)</f>
        <v>0.00138790211985526</v>
      </c>
      <c r="E190" s="24" t="n">
        <f aca="false">AVERAGE($C170:$C190)</f>
        <v>303.52380952381</v>
      </c>
      <c r="G190" s="0" t="n">
        <v>8</v>
      </c>
      <c r="H190" s="0" t="n">
        <v>8933</v>
      </c>
      <c r="I190" s="9" t="n">
        <f aca="false">(($C190/AVERAGE($C183:$C189))^(1/8))-1</f>
        <v>-0.0785127296558409</v>
      </c>
      <c r="J190" s="9" t="n">
        <f aca="false">(AVERAGE(C170:C190)/AVERAGE(C148:C169))-1</f>
        <v>0.0728669359774756</v>
      </c>
      <c r="K190" s="0" t="n">
        <v>3</v>
      </c>
      <c r="L190" s="0" t="n">
        <v>1748</v>
      </c>
      <c r="M190" s="0" t="n">
        <v>2</v>
      </c>
      <c r="N190" s="0" t="n">
        <v>208</v>
      </c>
      <c r="O190" s="0" t="n">
        <f aca="false">IF(LEN(C190)=2,2,IF(LEN(C190)=3,3,IF(LEN(C190)=4,4,1)))</f>
        <v>3</v>
      </c>
      <c r="P190" s="13" t="n">
        <f aca="false">A190</f>
        <v>44082</v>
      </c>
    </row>
    <row r="191" customFormat="false" ht="12.8" hidden="false" customHeight="false" outlineLevel="0" collapsed="false">
      <c r="A191" s="1" t="n">
        <v>44083</v>
      </c>
      <c r="B191" s="0" t="n">
        <v>121396</v>
      </c>
      <c r="C191" s="0" t="n">
        <v>182</v>
      </c>
      <c r="D191" s="9" t="n">
        <f aca="false">(C191/B190)</f>
        <v>0.00150147672711073</v>
      </c>
      <c r="E191" s="24" t="n">
        <f aca="false">AVERAGE($C171:$C191)</f>
        <v>299.714285714286</v>
      </c>
      <c r="G191" s="0" t="n">
        <v>4</v>
      </c>
      <c r="H191" s="0" t="n">
        <v>8937</v>
      </c>
      <c r="I191" s="9" t="n">
        <f aca="false">(($C191/AVERAGE($C184:$C190))^(1/8))-1</f>
        <v>-0.0592098540582866</v>
      </c>
      <c r="J191" s="9" t="n">
        <f aca="false">(AVERAGE(C171:C191)/AVERAGE(C149:C170))-1</f>
        <v>0.0452939577860314</v>
      </c>
      <c r="K191" s="0" t="n">
        <v>0</v>
      </c>
      <c r="L191" s="0" t="n">
        <v>1747</v>
      </c>
      <c r="M191" s="0" t="n">
        <v>1</v>
      </c>
      <c r="N191" s="0" t="n">
        <v>209</v>
      </c>
      <c r="O191" s="0" t="n">
        <f aca="false">IF(LEN(C191)=2,2,IF(LEN(C191)=3,3,IF(LEN(C191)=4,4,1)))</f>
        <v>3</v>
      </c>
      <c r="P191" s="13" t="n">
        <f aca="false">A191</f>
        <v>44083</v>
      </c>
    </row>
    <row r="192" customFormat="false" ht="12.8" hidden="false" customHeight="false" outlineLevel="0" collapsed="false">
      <c r="A192" s="1" t="n">
        <v>44084</v>
      </c>
      <c r="B192" s="0" t="n">
        <v>121759</v>
      </c>
      <c r="C192" s="0" t="n">
        <v>363</v>
      </c>
      <c r="D192" s="9" t="n">
        <f aca="false">(C192/B191)</f>
        <v>0.00299021384559623</v>
      </c>
      <c r="E192" s="24" t="n">
        <f aca="false">AVERAGE($C172:$C192)</f>
        <v>304.523809523809</v>
      </c>
      <c r="G192" s="0" t="n">
        <v>20</v>
      </c>
      <c r="H192" s="0" t="n">
        <v>8957</v>
      </c>
      <c r="I192" s="9" t="n">
        <f aca="false">(($C192/AVERAGE($C185:$C191))^(1/8))-1</f>
        <v>0.0323270442493602</v>
      </c>
      <c r="J192" s="9" t="n">
        <f aca="false">(AVERAGE(C172:C192)/AVERAGE(C150:C171))-1</f>
        <v>0.0781338605606388</v>
      </c>
      <c r="K192" s="0" t="n">
        <v>40</v>
      </c>
      <c r="L192" s="0" t="n">
        <v>1787</v>
      </c>
      <c r="M192" s="0" t="n">
        <v>0</v>
      </c>
      <c r="N192" s="0" t="n">
        <v>209</v>
      </c>
      <c r="O192" s="0" t="n">
        <f aca="false">IF(LEN(C192)=2,2,IF(LEN(C192)=3,3,IF(LEN(C192)=4,4,1)))</f>
        <v>3</v>
      </c>
      <c r="P192" s="13" t="n">
        <f aca="false">A192</f>
        <v>44084</v>
      </c>
    </row>
    <row r="193" customFormat="false" ht="12.8" hidden="false" customHeight="false" outlineLevel="0" collapsed="false">
      <c r="A193" s="1" t="n">
        <v>44085</v>
      </c>
      <c r="B193" s="0" t="n">
        <v>122202</v>
      </c>
      <c r="C193" s="0" t="n">
        <v>443</v>
      </c>
      <c r="D193" s="9" t="n">
        <f aca="false">(C193/B192)</f>
        <v>0.00363833474322227</v>
      </c>
      <c r="E193" s="24" t="n">
        <f aca="false">AVERAGE($C173:$C193)</f>
        <v>305.095238095238</v>
      </c>
      <c r="G193" s="0" t="n">
        <v>14</v>
      </c>
      <c r="H193" s="0" t="n">
        <v>8971</v>
      </c>
      <c r="I193" s="9" t="n">
        <f aca="false">(($C193/AVERAGE($C186:$C192))^(1/8))-1</f>
        <v>0.0603823847260023</v>
      </c>
      <c r="J193" s="9" t="n">
        <f aca="false">(AVERAGE(C173:C193)/AVERAGE(C151:C172))-1</f>
        <v>0.0585231411599492</v>
      </c>
      <c r="K193" s="0" t="n">
        <v>0</v>
      </c>
      <c r="L193" s="0" t="n">
        <v>1784</v>
      </c>
      <c r="M193" s="0" t="n">
        <v>0</v>
      </c>
      <c r="N193" s="0" t="n">
        <v>209</v>
      </c>
      <c r="O193" s="0" t="n">
        <f aca="false">IF(LEN(C193)=2,2,IF(LEN(C193)=3,3,IF(LEN(C193)=4,4,1)))</f>
        <v>3</v>
      </c>
      <c r="P193" s="13" t="n">
        <f aca="false">A193</f>
        <v>44085</v>
      </c>
    </row>
    <row r="194" customFormat="false" ht="12.8" hidden="false" customHeight="false" outlineLevel="0" collapsed="false">
      <c r="A194" s="1" t="n">
        <v>44086</v>
      </c>
      <c r="B194" s="0" t="n">
        <v>122637</v>
      </c>
      <c r="C194" s="0" t="n">
        <v>435</v>
      </c>
      <c r="D194" s="9" t="n">
        <f aca="false">(C194/B193)</f>
        <v>0.00355967987430648</v>
      </c>
      <c r="E194" s="24" t="n">
        <f aca="false">AVERAGE($C174:$C194)</f>
        <v>320.619047619048</v>
      </c>
      <c r="G194" s="0" t="n">
        <v>16</v>
      </c>
      <c r="H194" s="0" t="n">
        <v>8987</v>
      </c>
      <c r="I194" s="9" t="n">
        <f aca="false">(($C194/AVERAGE($C187:$C193))^(1/8))-1</f>
        <v>0.0436172646699142</v>
      </c>
      <c r="J194" s="9" t="n">
        <f aca="false">(AVERAGE(C174:C194)/AVERAGE(C152:C173))-1</f>
        <v>0.163387604753265</v>
      </c>
      <c r="K194" s="0" t="n">
        <v>119</v>
      </c>
      <c r="L194" s="0" t="n">
        <v>1903</v>
      </c>
      <c r="M194" s="0" t="n">
        <v>0</v>
      </c>
      <c r="N194" s="0" t="n">
        <v>209</v>
      </c>
      <c r="O194" s="0" t="n">
        <f aca="false">IF(LEN(C194)=2,2,IF(LEN(C194)=3,3,IF(LEN(C194)=4,4,1)))</f>
        <v>3</v>
      </c>
      <c r="P194" s="13" t="n">
        <f aca="false">A194</f>
        <v>44086</v>
      </c>
    </row>
    <row r="195" customFormat="false" ht="12.8" hidden="false" customHeight="false" outlineLevel="0" collapsed="false">
      <c r="A195" s="1" t="n">
        <v>44087</v>
      </c>
      <c r="B195" s="0" t="n">
        <v>122904</v>
      </c>
      <c r="C195" s="0" t="n">
        <v>267</v>
      </c>
      <c r="D195" s="9" t="n">
        <f aca="false">(C195/B194)</f>
        <v>0.00217715697546417</v>
      </c>
      <c r="E195" s="24" t="n">
        <f aca="false">AVERAGE($C175:$C195)</f>
        <v>322.333333333333</v>
      </c>
      <c r="G195" s="0" t="n">
        <v>14</v>
      </c>
      <c r="H195" s="0" t="n">
        <v>9001</v>
      </c>
      <c r="I195" s="9" t="n">
        <f aca="false">(($C195/AVERAGE($C188:$C194))^(1/8))-1</f>
        <v>-0.019224867708485</v>
      </c>
      <c r="J195" s="9" t="n">
        <f aca="false">(AVERAGE(C175:C195)/AVERAGE(C153:C174))-1</f>
        <v>0.181101487896957</v>
      </c>
      <c r="K195" s="0" t="n">
        <v>19</v>
      </c>
      <c r="L195" s="0" t="n">
        <v>1922</v>
      </c>
      <c r="M195" s="0" t="n">
        <v>0</v>
      </c>
      <c r="N195" s="0" t="n">
        <v>209</v>
      </c>
      <c r="O195" s="0" t="n">
        <f aca="false">IF(LEN(C195)=2,2,IF(LEN(C195)=3,3,IF(LEN(C195)=4,4,1)))</f>
        <v>3</v>
      </c>
      <c r="P195" s="13" t="n">
        <f aca="false">A195</f>
        <v>44087</v>
      </c>
    </row>
    <row r="196" customFormat="false" ht="12.8" hidden="false" customHeight="false" outlineLevel="0" collapsed="false">
      <c r="A196" s="1" t="n">
        <v>44088</v>
      </c>
      <c r="B196" s="0" t="n">
        <v>123139</v>
      </c>
      <c r="C196" s="0" t="n">
        <v>235</v>
      </c>
      <c r="D196" s="9" t="n">
        <f aca="false">(C196/B195)</f>
        <v>0.0019120614463321</v>
      </c>
      <c r="E196" s="24" t="n">
        <f aca="false">AVERAGE($C176:$C196)</f>
        <v>319.904761904762</v>
      </c>
      <c r="G196" s="0" t="n">
        <v>9</v>
      </c>
      <c r="H196" s="0" t="n">
        <v>9010</v>
      </c>
      <c r="I196" s="9" t="n">
        <f aca="false">(($C196/AVERAGE($C189:$C195))^(1/8))-1</f>
        <v>-0.0289025338929328</v>
      </c>
      <c r="J196" s="9" t="n">
        <f aca="false">(AVERAGE(C176:C196)/AVERAGE(C154:C175))-1</f>
        <v>0.1854311541022</v>
      </c>
      <c r="K196" s="0" t="n">
        <v>19</v>
      </c>
      <c r="L196" s="0" t="n">
        <v>1941</v>
      </c>
      <c r="M196" s="0" t="n">
        <v>0</v>
      </c>
      <c r="N196" s="0" t="n">
        <v>209</v>
      </c>
      <c r="O196" s="0" t="n">
        <f aca="false">IF(LEN(C196)=2,2,IF(LEN(C196)=3,3,IF(LEN(C196)=4,4,1)))</f>
        <v>3</v>
      </c>
      <c r="P196" s="13" t="n">
        <f aca="false">A196</f>
        <v>44088</v>
      </c>
    </row>
    <row r="197" customFormat="false" ht="12.8" hidden="false" customHeight="false" outlineLevel="0" collapsed="false">
      <c r="A197" s="1" t="n">
        <v>44089</v>
      </c>
      <c r="B197" s="0" t="n">
        <v>123425</v>
      </c>
      <c r="C197" s="0" t="n">
        <v>286</v>
      </c>
      <c r="D197" s="9" t="n">
        <f aca="false">(C197/B196)</f>
        <v>0.00232257854944412</v>
      </c>
      <c r="E197" s="24" t="n">
        <f aca="false">AVERAGE($C177:$C197)</f>
        <v>316.904761904762</v>
      </c>
      <c r="G197" s="0" t="n">
        <v>6</v>
      </c>
      <c r="H197" s="0" t="n">
        <v>9016</v>
      </c>
      <c r="I197" s="9" t="n">
        <f aca="false">(($C197/AVERAGE($C190:$C196))^(1/8))-1</f>
        <v>-0.00554106169254431</v>
      </c>
      <c r="J197" s="9" t="n">
        <f aca="false">(AVERAGE(C177:C197)/AVERAGE(C155:C176))-1</f>
        <v>0.139014011093736</v>
      </c>
      <c r="K197" s="0" t="n">
        <v>27</v>
      </c>
      <c r="L197" s="0" t="n">
        <v>1968</v>
      </c>
      <c r="M197" s="0" t="n">
        <v>0</v>
      </c>
      <c r="N197" s="0" t="n">
        <v>209</v>
      </c>
      <c r="O197" s="0" t="n">
        <f aca="false">IF(LEN(C197)=2,2,IF(LEN(C197)=3,3,IF(LEN(C197)=4,4,1)))</f>
        <v>3</v>
      </c>
      <c r="P197" s="13" t="n">
        <f aca="false">A197</f>
        <v>44089</v>
      </c>
    </row>
    <row r="198" customFormat="false" ht="12.8" hidden="false" customHeight="false" outlineLevel="0" collapsed="false">
      <c r="A198" s="1" t="n">
        <v>44090</v>
      </c>
      <c r="B198" s="0" t="n">
        <v>123720</v>
      </c>
      <c r="C198" s="0" t="n">
        <v>295</v>
      </c>
      <c r="D198" s="9" t="n">
        <f aca="false">(C198/B197)</f>
        <v>0.00239011545472959</v>
      </c>
      <c r="E198" s="24" t="n">
        <f aca="false">AVERAGE($C178:$C198)</f>
        <v>315.952380952381</v>
      </c>
      <c r="G198" s="0" t="n">
        <v>20</v>
      </c>
      <c r="H198" s="0" t="n">
        <v>9036</v>
      </c>
      <c r="I198" s="9" t="n">
        <f aca="false">(($C198/AVERAGE($C191:$C197))^(1/8))-1</f>
        <v>-0.00850297787704157</v>
      </c>
      <c r="J198" s="9" t="n">
        <f aca="false">(AVERAGE(C178:C198)/AVERAGE(C156:C177))-1</f>
        <v>0.158878356277489</v>
      </c>
      <c r="K198" s="0" t="n">
        <v>11</v>
      </c>
      <c r="L198" s="0" t="n">
        <v>1979</v>
      </c>
      <c r="M198" s="0" t="n">
        <v>0</v>
      </c>
      <c r="N198" s="0" t="n">
        <v>209</v>
      </c>
      <c r="O198" s="0" t="n">
        <f aca="false">IF(LEN(C198)=2,2,IF(LEN(C198)=3,3,IF(LEN(C198)=4,4,1)))</f>
        <v>3</v>
      </c>
      <c r="P198" s="13" t="n">
        <f aca="false">A198</f>
        <v>44090</v>
      </c>
    </row>
    <row r="199" customFormat="false" ht="12.8" hidden="false" customHeight="false" outlineLevel="0" collapsed="false">
      <c r="A199" s="1" t="n">
        <v>44091</v>
      </c>
      <c r="B199" s="0" t="n">
        <v>124139</v>
      </c>
      <c r="C199" s="0" t="n">
        <v>419</v>
      </c>
      <c r="D199" s="9" t="n">
        <f aca="false">(C199/B198)</f>
        <v>0.00338667959909473</v>
      </c>
      <c r="E199" s="24" t="n">
        <f aca="false">AVERAGE($C179:$C199)</f>
        <v>318.52380952381</v>
      </c>
      <c r="G199" s="0" t="n">
        <v>15</v>
      </c>
      <c r="H199" s="0" t="n">
        <v>9051</v>
      </c>
      <c r="I199" s="9" t="n">
        <f aca="false">(($C199/AVERAGE($C192:$C198))^(1/8))-1</f>
        <v>0.0295192995894022</v>
      </c>
      <c r="J199" s="9" t="n">
        <f aca="false">(AVERAGE(C179:C199)/AVERAGE(C157:C178))-1</f>
        <v>0.163074491207271</v>
      </c>
      <c r="K199" s="0" t="n">
        <v>10</v>
      </c>
      <c r="L199" s="0" t="n">
        <v>1989</v>
      </c>
      <c r="M199" s="0" t="n">
        <v>0</v>
      </c>
      <c r="N199" s="0" t="n">
        <v>209</v>
      </c>
      <c r="O199" s="0" t="n">
        <f aca="false">IF(LEN(C199)=2,2,IF(LEN(C199)=3,3,IF(LEN(C199)=4,4,1)))</f>
        <v>3</v>
      </c>
      <c r="P199" s="13" t="n">
        <f aca="false">A199</f>
        <v>44091</v>
      </c>
    </row>
    <row r="200" customFormat="false" ht="12.8" hidden="false" customHeight="false" outlineLevel="0" collapsed="false">
      <c r="A200" s="1" t="n">
        <v>44092</v>
      </c>
      <c r="B200" s="0" t="n">
        <v>124570</v>
      </c>
      <c r="C200" s="0" t="n">
        <v>431</v>
      </c>
      <c r="D200" s="9" t="n">
        <f aca="false">(C200/B199)</f>
        <v>0.00347191454740251</v>
      </c>
      <c r="E200" s="24" t="n">
        <f aca="false">AVERAGE($C180:$C200)</f>
        <v>318.190476190476</v>
      </c>
      <c r="G200" s="0" t="n">
        <v>8</v>
      </c>
      <c r="H200" s="0" t="n">
        <v>9059</v>
      </c>
      <c r="I200" s="9" t="n">
        <f aca="false">(($C200/AVERAGE($C193:$C199))^(1/8))-1</f>
        <v>0.0300891058788302</v>
      </c>
      <c r="J200" s="9" t="n">
        <f aca="false">(AVERAGE(C180:C200)/AVERAGE(C158:C179))-1</f>
        <v>0.110965001775984</v>
      </c>
      <c r="K200" s="0" t="n">
        <v>23</v>
      </c>
      <c r="L200" s="0" t="n">
        <v>2012</v>
      </c>
      <c r="M200" s="0" t="n">
        <v>1</v>
      </c>
      <c r="N200" s="0" t="n">
        <v>210</v>
      </c>
      <c r="O200" s="0" t="n">
        <f aca="false">IF(LEN(C200)=2,2,IF(LEN(C200)=3,3,IF(LEN(C200)=4,4,1)))</f>
        <v>3</v>
      </c>
      <c r="P200" s="13" t="n">
        <f aca="false">A200</f>
        <v>44092</v>
      </c>
    </row>
    <row r="201" customFormat="false" ht="12.8" hidden="false" customHeight="false" outlineLevel="0" collapsed="false">
      <c r="A201" s="1" t="n">
        <v>44093</v>
      </c>
      <c r="B201" s="0" t="n">
        <v>125139</v>
      </c>
      <c r="C201" s="0" t="n">
        <v>569</v>
      </c>
      <c r="D201" s="9" t="n">
        <f aca="false">(C201/B200)</f>
        <v>0.00456771293248776</v>
      </c>
      <c r="E201" s="24" t="n">
        <f aca="false">AVERAGE($C181:$C201)</f>
        <v>325.238095238095</v>
      </c>
      <c r="G201" s="0" t="n">
        <v>26</v>
      </c>
      <c r="H201" s="0" t="n">
        <v>9085</v>
      </c>
      <c r="I201" s="9" t="n">
        <f aca="false">(($C201/AVERAGE($C194:$C200))^(1/8))-1</f>
        <v>0.0671576353679422</v>
      </c>
      <c r="J201" s="9" t="n">
        <f aca="false">(AVERAGE(C181:C201)/AVERAGE(C159:C180))-1</f>
        <v>0.117656684666994</v>
      </c>
      <c r="K201" s="0" t="n">
        <v>30</v>
      </c>
      <c r="L201" s="0" t="n">
        <v>2042</v>
      </c>
      <c r="M201" s="0" t="n">
        <v>0</v>
      </c>
      <c r="N201" s="0" t="n">
        <v>210</v>
      </c>
      <c r="O201" s="0" t="n">
        <f aca="false">IF(LEN(C201)=2,2,IF(LEN(C201)=3,3,IF(LEN(C201)=4,4,1)))</f>
        <v>3</v>
      </c>
      <c r="P201" s="13" t="n">
        <f aca="false">A201</f>
        <v>44093</v>
      </c>
    </row>
    <row r="202" customFormat="false" ht="12.8" hidden="false" customHeight="false" outlineLevel="0" collapsed="false">
      <c r="A202" s="1" t="n">
        <v>44094</v>
      </c>
      <c r="B202" s="0" t="n">
        <v>125479</v>
      </c>
      <c r="C202" s="0" t="n">
        <v>340</v>
      </c>
      <c r="D202" s="9" t="n">
        <f aca="false">(C202/B201)</f>
        <v>0.00271697871966373</v>
      </c>
      <c r="E202" s="24" t="n">
        <f aca="false">AVERAGE($C182:$C202)</f>
        <v>333.142857142857</v>
      </c>
      <c r="G202" s="0" t="n">
        <v>15</v>
      </c>
      <c r="H202" s="0" t="n">
        <v>9100</v>
      </c>
      <c r="I202" s="9" t="n">
        <f aca="false">(($C202/AVERAGE($C195:$C201))^(1/8))-1</f>
        <v>-0.00622925776802918</v>
      </c>
      <c r="J202" s="9" t="n">
        <f aca="false">(AVERAGE(C182:C202)/AVERAGE(C160:C181))-1</f>
        <v>0.171538180489587</v>
      </c>
      <c r="K202" s="0" t="n">
        <v>19</v>
      </c>
      <c r="L202" s="0" t="n">
        <v>2061</v>
      </c>
      <c r="M202" s="0" t="n">
        <v>0</v>
      </c>
      <c r="N202" s="0" t="n">
        <v>210</v>
      </c>
      <c r="O202" s="0" t="n">
        <f aca="false">IF(LEN(C202)=2,2,IF(LEN(C202)=3,3,IF(LEN(C202)=4,4,1)))</f>
        <v>3</v>
      </c>
      <c r="P202" s="13" t="n">
        <f aca="false">A202</f>
        <v>44094</v>
      </c>
    </row>
    <row r="203" customFormat="false" ht="12.8" hidden="false" customHeight="false" outlineLevel="0" collapsed="false">
      <c r="A203" s="1" t="n">
        <v>44095</v>
      </c>
      <c r="B203" s="0" t="n">
        <v>125723</v>
      </c>
      <c r="C203" s="0" t="n">
        <v>244</v>
      </c>
      <c r="D203" s="9" t="n">
        <f aca="false">(C203/B202)</f>
        <v>0.00194454849018561</v>
      </c>
      <c r="E203" s="24" t="n">
        <f aca="false">AVERAGE($C183:$C203)</f>
        <v>330.428571428571</v>
      </c>
      <c r="G203" s="0" t="n">
        <v>7</v>
      </c>
      <c r="H203" s="0" t="n">
        <v>9107</v>
      </c>
      <c r="I203" s="9" t="n">
        <f aca="false">(($C203/AVERAGE($C196:$C202))^(1/8))-1</f>
        <v>-0.0500213846926184</v>
      </c>
      <c r="J203" s="9" t="n">
        <f aca="false">(AVERAGE(C183:C203)/AVERAGE(C161:C182))-1</f>
        <v>0.159213613686584</v>
      </c>
      <c r="K203" s="0" t="n">
        <v>12</v>
      </c>
      <c r="L203" s="0" t="n">
        <v>2073</v>
      </c>
      <c r="M203" s="0" t="n">
        <v>0</v>
      </c>
      <c r="N203" s="0" t="n">
        <v>210</v>
      </c>
      <c r="O203" s="0" t="n">
        <f aca="false">IF(LEN(C203)=2,2,IF(LEN(C203)=3,3,IF(LEN(C203)=4,4,1)))</f>
        <v>3</v>
      </c>
      <c r="P203" s="13" t="n">
        <f aca="false">A203</f>
        <v>44095</v>
      </c>
    </row>
    <row r="204" customFormat="false" ht="12.8" hidden="false" customHeight="false" outlineLevel="0" collapsed="false">
      <c r="A204" s="1" t="n">
        <v>44096</v>
      </c>
      <c r="B204" s="0" t="n">
        <v>125866</v>
      </c>
      <c r="C204" s="0" t="n">
        <v>143</v>
      </c>
      <c r="D204" s="9" t="n">
        <f aca="false">(C204/B203)</f>
        <v>0.0011374211560335</v>
      </c>
      <c r="E204" s="24" t="n">
        <f aca="false">AVERAGE($C184:$C204)</f>
        <v>320.380952380952</v>
      </c>
      <c r="G204" s="0" t="n">
        <v>11</v>
      </c>
      <c r="H204" s="0" t="n">
        <v>9118</v>
      </c>
      <c r="I204" s="9" t="n">
        <f aca="false">(($C204/AVERAGE($C197:$C203))^(1/8))-1</f>
        <v>-0.111785832718883</v>
      </c>
      <c r="J204" s="9" t="n">
        <f aca="false">(AVERAGE(C184:C204)/AVERAGE(C162:C183))-1</f>
        <v>0.0994198958635082</v>
      </c>
      <c r="K204" s="0" t="n">
        <v>30</v>
      </c>
      <c r="L204" s="0" t="n">
        <v>2103</v>
      </c>
      <c r="M204" s="0" t="n">
        <v>0</v>
      </c>
      <c r="N204" s="0" t="n">
        <v>210</v>
      </c>
      <c r="O204" s="0" t="n">
        <f aca="false">IF(LEN(C204)=2,2,IF(LEN(C204)=3,3,IF(LEN(C204)=4,4,1)))</f>
        <v>3</v>
      </c>
      <c r="P204" s="13" t="n">
        <f aca="false">A204</f>
        <v>44096</v>
      </c>
    </row>
    <row r="205" customFormat="false" ht="12.8" hidden="false" customHeight="false" outlineLevel="0" collapsed="false">
      <c r="A205" s="1" t="n">
        <v>44097</v>
      </c>
      <c r="B205" s="0" t="n">
        <v>126408</v>
      </c>
      <c r="C205" s="0" t="n">
        <v>542</v>
      </c>
      <c r="D205" s="9" t="n">
        <f aca="false">(C205/B204)</f>
        <v>0.00430616687588388</v>
      </c>
      <c r="E205" s="24" t="n">
        <f aca="false">AVERAGE($C185:$C205)</f>
        <v>332.47619047619</v>
      </c>
      <c r="F205" s="2" t="s">
        <v>45</v>
      </c>
      <c r="G205" s="0" t="n">
        <v>17</v>
      </c>
      <c r="H205" s="0" t="n">
        <v>9135</v>
      </c>
      <c r="I205" s="9" t="n">
        <f aca="false">(($C205/AVERAGE($C198:$C204))^(1/8))-1</f>
        <v>0.0566744181816301</v>
      </c>
      <c r="J205" s="9" t="n">
        <f aca="false">(AVERAGE(C185:C205)/AVERAGE(C163:C184))-1</f>
        <v>0.14235142753025</v>
      </c>
      <c r="K205" s="0" t="n">
        <v>1</v>
      </c>
      <c r="L205" s="0" t="n">
        <v>2104</v>
      </c>
      <c r="M205" s="0" t="n">
        <v>2</v>
      </c>
      <c r="N205" s="0" t="n">
        <v>212</v>
      </c>
      <c r="O205" s="0" t="n">
        <f aca="false">IF(LEN(C205)=2,2,IF(LEN(C205)=3,3,IF(LEN(C205)=4,4,1)))</f>
        <v>3</v>
      </c>
      <c r="P205" s="13" t="n">
        <f aca="false">A205</f>
        <v>44097</v>
      </c>
    </row>
    <row r="206" customFormat="false" ht="12.8" hidden="false" customHeight="false" outlineLevel="0" collapsed="false">
      <c r="A206" s="1" t="n">
        <v>44098</v>
      </c>
      <c r="B206" s="0" t="n">
        <v>126863</v>
      </c>
      <c r="C206" s="0" t="n">
        <v>455</v>
      </c>
      <c r="D206" s="9" t="n">
        <f aca="false">(C206/B205)</f>
        <v>0.00359945573064996</v>
      </c>
      <c r="E206" s="24" t="n">
        <f aca="false">AVERAGE($C186:$C206)</f>
        <v>335.428571428571</v>
      </c>
      <c r="G206" s="0" t="n">
        <v>15</v>
      </c>
      <c r="H206" s="0" t="n">
        <v>9150</v>
      </c>
      <c r="I206" s="9" t="n">
        <f aca="false">(($C206/AVERAGE($C199:$C205))^(1/8))-1</f>
        <v>0.0214333217410916</v>
      </c>
      <c r="J206" s="9" t="n">
        <f aca="false">(AVERAGE(C186:C206)/AVERAGE(C164:C185))-1</f>
        <v>0.123713807130893</v>
      </c>
      <c r="K206" s="0" t="n">
        <v>26</v>
      </c>
      <c r="L206" s="0" t="n">
        <v>2130</v>
      </c>
      <c r="M206" s="0" t="n">
        <v>0</v>
      </c>
      <c r="N206" s="0" t="n">
        <v>212</v>
      </c>
      <c r="O206" s="0" t="n">
        <f aca="false">IF(LEN(C206)=2,2,IF(LEN(C206)=3,3,IF(LEN(C206)=4,4,1)))</f>
        <v>3</v>
      </c>
      <c r="P206" s="13" t="n">
        <f aca="false">A206</f>
        <v>44098</v>
      </c>
    </row>
    <row r="207" customFormat="false" ht="12.8" hidden="false" customHeight="false" outlineLevel="0" collapsed="false">
      <c r="A207" s="1" t="n">
        <v>44099</v>
      </c>
      <c r="B207" s="0" t="n">
        <v>127317</v>
      </c>
      <c r="C207" s="0" t="n">
        <v>454</v>
      </c>
      <c r="D207" s="9" t="n">
        <f aca="false">(C207/B206)</f>
        <v>0.00357866359773929</v>
      </c>
      <c r="E207" s="24" t="n">
        <f aca="false">AVERAGE($C187:$C207)</f>
        <v>346.619047619048</v>
      </c>
      <c r="G207" s="0" t="n">
        <v>10</v>
      </c>
      <c r="H207" s="0" t="n">
        <v>9160</v>
      </c>
      <c r="I207" s="9" t="n">
        <f aca="false">(($C207/AVERAGE($C200:$C206))^(1/8))-1</f>
        <v>0.0194556771264809</v>
      </c>
      <c r="J207" s="9" t="n">
        <f aca="false">(AVERAGE(C187:C207)/AVERAGE(C165:C186))-1</f>
        <v>0.179158658979287</v>
      </c>
      <c r="K207" s="0" t="n">
        <v>34</v>
      </c>
      <c r="L207" s="0" t="n">
        <v>2164</v>
      </c>
      <c r="M207" s="0" t="n">
        <v>1</v>
      </c>
      <c r="N207" s="0" t="n">
        <v>213</v>
      </c>
      <c r="O207" s="0" t="n">
        <f aca="false">IF(LEN(C207)=2,2,IF(LEN(C207)=3,3,IF(LEN(C207)=4,4,1)))</f>
        <v>3</v>
      </c>
      <c r="P207" s="13" t="n">
        <f aca="false">A207</f>
        <v>44099</v>
      </c>
    </row>
    <row r="208" customFormat="false" ht="12.8" hidden="false" customHeight="false" outlineLevel="0" collapsed="false">
      <c r="A208" s="1" t="n">
        <v>44100</v>
      </c>
      <c r="B208" s="0" t="n">
        <v>127832</v>
      </c>
      <c r="C208" s="0" t="n">
        <v>515</v>
      </c>
      <c r="D208" s="9" t="n">
        <f aca="false">(C208/B207)</f>
        <v>0.00404502148181311</v>
      </c>
      <c r="E208" s="24" t="n">
        <f aca="false">AVERAGE($C188:$C208)</f>
        <v>351.333333333333</v>
      </c>
      <c r="G208" s="0" t="n">
        <v>18</v>
      </c>
      <c r="H208" s="0" t="n">
        <v>9178</v>
      </c>
      <c r="I208" s="9" t="n">
        <f aca="false">(($C208/AVERAGE($C201:$C207))^(1/8))-1</f>
        <v>0.0345603412993734</v>
      </c>
      <c r="J208" s="9" t="n">
        <f aca="false">(AVERAGE(C188:C208)/AVERAGE(C166:C187))-1</f>
        <v>0.158646879528306</v>
      </c>
      <c r="K208" s="0" t="n">
        <v>54</v>
      </c>
      <c r="L208" s="0" t="n">
        <v>2218</v>
      </c>
      <c r="M208" s="0" t="n">
        <v>0</v>
      </c>
      <c r="N208" s="0" t="n">
        <v>213</v>
      </c>
      <c r="O208" s="0" t="n">
        <f aca="false">IF(LEN(C208)=2,2,IF(LEN(C208)=3,3,IF(LEN(C208)=4,4,1)))</f>
        <v>3</v>
      </c>
      <c r="P208" s="13" t="n">
        <f aca="false">A208</f>
        <v>44100</v>
      </c>
    </row>
    <row r="209" customFormat="false" ht="12.8" hidden="false" customHeight="false" outlineLevel="0" collapsed="false">
      <c r="A209" s="1" t="n">
        <v>44101</v>
      </c>
      <c r="B209" s="0" t="n">
        <v>128426</v>
      </c>
      <c r="C209" s="0" t="n">
        <v>594</v>
      </c>
      <c r="D209" s="9" t="n">
        <f aca="false">(C209/B208)</f>
        <v>0.00464672382502034</v>
      </c>
      <c r="E209" s="24" t="n">
        <f aca="false">AVERAGE($C189:$C209)</f>
        <v>362</v>
      </c>
      <c r="G209" s="0" t="n">
        <v>13</v>
      </c>
      <c r="H209" s="0" t="n">
        <v>9191</v>
      </c>
      <c r="I209" s="9" t="n">
        <f aca="false">(($C209/AVERAGE($C202:$C208))^(1/8))-1</f>
        <v>0.0557984411582895</v>
      </c>
      <c r="J209" s="9" t="n">
        <f aca="false">(AVERAGE(C189:C209)/AVERAGE(C167:C188))-1</f>
        <v>0.19310861423221</v>
      </c>
      <c r="K209" s="0" t="n">
        <v>0</v>
      </c>
      <c r="L209" s="0" t="n">
        <v>2218</v>
      </c>
      <c r="M209" s="0" t="n">
        <v>0</v>
      </c>
      <c r="N209" s="0" t="n">
        <v>213</v>
      </c>
      <c r="O209" s="0" t="n">
        <f aca="false">IF(LEN(C209)=2,2,IF(LEN(C209)=3,3,IF(LEN(C209)=4,4,1)))</f>
        <v>3</v>
      </c>
      <c r="P209" s="13" t="n">
        <f aca="false">A209</f>
        <v>44101</v>
      </c>
    </row>
    <row r="210" customFormat="false" ht="12.8" hidden="false" customHeight="false" outlineLevel="0" collapsed="false">
      <c r="A210" s="1" t="n">
        <v>44102</v>
      </c>
      <c r="B210" s="0" t="n">
        <v>128793</v>
      </c>
      <c r="C210" s="0" t="n">
        <v>367</v>
      </c>
      <c r="D210" s="9" t="n">
        <f aca="false">(C210/B209)</f>
        <v>0.00285767679441858</v>
      </c>
      <c r="E210" s="24" t="n">
        <f aca="false">AVERAGE($C190:$C210)</f>
        <v>368.904761904762</v>
      </c>
      <c r="G210" s="0" t="n">
        <v>11</v>
      </c>
      <c r="H210" s="0" t="n">
        <v>9202</v>
      </c>
      <c r="I210" s="9" t="n">
        <f aca="false">(($C210/AVERAGE($C203:$C209))^(1/8))-1</f>
        <v>-0.0170124981447881</v>
      </c>
      <c r="J210" s="9" t="n">
        <f aca="false">(AVERAGE(C190:C210)/AVERAGE(C168:C189))-1</f>
        <v>0.230801450091714</v>
      </c>
      <c r="K210" s="0" t="n">
        <v>63</v>
      </c>
      <c r="L210" s="0" t="n">
        <v>2279</v>
      </c>
      <c r="M210" s="0" t="n">
        <v>0</v>
      </c>
      <c r="N210" s="0" t="n">
        <v>213</v>
      </c>
      <c r="O210" s="0" t="n">
        <f aca="false">IF(LEN(C210)=2,2,IF(LEN(C210)=3,3,IF(LEN(C210)=4,4,1)))</f>
        <v>3</v>
      </c>
      <c r="P210" s="13" t="n">
        <f aca="false">A210</f>
        <v>44102</v>
      </c>
    </row>
    <row r="211" customFormat="false" ht="12.8" hidden="false" customHeight="false" outlineLevel="0" collapsed="false">
      <c r="A211" s="1" t="n">
        <v>44103</v>
      </c>
      <c r="B211" s="0" t="n">
        <v>129243</v>
      </c>
      <c r="C211" s="0" t="n">
        <v>450</v>
      </c>
      <c r="D211" s="9" t="n">
        <f aca="false">(C211/B210)</f>
        <v>0.00349397871002306</v>
      </c>
      <c r="E211" s="24" t="n">
        <f aca="false">AVERAGE($C191:$C211)</f>
        <v>382.333333333333</v>
      </c>
      <c r="G211" s="0" t="n">
        <v>8</v>
      </c>
      <c r="H211" s="0" t="n">
        <v>9210</v>
      </c>
      <c r="I211" s="9" t="n">
        <f aca="false">(($C211/AVERAGE($C204:$C210))^(1/8))-1</f>
        <v>0.00322078702926998</v>
      </c>
      <c r="J211" s="9" t="n">
        <f aca="false">(AVERAGE(C191:C211)/AVERAGE(C169:C190))-1</f>
        <v>0.284369114877589</v>
      </c>
      <c r="K211" s="0" t="n">
        <v>62</v>
      </c>
      <c r="L211" s="0" t="n">
        <v>2341</v>
      </c>
      <c r="M211" s="0" t="n">
        <v>0</v>
      </c>
      <c r="N211" s="0" t="n">
        <v>213</v>
      </c>
      <c r="O211" s="0" t="n">
        <f aca="false">IF(LEN(C211)=2,2,IF(LEN(C211)=3,3,IF(LEN(C211)=4,4,1)))</f>
        <v>3</v>
      </c>
      <c r="P211" s="13" t="n">
        <f aca="false">A211</f>
        <v>44103</v>
      </c>
    </row>
    <row r="212" customFormat="false" ht="12.8" hidden="false" customHeight="false" outlineLevel="0" collapsed="false">
      <c r="A212" s="1" t="n">
        <v>44104</v>
      </c>
      <c r="B212" s="0" t="n">
        <v>129753</v>
      </c>
      <c r="C212" s="0" t="n">
        <v>510</v>
      </c>
      <c r="D212" s="9" t="n">
        <f aca="false">(C212/B211)</f>
        <v>0.00394605510549894</v>
      </c>
      <c r="E212" s="24" t="n">
        <f aca="false">AVERAGE($C192:$C212)</f>
        <v>397.952380952381</v>
      </c>
      <c r="G212" s="0" t="n">
        <v>32</v>
      </c>
      <c r="H212" s="0" t="n">
        <v>9242</v>
      </c>
      <c r="I212" s="9" t="n">
        <f aca="false">(($C212/AVERAGE($C205:$C211))^(1/8))-1</f>
        <v>0.00697141979410687</v>
      </c>
      <c r="J212" s="9" t="n">
        <f aca="false">(AVERAGE(C192:C212)/AVERAGE(C170:C191))-1</f>
        <v>0.335410674336849</v>
      </c>
      <c r="K212" s="0" t="n">
        <v>22</v>
      </c>
      <c r="L212" s="0" t="n">
        <v>2363</v>
      </c>
      <c r="M212" s="0" t="n">
        <v>1</v>
      </c>
      <c r="N212" s="0" t="n">
        <v>214</v>
      </c>
      <c r="O212" s="0" t="n">
        <f aca="false">IF(LEN(C212)=2,2,IF(LEN(C212)=3,3,IF(LEN(C212)=4,4,1)))</f>
        <v>3</v>
      </c>
      <c r="P212" s="13" t="n">
        <f aca="false">A212</f>
        <v>44104</v>
      </c>
    </row>
    <row r="213" customFormat="false" ht="12.8" hidden="false" customHeight="false" outlineLevel="0" collapsed="false">
      <c r="A213" s="1" t="n">
        <v>44105</v>
      </c>
      <c r="B213" s="0" t="n">
        <v>130461</v>
      </c>
      <c r="C213" s="0" t="n">
        <v>708</v>
      </c>
      <c r="D213" s="9" t="n">
        <f aca="false">(C213/B212)</f>
        <v>0.0054565212365032</v>
      </c>
      <c r="E213" s="24" t="n">
        <f aca="false">AVERAGE($C193:$C213)</f>
        <v>414.380952380952</v>
      </c>
      <c r="G213" s="0" t="n">
        <v>23</v>
      </c>
      <c r="H213" s="0" t="n">
        <v>9265</v>
      </c>
      <c r="I213" s="9" t="n">
        <f aca="false">(($C213/AVERAGE($C206:$C212))^(1/8))-1</f>
        <v>0.0503690029085078</v>
      </c>
      <c r="J213" s="9" t="n">
        <f aca="false">(AVERAGE(C193:C213)/AVERAGE(C171:C192))-1</f>
        <v>0.369442834967846</v>
      </c>
      <c r="K213" s="0" t="n">
        <v>46</v>
      </c>
      <c r="L213" s="0" t="n">
        <v>2409</v>
      </c>
      <c r="M213" s="0" t="n">
        <v>1</v>
      </c>
      <c r="N213" s="0" t="n">
        <v>215</v>
      </c>
      <c r="O213" s="0" t="n">
        <f aca="false">IF(LEN(C213)=2,2,IF(LEN(C213)=3,3,IF(LEN(C213)=4,4,1)))</f>
        <v>3</v>
      </c>
      <c r="P213" s="13" t="n">
        <f aca="false">A213</f>
        <v>44105</v>
      </c>
    </row>
    <row r="214" customFormat="false" ht="12.8" hidden="false" customHeight="false" outlineLevel="0" collapsed="false">
      <c r="A214" s="1" t="n">
        <v>44106</v>
      </c>
      <c r="B214" s="0" t="n">
        <v>131214</v>
      </c>
      <c r="C214" s="0" t="n">
        <v>753</v>
      </c>
      <c r="D214" s="9" t="n">
        <f aca="false">(C214/B213)</f>
        <v>0.0057718398601881</v>
      </c>
      <c r="E214" s="24" t="n">
        <f aca="false">AVERAGE($C194:$C214)</f>
        <v>429.142857142857</v>
      </c>
      <c r="G214" s="0" t="n">
        <v>10</v>
      </c>
      <c r="H214" s="0" t="n">
        <v>9275</v>
      </c>
      <c r="I214" s="9" t="n">
        <f aca="false">(($C214/AVERAGE($C207:$C213))^(1/8))-1</f>
        <v>0.0488876747712301</v>
      </c>
      <c r="J214" s="9" t="n">
        <f aca="false">(AVERAGE(C194:C214)/AVERAGE(C172:C193))-1</f>
        <v>0.380687753311327</v>
      </c>
      <c r="K214" s="0" t="n">
        <v>8</v>
      </c>
      <c r="L214" s="0" t="n">
        <v>2417</v>
      </c>
      <c r="M214" s="0" t="n">
        <v>0</v>
      </c>
      <c r="N214" s="0" t="n">
        <v>215</v>
      </c>
      <c r="O214" s="0" t="n">
        <f aca="false">IF(LEN(C214)=2,2,IF(LEN(C214)=3,3,IF(LEN(C214)=4,4,1)))</f>
        <v>3</v>
      </c>
      <c r="P214" s="13" t="n">
        <f aca="false">A214</f>
        <v>44106</v>
      </c>
    </row>
    <row r="215" customFormat="false" ht="12.8" hidden="false" customHeight="false" outlineLevel="0" collapsed="false">
      <c r="A215" s="1" t="n">
        <v>44107</v>
      </c>
      <c r="B215" s="0" t="n">
        <v>131814</v>
      </c>
      <c r="C215" s="0" t="n">
        <v>600</v>
      </c>
      <c r="D215" s="9" t="n">
        <f aca="false">(C215/B214)</f>
        <v>0.00457268279299465</v>
      </c>
      <c r="E215" s="24" t="n">
        <f aca="false">AVERAGE($C195:$C215)</f>
        <v>437</v>
      </c>
      <c r="G215" s="0" t="n">
        <v>17</v>
      </c>
      <c r="H215" s="0" t="n">
        <v>9292</v>
      </c>
      <c r="I215" s="9" t="n">
        <f aca="false">(($C215/AVERAGE($C208:$C214))^(1/8))-1</f>
        <v>0.00940362621804258</v>
      </c>
      <c r="J215" s="9" t="n">
        <f aca="false">(AVERAGE(C195:C215)/AVERAGE(C173:C194))-1</f>
        <v>0.405144694533762</v>
      </c>
      <c r="K215" s="0" t="n">
        <v>72</v>
      </c>
      <c r="L215" s="0" t="n">
        <v>2489</v>
      </c>
      <c r="M215" s="0" t="n">
        <v>0</v>
      </c>
      <c r="N215" s="0" t="n">
        <v>215</v>
      </c>
      <c r="O215" s="0" t="n">
        <f aca="false">IF(LEN(C215)=2,2,IF(LEN(C215)=3,3,IF(LEN(C215)=4,4,1)))</f>
        <v>3</v>
      </c>
      <c r="P215" s="13" t="n">
        <f aca="false">A215</f>
        <v>44107</v>
      </c>
    </row>
    <row r="216" customFormat="false" ht="12.8" hidden="false" customHeight="false" outlineLevel="0" collapsed="false">
      <c r="A216" s="1" t="n">
        <v>44108</v>
      </c>
      <c r="B216" s="0" t="n">
        <v>132440</v>
      </c>
      <c r="C216" s="0" t="n">
        <v>626</v>
      </c>
      <c r="D216" s="9" t="n">
        <f aca="false">(C216/B215)</f>
        <v>0.00474911617885809</v>
      </c>
      <c r="E216" s="24" t="n">
        <f aca="false">AVERAGE($C196:$C216)</f>
        <v>454.095238095238</v>
      </c>
      <c r="G216" s="0" t="n">
        <v>3</v>
      </c>
      <c r="H216" s="0" t="n">
        <v>9295</v>
      </c>
      <c r="I216" s="9" t="n">
        <f aca="false">(($C216/AVERAGE($C209:$C215))^(1/8))-1</f>
        <v>0.0120369979553407</v>
      </c>
      <c r="J216" s="9" t="n">
        <f aca="false">(AVERAGE(C196:C216)/AVERAGE(C174:C195))-1</f>
        <v>0.427156462585034</v>
      </c>
      <c r="K216" s="0" t="n">
        <v>18</v>
      </c>
      <c r="L216" s="0" t="n">
        <v>2507</v>
      </c>
      <c r="M216" s="0" t="n">
        <v>0</v>
      </c>
      <c r="N216" s="0" t="n">
        <v>215</v>
      </c>
      <c r="O216" s="0" t="n">
        <f aca="false">IF(LEN(C216)=2,2,IF(LEN(C216)=3,3,IF(LEN(C216)=4,4,1)))</f>
        <v>3</v>
      </c>
      <c r="P216" s="13" t="n">
        <f aca="false">A216</f>
        <v>44108</v>
      </c>
    </row>
    <row r="217" customFormat="false" ht="12.8" hidden="false" customHeight="false" outlineLevel="0" collapsed="false">
      <c r="A217" s="1" t="n">
        <v>44109</v>
      </c>
      <c r="B217" s="0" t="n">
        <v>132905</v>
      </c>
      <c r="C217" s="0" t="n">
        <v>465</v>
      </c>
      <c r="D217" s="9" t="n">
        <f aca="false">(C217/B216)</f>
        <v>0.00351102385986107</v>
      </c>
      <c r="E217" s="24" t="n">
        <f aca="false">AVERAGE($C197:$C217)</f>
        <v>465.047619047619</v>
      </c>
      <c r="G217" s="0" t="n">
        <v>20</v>
      </c>
      <c r="H217" s="0" t="n">
        <v>9315</v>
      </c>
      <c r="I217" s="9" t="n">
        <f aca="false">(($C217/AVERAGE($C210:$C216))^(1/8))-1</f>
        <v>-0.0258592677744646</v>
      </c>
      <c r="J217" s="9" t="n">
        <f aca="false">(AVERAGE(C197:C217)/AVERAGE(C175:C196))-1</f>
        <v>0.460743520709254</v>
      </c>
      <c r="K217" s="0" t="n">
        <v>50</v>
      </c>
      <c r="L217" s="0" t="n">
        <v>2557</v>
      </c>
      <c r="M217" s="0" t="n">
        <v>0</v>
      </c>
      <c r="N217" s="0" t="n">
        <v>215</v>
      </c>
      <c r="O217" s="0" t="n">
        <f aca="false">IF(LEN(C217)=2,2,IF(LEN(C217)=3,3,IF(LEN(C217)=4,4,1)))</f>
        <v>3</v>
      </c>
      <c r="P217" s="13" t="n">
        <f aca="false">A217</f>
        <v>44109</v>
      </c>
    </row>
    <row r="218" customFormat="false" ht="12.8" hidden="false" customHeight="false" outlineLevel="0" collapsed="false">
      <c r="A218" s="1" t="n">
        <v>44110</v>
      </c>
      <c r="B218" s="0" t="n">
        <v>133359</v>
      </c>
      <c r="C218" s="0" t="n">
        <v>454</v>
      </c>
      <c r="D218" s="9" t="n">
        <f aca="false">(C218/B217)</f>
        <v>0.00341597381588353</v>
      </c>
      <c r="E218" s="24" t="n">
        <f aca="false">AVERAGE($C198:$C218)</f>
        <v>473.047619047619</v>
      </c>
      <c r="G218" s="0" t="n">
        <v>8</v>
      </c>
      <c r="H218" s="0" t="n">
        <v>9323</v>
      </c>
      <c r="I218" s="9" t="n">
        <f aca="false">(($C218/AVERAGE($C211:$C217))^(1/8))-1</f>
        <v>-0.031694054755447</v>
      </c>
      <c r="J218" s="9" t="n">
        <f aca="false">(AVERAGE(C198:C218)/AVERAGE(C176:C197))-1</f>
        <v>0.485872018710397</v>
      </c>
      <c r="K218" s="0" t="n">
        <v>41</v>
      </c>
      <c r="L218" s="0" t="n">
        <v>2598</v>
      </c>
      <c r="M218" s="0" t="n">
        <v>0</v>
      </c>
      <c r="N218" s="0" t="n">
        <v>215</v>
      </c>
      <c r="O218" s="0" t="n">
        <f aca="false">IF(LEN(C218)=2,2,IF(LEN(C218)=3,3,IF(LEN(C218)=4,4,1)))</f>
        <v>3</v>
      </c>
      <c r="P218" s="13" t="n">
        <f aca="false">A218</f>
        <v>44110</v>
      </c>
    </row>
    <row r="219" customFormat="false" ht="12.8" hidden="false" customHeight="false" outlineLevel="0" collapsed="false">
      <c r="A219" s="1" t="n">
        <v>44111</v>
      </c>
      <c r="B219" s="0" t="n">
        <v>133868</v>
      </c>
      <c r="C219" s="0" t="n">
        <v>509</v>
      </c>
      <c r="D219" s="9" t="n">
        <f aca="false">(C219/B218)</f>
        <v>0.00381676527268501</v>
      </c>
      <c r="E219" s="24" t="n">
        <f aca="false">AVERAGE($C199:$C219)</f>
        <v>483.238095238095</v>
      </c>
      <c r="G219" s="0" t="n">
        <v>19</v>
      </c>
      <c r="H219" s="0" t="n">
        <v>9342</v>
      </c>
      <c r="I219" s="9" t="n">
        <f aca="false">(($C219/AVERAGE($C212:$C218))^(1/8))-1</f>
        <v>-0.0178732114823171</v>
      </c>
      <c r="J219" s="9" t="n">
        <f aca="false">(AVERAGE(C199:C219)/AVERAGE(C177:C198))-1</f>
        <v>0.529674546077423</v>
      </c>
      <c r="K219" s="0" t="n">
        <v>26</v>
      </c>
      <c r="L219" s="0" t="n">
        <v>2624</v>
      </c>
      <c r="M219" s="0" t="n">
        <v>0</v>
      </c>
      <c r="N219" s="0" t="n">
        <v>215</v>
      </c>
      <c r="O219" s="0" t="n">
        <f aca="false">IF(LEN(C219)=2,2,IF(LEN(C219)=3,3,IF(LEN(C219)=4,4,1)))</f>
        <v>3</v>
      </c>
      <c r="P219" s="13" t="n">
        <f aca="false">A219</f>
        <v>44111</v>
      </c>
    </row>
    <row r="220" customFormat="false" ht="12.8" hidden="false" customHeight="false" outlineLevel="0" collapsed="false">
      <c r="A220" s="1" t="n">
        <v>44112</v>
      </c>
      <c r="B220" s="0" t="n">
        <v>134277</v>
      </c>
      <c r="C220" s="0" t="n">
        <v>409</v>
      </c>
      <c r="D220" s="9" t="n">
        <f aca="false">(C220/B219)</f>
        <v>0.00305524845370066</v>
      </c>
      <c r="E220" s="24" t="n">
        <f aca="false">AVERAGE($C200:$C220)</f>
        <v>482.761904761905</v>
      </c>
      <c r="G220" s="0" t="n">
        <v>8</v>
      </c>
      <c r="H220" s="0" t="n">
        <v>9350</v>
      </c>
      <c r="I220" s="9" t="n">
        <f aca="false">(($C220/AVERAGE($C213:$C219))^(1/8))-1</f>
        <v>-0.0443333326020142</v>
      </c>
      <c r="J220" s="9" t="n">
        <f aca="false">(AVERAGE(C200:C220)/AVERAGE(C178:C199))-1</f>
        <v>0.505636788313284</v>
      </c>
      <c r="K220" s="0" t="n">
        <v>35</v>
      </c>
      <c r="L220" s="0" t="n">
        <v>2659</v>
      </c>
      <c r="M220" s="0" t="n">
        <v>0</v>
      </c>
      <c r="N220" s="0" t="n">
        <v>215</v>
      </c>
      <c r="O220" s="0" t="n">
        <f aca="false">IF(LEN(C220)=2,2,IF(LEN(C220)=3,3,IF(LEN(C220)=4,4,1)))</f>
        <v>3</v>
      </c>
      <c r="P220" s="13" t="n">
        <f aca="false">A220</f>
        <v>44112</v>
      </c>
    </row>
    <row r="221" customFormat="false" ht="12.8" hidden="false" customHeight="false" outlineLevel="0" collapsed="false">
      <c r="A221" s="1" t="n">
        <v>44113</v>
      </c>
      <c r="B221" s="0" t="n">
        <v>135011</v>
      </c>
      <c r="C221" s="0" t="n">
        <v>734</v>
      </c>
      <c r="D221" s="9" t="n">
        <f aca="false">(C221/B220)</f>
        <v>0.00546631217557735</v>
      </c>
      <c r="E221" s="24" t="n">
        <f aca="false">AVERAGE($C201:$C221)</f>
        <v>497.190476190476</v>
      </c>
      <c r="G221" s="0" t="n">
        <v>12</v>
      </c>
      <c r="H221" s="0" t="n">
        <v>9362</v>
      </c>
      <c r="I221" s="9" t="n">
        <f aca="false">(($C221/AVERAGE($C214:$C220))^(1/8))-1</f>
        <v>0.0378825656564623</v>
      </c>
      <c r="J221" s="9" t="n">
        <f aca="false">(AVERAGE(C201:C221)/AVERAGE(C179:C200))-1</f>
        <v>0.536262707330123</v>
      </c>
      <c r="K221" s="0" t="n">
        <v>31</v>
      </c>
      <c r="L221" s="0" t="n">
        <v>2690</v>
      </c>
      <c r="M221" s="0" t="n">
        <v>0</v>
      </c>
      <c r="N221" s="0" t="n">
        <v>215</v>
      </c>
      <c r="O221" s="0" t="n">
        <f aca="false">IF(LEN(C221)=2,2,IF(LEN(C221)=3,3,IF(LEN(C221)=4,4,1)))</f>
        <v>3</v>
      </c>
      <c r="P221" s="13" t="n">
        <f aca="false">A221</f>
        <v>44113</v>
      </c>
    </row>
    <row r="222" customFormat="false" ht="12.8" hidden="false" customHeight="false" outlineLevel="0" collapsed="false">
      <c r="A222" s="1" t="n">
        <v>44114</v>
      </c>
      <c r="B222" s="0" t="n">
        <v>135598</v>
      </c>
      <c r="C222" s="0" t="n">
        <v>587</v>
      </c>
      <c r="D222" s="9" t="n">
        <f aca="false">(C222/B221)</f>
        <v>0.00434779388346135</v>
      </c>
      <c r="E222" s="24" t="n">
        <f aca="false">AVERAGE($C202:$C222)</f>
        <v>498.047619047619</v>
      </c>
      <c r="G222" s="0" t="n">
        <v>10</v>
      </c>
      <c r="H222" s="0" t="n">
        <v>9372</v>
      </c>
      <c r="I222" s="9" t="n">
        <f aca="false">(($C222/AVERAGE($C215:$C221))^(1/8))-1</f>
        <v>0.00991993060454921</v>
      </c>
      <c r="J222" s="9" t="n">
        <f aca="false">(AVERAGE(C202:C222)/AVERAGE(C180:C201))-1</f>
        <v>0.511108484215642</v>
      </c>
      <c r="K222" s="0" t="n">
        <v>52</v>
      </c>
      <c r="L222" s="0" t="n">
        <v>2742</v>
      </c>
      <c r="M222" s="0" t="n">
        <v>0</v>
      </c>
      <c r="N222" s="0" t="n">
        <v>215</v>
      </c>
      <c r="O222" s="0" t="n">
        <f aca="false">IF(LEN(C222)=2,2,IF(LEN(C222)=3,3,IF(LEN(C222)=4,4,1)))</f>
        <v>3</v>
      </c>
      <c r="P222" s="13" t="n">
        <f aca="false">A222</f>
        <v>44114</v>
      </c>
    </row>
    <row r="223" customFormat="false" ht="12.8" hidden="false" customHeight="false" outlineLevel="0" collapsed="false">
      <c r="A223" s="1" t="n">
        <v>44115</v>
      </c>
      <c r="B223" s="0" t="n">
        <v>136168</v>
      </c>
      <c r="C223" s="0" t="n">
        <v>570</v>
      </c>
      <c r="D223" s="9" t="n">
        <f aca="false">(C223/B222)</f>
        <v>0.00420360182303574</v>
      </c>
      <c r="E223" s="24" t="n">
        <f aca="false">AVERAGE($C203:$C223)</f>
        <v>509</v>
      </c>
      <c r="G223" s="0" t="n">
        <v>16</v>
      </c>
      <c r="H223" s="0" t="n">
        <v>9388</v>
      </c>
      <c r="I223" s="9" t="n">
        <f aca="false">(($C223/AVERAGE($C216:$C222))^(1/8))-1</f>
        <v>0.00664819927971294</v>
      </c>
      <c r="J223" s="9" t="n">
        <f aca="false">(AVERAGE(C203:C223)/AVERAGE(C181:C202))-1</f>
        <v>0.561785216178521</v>
      </c>
      <c r="K223" s="0" t="n">
        <v>0</v>
      </c>
      <c r="L223" s="0" t="n">
        <v>2735</v>
      </c>
      <c r="M223" s="0" t="n">
        <v>1</v>
      </c>
      <c r="N223" s="0" t="n">
        <v>216</v>
      </c>
      <c r="O223" s="0" t="n">
        <f aca="false">IF(LEN(C223)=2,2,IF(LEN(C223)=3,3,IF(LEN(C223)=4,4,1)))</f>
        <v>3</v>
      </c>
      <c r="P223" s="13" t="n">
        <f aca="false">A223</f>
        <v>44115</v>
      </c>
    </row>
    <row r="224" customFormat="false" ht="12.8" hidden="false" customHeight="false" outlineLevel="0" collapsed="false">
      <c r="A224" s="1" t="n">
        <v>44116</v>
      </c>
      <c r="B224" s="0" t="n">
        <v>136933</v>
      </c>
      <c r="C224" s="0" t="n">
        <v>765</v>
      </c>
      <c r="D224" s="9" t="n">
        <f aca="false">(C224/B223)</f>
        <v>0.00561806004347571</v>
      </c>
      <c r="E224" s="24" t="n">
        <f aca="false">AVERAGE($C204:$C224)</f>
        <v>533.809523809524</v>
      </c>
      <c r="G224" s="0" t="n">
        <v>13</v>
      </c>
      <c r="H224" s="0" t="n">
        <v>9401</v>
      </c>
      <c r="I224" s="9" t="n">
        <f aca="false">(($C224/AVERAGE($C217:$C223))^(1/8))-1</f>
        <v>0.0463101695410118</v>
      </c>
      <c r="J224" s="9" t="n">
        <f aca="false">(AVERAGE(C204:C224)/AVERAGE(C182:C203))-1</f>
        <v>0.622073138647724</v>
      </c>
      <c r="K224" s="0" t="n">
        <v>0</v>
      </c>
      <c r="L224" s="0" t="n">
        <v>2730</v>
      </c>
      <c r="M224" s="0" t="n">
        <v>0</v>
      </c>
      <c r="N224" s="0" t="n">
        <v>216</v>
      </c>
      <c r="O224" s="0" t="n">
        <f aca="false">IF(LEN(C224)=2,2,IF(LEN(C224)=3,3,IF(LEN(C224)=4,4,1)))</f>
        <v>3</v>
      </c>
      <c r="P224" s="13" t="n">
        <f aca="false">A224</f>
        <v>44116</v>
      </c>
    </row>
    <row r="225" customFormat="false" ht="12.8" hidden="false" customHeight="false" outlineLevel="0" collapsed="false">
      <c r="A225" s="1" t="n">
        <v>44117</v>
      </c>
      <c r="B225" s="0" t="n">
        <v>137565</v>
      </c>
      <c r="C225" s="0" t="n">
        <v>632</v>
      </c>
      <c r="D225" s="9" t="n">
        <f aca="false">(C225/B224)</f>
        <v>0.00461539585052544</v>
      </c>
      <c r="E225" s="24" t="n">
        <f aca="false">AVERAGE($C205:$C225)</f>
        <v>557.095238095238</v>
      </c>
      <c r="G225" s="0" t="n">
        <v>12</v>
      </c>
      <c r="H225" s="0" t="n">
        <v>9413</v>
      </c>
      <c r="I225" s="9" t="n">
        <f aca="false">(($C225/AVERAGE($C218:$C224))^(1/8))-1</f>
        <v>0.0117907555238763</v>
      </c>
      <c r="J225" s="9" t="n">
        <f aca="false">(AVERAGE(C205:C225)/AVERAGE(C183:C204))-1</f>
        <v>0.730598028536464</v>
      </c>
      <c r="K225" s="0" t="n">
        <v>117</v>
      </c>
      <c r="L225" s="0" t="n">
        <v>2847</v>
      </c>
      <c r="M225" s="0" t="n">
        <v>1</v>
      </c>
      <c r="N225" s="0" t="n">
        <v>217</v>
      </c>
      <c r="O225" s="0" t="n">
        <f aca="false">IF(LEN(C225)=2,2,IF(LEN(C225)=3,3,IF(LEN(C225)=4,4,1)))</f>
        <v>3</v>
      </c>
      <c r="P225" s="13" t="n">
        <f aca="false">A225</f>
        <v>44117</v>
      </c>
    </row>
    <row r="226" customFormat="false" ht="12.8" hidden="false" customHeight="false" outlineLevel="0" collapsed="false">
      <c r="A226" s="1" t="n">
        <v>44118</v>
      </c>
      <c r="B226" s="0" t="n">
        <v>138083</v>
      </c>
      <c r="C226" s="0" t="n">
        <v>518</v>
      </c>
      <c r="D226" s="9" t="n">
        <f aca="false">(C226/B225)</f>
        <v>0.00376549267618944</v>
      </c>
      <c r="E226" s="24" t="n">
        <f aca="false">AVERAGE($C206:$C226)</f>
        <v>555.952380952381</v>
      </c>
      <c r="G226" s="0" t="n">
        <v>16</v>
      </c>
      <c r="H226" s="0" t="n">
        <v>9429</v>
      </c>
      <c r="I226" s="9" t="n">
        <f aca="false">(($C226/AVERAGE($C219:$C225))^(1/8))-1</f>
        <v>-0.0183767947341529</v>
      </c>
      <c r="J226" s="9" t="n">
        <f aca="false">(AVERAGE(C206:C226)/AVERAGE(C184:C205))-1</f>
        <v>0.682386847448746</v>
      </c>
      <c r="K226" s="0" t="n">
        <v>62</v>
      </c>
      <c r="L226" s="0" t="n">
        <v>2909</v>
      </c>
      <c r="M226" s="0" t="n">
        <v>1</v>
      </c>
      <c r="N226" s="0" t="n">
        <v>218</v>
      </c>
      <c r="O226" s="0" t="n">
        <f aca="false">IF(LEN(C226)=2,2,IF(LEN(C226)=3,3,IF(LEN(C226)=4,4,1)))</f>
        <v>3</v>
      </c>
      <c r="P226" s="13" t="n">
        <f aca="false">A226</f>
        <v>44118</v>
      </c>
    </row>
    <row r="227" customFormat="false" ht="12.8" hidden="false" customHeight="false" outlineLevel="0" collapsed="false">
      <c r="A227" s="1" t="n">
        <v>44119</v>
      </c>
      <c r="B227" s="0" t="n">
        <v>138651</v>
      </c>
      <c r="C227" s="0" t="n">
        <v>568</v>
      </c>
      <c r="D227" s="9" t="n">
        <f aca="false">(C227/B226)</f>
        <v>0.00411346798664571</v>
      </c>
      <c r="E227" s="24" t="n">
        <f aca="false">AVERAGE($C207:$C227)</f>
        <v>561.333333333333</v>
      </c>
      <c r="G227" s="0" t="n">
        <v>23</v>
      </c>
      <c r="H227" s="0" t="n">
        <v>9452</v>
      </c>
      <c r="I227" s="9" t="n">
        <f aca="false">(($C227/AVERAGE($C220:$C226))^(1/8))-1</f>
        <v>-0.00727010681754214</v>
      </c>
      <c r="J227" s="9" t="n">
        <f aca="false">(AVERAGE(C207:C227)/AVERAGE(C185:C206))-1</f>
        <v>0.66052619783963</v>
      </c>
      <c r="K227" s="0" t="n">
        <v>19</v>
      </c>
      <c r="L227" s="0" t="n">
        <v>2928</v>
      </c>
      <c r="M227" s="0" t="n">
        <v>2</v>
      </c>
      <c r="N227" s="0" t="n">
        <v>220</v>
      </c>
      <c r="O227" s="0" t="n">
        <f aca="false">IF(LEN(C227)=2,2,IF(LEN(C227)=3,3,IF(LEN(C227)=4,4,1)))</f>
        <v>3</v>
      </c>
      <c r="P227" s="13" t="n">
        <f aca="false">A227</f>
        <v>44119</v>
      </c>
    </row>
    <row r="228" customFormat="false" ht="12.8" hidden="false" customHeight="false" outlineLevel="0" collapsed="false">
      <c r="A228" s="1" t="n">
        <v>44120</v>
      </c>
      <c r="B228" s="0" t="n">
        <v>139353</v>
      </c>
      <c r="C228" s="0" t="n">
        <v>702</v>
      </c>
      <c r="D228" s="9" t="n">
        <f aca="false">(C228/B227)</f>
        <v>0.00506307202977259</v>
      </c>
      <c r="E228" s="24" t="n">
        <f aca="false">AVERAGE($C208:$C228)</f>
        <v>573.142857142857</v>
      </c>
      <c r="G228" s="0" t="n">
        <v>30</v>
      </c>
      <c r="H228" s="0" t="n">
        <v>9482</v>
      </c>
      <c r="I228" s="9" t="n">
        <f aca="false">(($C228/AVERAGE($C221:$C227))^(1/8))-1</f>
        <v>0.0146576794478785</v>
      </c>
      <c r="J228" s="9" t="n">
        <f aca="false">(AVERAGE(C208:C228)/AVERAGE(C186:C207))-1</f>
        <v>0.681667492283657</v>
      </c>
      <c r="K228" s="0" t="n">
        <v>65</v>
      </c>
      <c r="L228" s="0" t="n">
        <v>2993</v>
      </c>
      <c r="M228" s="0" t="n">
        <v>0</v>
      </c>
      <c r="N228" s="0" t="n">
        <v>220</v>
      </c>
      <c r="O228" s="0" t="n">
        <f aca="false">IF(LEN(C228)=2,2,IF(LEN(C228)=3,3,IF(LEN(C228)=4,4,1)))</f>
        <v>3</v>
      </c>
      <c r="P228" s="13" t="n">
        <f aca="false">A228</f>
        <v>44120</v>
      </c>
    </row>
    <row r="229" customFormat="false" ht="12.8" hidden="false" customHeight="false" outlineLevel="0" collapsed="false">
      <c r="A229" s="1" t="n">
        <v>44121</v>
      </c>
      <c r="B229" s="0" t="n">
        <v>139903</v>
      </c>
      <c r="C229" s="0" t="n">
        <v>550</v>
      </c>
      <c r="D229" s="9" t="n">
        <f aca="false">(C229/B228)</f>
        <v>0.00394681133524215</v>
      </c>
      <c r="E229" s="24" t="n">
        <f aca="false">AVERAGE($C209:$C229)</f>
        <v>574.809523809524</v>
      </c>
      <c r="G229" s="0" t="n">
        <v>21</v>
      </c>
      <c r="H229" s="0" t="n">
        <v>9503</v>
      </c>
      <c r="I229" s="9" t="n">
        <f aca="false">(($C229/AVERAGE($C222:$C228))^(1/8))-1</f>
        <v>-0.0149203128225353</v>
      </c>
      <c r="J229" s="9" t="n">
        <f aca="false">(AVERAGE(C209:C229)/AVERAGE(C187:C208))-1</f>
        <v>0.622505712574996</v>
      </c>
      <c r="K229" s="0" t="n">
        <v>34</v>
      </c>
      <c r="L229" s="0" t="n">
        <v>3027</v>
      </c>
      <c r="M229" s="0" t="n">
        <v>0</v>
      </c>
      <c r="N229" s="0" t="n">
        <v>220</v>
      </c>
      <c r="O229" s="0" t="n">
        <f aca="false">IF(LEN(C229)=2,2,IF(LEN(C229)=3,3,IF(LEN(C229)=4,4,1)))</f>
        <v>3</v>
      </c>
      <c r="P229" s="13" t="n">
        <f aca="false">A229</f>
        <v>44121</v>
      </c>
    </row>
    <row r="230" customFormat="false" ht="12.8" hidden="false" customHeight="false" outlineLevel="0" collapsed="false">
      <c r="A230" s="1" t="n">
        <v>44122</v>
      </c>
      <c r="B230" s="0" t="n">
        <v>140647</v>
      </c>
      <c r="C230" s="0" t="n">
        <v>744</v>
      </c>
      <c r="D230" s="9" t="n">
        <f aca="false">(C230/B229)</f>
        <v>0.00531797030799911</v>
      </c>
      <c r="E230" s="24" t="n">
        <f aca="false">AVERAGE($C210:$C230)</f>
        <v>581.952380952381</v>
      </c>
      <c r="G230" s="0" t="n">
        <v>14</v>
      </c>
      <c r="H230" s="0" t="n">
        <v>9517</v>
      </c>
      <c r="I230" s="9" t="n">
        <f aca="false">(($C230/AVERAGE($C223:$C229))^(1/8))-1</f>
        <v>0.0240878826942299</v>
      </c>
      <c r="J230" s="9" t="n">
        <f aca="false">(AVERAGE(C210:C230)/AVERAGE(C188:C209))-1</f>
        <v>0.605990012663369</v>
      </c>
      <c r="K230" s="0" t="n">
        <v>0</v>
      </c>
      <c r="L230" s="0" t="n">
        <v>3000</v>
      </c>
      <c r="M230" s="0" t="n">
        <v>0</v>
      </c>
      <c r="N230" s="0" t="n">
        <v>220</v>
      </c>
      <c r="O230" s="0" t="n">
        <f aca="false">IF(LEN(C230)=2,2,IF(LEN(C230)=3,3,IF(LEN(C230)=4,4,1)))</f>
        <v>3</v>
      </c>
      <c r="P230" s="13" t="n">
        <f aca="false">A230</f>
        <v>44122</v>
      </c>
    </row>
    <row r="231" customFormat="false" ht="12.8" hidden="false" customHeight="false" outlineLevel="0" collapsed="false">
      <c r="A231" s="1" t="n">
        <v>44123</v>
      </c>
      <c r="B231" s="0" t="n">
        <v>141474</v>
      </c>
      <c r="C231" s="0" t="n">
        <v>927</v>
      </c>
      <c r="D231" s="9" t="n">
        <f aca="false">(C231/B230)</f>
        <v>0.00659096887953529</v>
      </c>
      <c r="E231" s="24" t="n">
        <f aca="false">AVERAGE($C211:$C231)</f>
        <v>608.619047619048</v>
      </c>
      <c r="G231" s="0" t="n">
        <v>15</v>
      </c>
      <c r="H231" s="0" t="n">
        <v>9532</v>
      </c>
      <c r="I231" s="9" t="n">
        <f aca="false">(($C231/AVERAGE($C224:$C230))^(1/8))-1</f>
        <v>0.0474289879172458</v>
      </c>
      <c r="J231" s="9" t="n">
        <f aca="false">(AVERAGE(C211:C231)/AVERAGE(C189:C210))-1</f>
        <v>0.68021320713001</v>
      </c>
      <c r="K231" s="0" t="n">
        <v>1</v>
      </c>
      <c r="L231" s="0" t="n">
        <v>3014</v>
      </c>
      <c r="M231" s="0" t="n">
        <v>1</v>
      </c>
      <c r="N231" s="0" t="n">
        <v>221</v>
      </c>
      <c r="O231" s="0" t="n">
        <f aca="false">IF(LEN(C231)=2,2,IF(LEN(C231)=3,3,IF(LEN(C231)=4,4,1)))</f>
        <v>3</v>
      </c>
      <c r="P231" s="13" t="n">
        <f aca="false">A231</f>
        <v>44123</v>
      </c>
    </row>
    <row r="232" customFormat="false" ht="12.8" hidden="false" customHeight="false" outlineLevel="0" collapsed="false">
      <c r="A232" s="1" t="n">
        <v>44124</v>
      </c>
      <c r="B232" s="0" t="n">
        <v>142295</v>
      </c>
      <c r="C232" s="0" t="n">
        <v>821</v>
      </c>
      <c r="D232" s="9" t="n">
        <f aca="false">(C232/B231)</f>
        <v>0.00580318645122072</v>
      </c>
      <c r="E232" s="24" t="n">
        <f aca="false">AVERAGE($C212:$C232)</f>
        <v>626.285714285714</v>
      </c>
      <c r="G232" s="0" t="n">
        <v>5</v>
      </c>
      <c r="H232" s="0" t="n">
        <v>9537</v>
      </c>
      <c r="I232" s="9" t="n">
        <f aca="false">(($C232/AVERAGE($C225:$C231))^(1/8))-1</f>
        <v>0.0270786547406783</v>
      </c>
      <c r="J232" s="9" t="n">
        <f aca="false">(AVERAGE(C212:C232)/AVERAGE(C190:C211))-1</f>
        <v>0.680893706756827</v>
      </c>
      <c r="K232" s="0" t="n">
        <v>155</v>
      </c>
      <c r="L232" s="0" t="n">
        <v>3169</v>
      </c>
      <c r="M232" s="0" t="n">
        <v>0</v>
      </c>
      <c r="N232" s="0" t="n">
        <v>221</v>
      </c>
      <c r="O232" s="0" t="n">
        <f aca="false">IF(LEN(C232)=2,2,IF(LEN(C232)=3,3,IF(LEN(C232)=4,4,1)))</f>
        <v>3</v>
      </c>
      <c r="P232" s="13" t="n">
        <f aca="false">A232</f>
        <v>44124</v>
      </c>
    </row>
    <row r="233" customFormat="false" ht="12.8" hidden="false" customHeight="false" outlineLevel="0" collapsed="false">
      <c r="A233" s="1" t="n">
        <v>44125</v>
      </c>
      <c r="B233" s="0" t="n">
        <v>142941</v>
      </c>
      <c r="C233" s="0" t="n">
        <v>646</v>
      </c>
      <c r="D233" s="9" t="n">
        <f aca="false">(C233/B232)</f>
        <v>0.00453986436628132</v>
      </c>
      <c r="E233" s="24" t="n">
        <f aca="false">AVERAGE($C213:$C233)</f>
        <v>632.761904761905</v>
      </c>
      <c r="G233" s="0" t="n">
        <v>22</v>
      </c>
      <c r="H233" s="0" t="n">
        <v>9559</v>
      </c>
      <c r="I233" s="9" t="n">
        <f aca="false">(($C233/AVERAGE($C226:$C232))^(1/8))-1</f>
        <v>-0.00820268459959939</v>
      </c>
      <c r="J233" s="9" t="n">
        <f aca="false">(AVERAGE(C213:C233)/AVERAGE(C191:C212))-1</f>
        <v>0.630256693378839</v>
      </c>
      <c r="K233" s="0" t="n">
        <v>56</v>
      </c>
      <c r="L233" s="0" t="n">
        <v>3225</v>
      </c>
      <c r="M233" s="0" t="n">
        <v>0</v>
      </c>
      <c r="N233" s="0" t="n">
        <v>221</v>
      </c>
      <c r="O233" s="0" t="n">
        <f aca="false">IF(LEN(C233)=2,2,IF(LEN(C233)=3,3,IF(LEN(C233)=4,4,1)))</f>
        <v>3</v>
      </c>
      <c r="P233" s="13" t="n">
        <f aca="false">A233</f>
        <v>44125</v>
      </c>
    </row>
    <row r="234" customFormat="false" ht="12.8" hidden="false" customHeight="false" outlineLevel="0" collapsed="false">
      <c r="A234" s="1" t="n">
        <v>44126</v>
      </c>
      <c r="B234" s="0" t="n">
        <v>143927</v>
      </c>
      <c r="C234" s="0" t="n">
        <v>986</v>
      </c>
      <c r="D234" s="9" t="n">
        <f aca="false">(C234/B233)</f>
        <v>0.00689795090282004</v>
      </c>
      <c r="E234" s="24" t="n">
        <f aca="false">AVERAGE($C214:$C234)</f>
        <v>646</v>
      </c>
      <c r="G234" s="0" t="n">
        <v>30</v>
      </c>
      <c r="H234" s="0" t="n">
        <v>9589</v>
      </c>
      <c r="I234" s="9" t="n">
        <f aca="false">(($C234/AVERAGE($C227:$C233))^(1/8))-1</f>
        <v>0.0422179628781252</v>
      </c>
      <c r="J234" s="9" t="n">
        <f aca="false">(AVERAGE(C214:C234)/AVERAGE(C192:C213))-1</f>
        <v>0.567788196359625</v>
      </c>
      <c r="K234" s="0" t="n">
        <v>63</v>
      </c>
      <c r="L234" s="0" t="n">
        <v>3288</v>
      </c>
      <c r="M234" s="0" t="n">
        <v>0</v>
      </c>
      <c r="N234" s="0" t="n">
        <v>221</v>
      </c>
      <c r="O234" s="0" t="n">
        <f aca="false">IF(LEN(C234)=2,2,IF(LEN(C234)=3,3,IF(LEN(C234)=4,4,1)))</f>
        <v>3</v>
      </c>
      <c r="P234" s="13" t="n">
        <f aca="false">A234</f>
        <v>44126</v>
      </c>
    </row>
    <row r="235" customFormat="false" ht="12.8" hidden="false" customHeight="false" outlineLevel="0" collapsed="false">
      <c r="A235" s="1" t="n">
        <v>44127</v>
      </c>
      <c r="B235" s="0" t="n">
        <v>144895</v>
      </c>
      <c r="C235" s="0" t="n">
        <v>968</v>
      </c>
      <c r="D235" s="9" t="n">
        <f aca="false">(C235/B234)</f>
        <v>0.00672563174387016</v>
      </c>
      <c r="E235" s="24" t="n">
        <f aca="false">AVERAGE($C215:$C235)</f>
        <v>656.238095238095</v>
      </c>
      <c r="G235" s="0" t="n">
        <v>19</v>
      </c>
      <c r="H235" s="0" t="n">
        <v>9608</v>
      </c>
      <c r="I235" s="9" t="n">
        <f aca="false">(($C235/AVERAGE($C228:$C234))^(1/8))-1</f>
        <v>0.0293528401791636</v>
      </c>
      <c r="J235" s="9" t="n">
        <f aca="false">(AVERAGE(C215:C235)/AVERAGE(C193:C214))-1</f>
        <v>0.526942157084938</v>
      </c>
      <c r="K235" s="0" t="n">
        <v>102</v>
      </c>
      <c r="L235" s="0" t="n">
        <v>3390</v>
      </c>
      <c r="M235" s="0" t="n">
        <v>1</v>
      </c>
      <c r="N235" s="0" t="n">
        <v>222</v>
      </c>
      <c r="O235" s="0" t="n">
        <f aca="false">IF(LEN(C235)=2,2,IF(LEN(C235)=3,3,IF(LEN(C235)=4,4,1)))</f>
        <v>3</v>
      </c>
      <c r="P235" s="13" t="n">
        <f aca="false">A235</f>
        <v>44127</v>
      </c>
    </row>
    <row r="236" customFormat="false" ht="12.8" hidden="false" customHeight="false" outlineLevel="0" collapsed="false">
      <c r="A236" s="1" t="n">
        <v>44128</v>
      </c>
      <c r="B236" s="0" t="n">
        <v>146023</v>
      </c>
      <c r="C236" s="0" t="n">
        <v>1128</v>
      </c>
      <c r="D236" s="9" t="n">
        <f aca="false">(C236/B235)</f>
        <v>0.00778494772076331</v>
      </c>
      <c r="E236" s="24" t="n">
        <f aca="false">AVERAGE($C216:$C236)</f>
        <v>681.380952380952</v>
      </c>
      <c r="G236" s="0" t="n">
        <v>8</v>
      </c>
      <c r="H236" s="0" t="n">
        <v>9616</v>
      </c>
      <c r="I236" s="9" t="n">
        <f aca="false">(($C236/AVERAGE($C229:$C235))^(1/8))-1</f>
        <v>0.0429098210865322</v>
      </c>
      <c r="J236" s="9" t="n">
        <f aca="false">(AVERAGE(C216:C236)/AVERAGE(C194:C215))-1</f>
        <v>0.559548580147831</v>
      </c>
      <c r="K236" s="0" t="n">
        <v>75</v>
      </c>
      <c r="L236" s="0" t="n">
        <v>3465</v>
      </c>
      <c r="M236" s="0" t="n">
        <v>1</v>
      </c>
      <c r="N236" s="0" t="n">
        <v>223</v>
      </c>
      <c r="O236" s="0" t="n">
        <f aca="false">IF(LEN(C236)=2,2,IF(LEN(C236)=3,3,IF(LEN(C236)=4,4,1)))</f>
        <v>4</v>
      </c>
      <c r="P236" s="13" t="n">
        <f aca="false">A236</f>
        <v>44128</v>
      </c>
    </row>
    <row r="237" customFormat="false" ht="12.8" hidden="false" customHeight="false" outlineLevel="0" collapsed="false">
      <c r="A237" s="1" t="n">
        <v>44129</v>
      </c>
      <c r="B237" s="0" t="n">
        <v>147120</v>
      </c>
      <c r="C237" s="0" t="n">
        <v>1097</v>
      </c>
      <c r="D237" s="9" t="n">
        <f aca="false">(C237/B236)</f>
        <v>0.00751251515172267</v>
      </c>
      <c r="E237" s="24" t="n">
        <f aca="false">AVERAGE($C217:$C237)</f>
        <v>703.809523809524</v>
      </c>
      <c r="G237" s="0" t="n">
        <v>24</v>
      </c>
      <c r="H237" s="0" t="n">
        <v>9540</v>
      </c>
      <c r="I237" s="9" t="n">
        <f aca="false">(($C237/AVERAGE($C230:$C236))^(1/8))-1</f>
        <v>0.0266898897518004</v>
      </c>
      <c r="J237" s="9" t="n">
        <f aca="false">(AVERAGE(C217:C237)/AVERAGE(C195:C216))-1</f>
        <v>0.579497044150721</v>
      </c>
      <c r="K237" s="0" t="n">
        <v>0</v>
      </c>
      <c r="L237" s="0" t="n">
        <v>3445</v>
      </c>
      <c r="M237" s="0" t="n">
        <v>1</v>
      </c>
      <c r="N237" s="0" t="n">
        <v>224</v>
      </c>
      <c r="O237" s="0" t="n">
        <f aca="false">IF(LEN(C237)=2,2,IF(LEN(C237)=3,3,IF(LEN(C237)=4,4,1)))</f>
        <v>4</v>
      </c>
      <c r="P237" s="13" t="n">
        <f aca="false">A237</f>
        <v>44129</v>
      </c>
    </row>
    <row r="238" customFormat="false" ht="12.8" hidden="false" customHeight="false" outlineLevel="0" collapsed="false">
      <c r="A238" s="1" t="n">
        <v>44130</v>
      </c>
      <c r="B238" s="0" t="n">
        <v>148336</v>
      </c>
      <c r="C238" s="0" t="n">
        <v>1216</v>
      </c>
      <c r="D238" s="9" t="n">
        <f aca="false">(C238/B237)</f>
        <v>0.00826536160957042</v>
      </c>
      <c r="E238" s="24" t="n">
        <f aca="false">AVERAGE($C218:$C238)</f>
        <v>739.571428571429</v>
      </c>
      <c r="G238" s="0" t="n">
        <v>17</v>
      </c>
      <c r="H238" s="0" t="n">
        <v>9657</v>
      </c>
      <c r="I238" s="9" t="n">
        <f aca="false">(($C238/AVERAGE($C231:$C237))^(1/8))-1</f>
        <v>0.0328410673864519</v>
      </c>
      <c r="J238" s="9" t="n">
        <f aca="false">(AVERAGE(C218:C238)/AVERAGE(C196:C217))-1</f>
        <v>0.626894453411802</v>
      </c>
      <c r="K238" s="0" t="n">
        <v>0</v>
      </c>
      <c r="L238" s="0" t="n">
        <v>3441</v>
      </c>
      <c r="M238" s="0" t="n">
        <v>0</v>
      </c>
      <c r="N238" s="0" t="n">
        <v>224</v>
      </c>
      <c r="O238" s="0" t="n">
        <f aca="false">IF(LEN(C238)=2,2,IF(LEN(C238)=3,3,IF(LEN(C238)=4,4,1)))</f>
        <v>4</v>
      </c>
      <c r="P238" s="13" t="n">
        <f aca="false">A238</f>
        <v>44130</v>
      </c>
    </row>
  </sheetData>
  <hyperlinks>
    <hyperlink ref="F52" r:id="rId1" display="Protest outside Governors home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M97" colorId="64" zoomScale="95" zoomScaleNormal="95" zoomScalePageLayoutView="100" workbookViewId="0">
      <selection pane="topLeft" activeCell="AC128" activeCellId="0" sqref="AC128"/>
    </sheetView>
  </sheetViews>
  <sheetFormatPr defaultColWidth="12.0390625" defaultRowHeight="12.75" zeroHeight="false" outlineLevelRow="0" outlineLevelCol="0"/>
  <sheetData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E238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pane xSplit="0" ySplit="720" topLeftCell="A154" activePane="bottomLeft" state="split"/>
      <selection pane="topLeft" activeCell="A1" activeCellId="0" sqref="A1"/>
      <selection pane="bottomLeft" activeCell="D133" activeCellId="0" sqref="D133"/>
    </sheetView>
  </sheetViews>
  <sheetFormatPr defaultColWidth="12.0390625" defaultRowHeight="12.75" zeroHeight="false" outlineLevelRow="0" outlineLevelCol="0"/>
  <cols>
    <col collapsed="false" customWidth="true" hidden="false" outlineLevel="0" max="1" min="1" style="0" width="13.86"/>
    <col collapsed="false" customWidth="true" hidden="false" outlineLevel="0" max="3" min="2" style="7" width="11.57"/>
    <col collapsed="false" customWidth="true" hidden="false" outlineLevel="0" max="5" min="5" style="0" width="14.57"/>
    <col collapsed="false" customWidth="true" hidden="false" outlineLevel="0" max="6" min="6" style="0" width="14.28"/>
  </cols>
  <sheetData>
    <row r="1" customFormat="false" ht="35.1" hidden="false" customHeight="false" outlineLevel="0" collapsed="false">
      <c r="A1" s="5" t="s">
        <v>0</v>
      </c>
      <c r="B1" s="35" t="s">
        <v>1</v>
      </c>
      <c r="C1" s="36" t="s">
        <v>2</v>
      </c>
      <c r="D1" s="4" t="s">
        <v>46</v>
      </c>
      <c r="E1" s="4" t="s">
        <v>47</v>
      </c>
      <c r="F1" s="4" t="s">
        <v>48</v>
      </c>
    </row>
    <row r="2" customFormat="false" ht="12.75" hidden="false" customHeight="false" outlineLevel="0" collapsed="false">
      <c r="A2" s="37" t="n">
        <f aca="false">Massachusetts!A2</f>
        <v>43894</v>
      </c>
      <c r="B2" s="7" t="n">
        <f aca="false">Massachusetts!B2</f>
        <v>2</v>
      </c>
      <c r="C2" s="7" t="n">
        <f aca="false">Massachusetts!C2</f>
        <v>2</v>
      </c>
    </row>
    <row r="3" customFormat="false" ht="12.75" hidden="false" customHeight="false" outlineLevel="0" collapsed="false">
      <c r="A3" s="37" t="n">
        <f aca="false">Massachusetts!A3</f>
        <v>43895</v>
      </c>
      <c r="B3" s="7" t="n">
        <f aca="false">Massachusetts!B3</f>
        <v>3</v>
      </c>
      <c r="C3" s="7" t="n">
        <f aca="false">Massachusetts!C3</f>
        <v>1</v>
      </c>
    </row>
    <row r="4" customFormat="false" ht="12.75" hidden="false" customHeight="false" outlineLevel="0" collapsed="false">
      <c r="A4" s="37" t="n">
        <f aca="false">Massachusetts!A4</f>
        <v>43896</v>
      </c>
      <c r="B4" s="7" t="n">
        <f aca="false">Massachusetts!B4</f>
        <v>8</v>
      </c>
      <c r="C4" s="7" t="n">
        <f aca="false">Massachusetts!C4</f>
        <v>5</v>
      </c>
    </row>
    <row r="5" customFormat="false" ht="12.75" hidden="false" customHeight="false" outlineLevel="0" collapsed="false">
      <c r="A5" s="37" t="n">
        <f aca="false">Massachusetts!A5</f>
        <v>43897</v>
      </c>
      <c r="B5" s="7" t="n">
        <f aca="false">Massachusetts!B5</f>
        <v>13</v>
      </c>
      <c r="C5" s="7" t="n">
        <f aca="false">Massachusetts!C5</f>
        <v>5</v>
      </c>
    </row>
    <row r="6" customFormat="false" ht="12.75" hidden="false" customHeight="false" outlineLevel="0" collapsed="false">
      <c r="A6" s="37" t="n">
        <f aca="false">Massachusetts!A6</f>
        <v>43898</v>
      </c>
      <c r="B6" s="7" t="n">
        <f aca="false">Massachusetts!B6</f>
        <v>28</v>
      </c>
      <c r="C6" s="7" t="n">
        <f aca="false">Massachusetts!C6</f>
        <v>15</v>
      </c>
    </row>
    <row r="7" customFormat="false" ht="12.75" hidden="false" customHeight="false" outlineLevel="0" collapsed="false">
      <c r="A7" s="37" t="n">
        <f aca="false">Massachusetts!A7</f>
        <v>43899</v>
      </c>
      <c r="B7" s="7" t="n">
        <f aca="false">Massachusetts!B7</f>
        <v>41</v>
      </c>
      <c r="C7" s="7" t="n">
        <f aca="false">Massachusetts!C7</f>
        <v>13</v>
      </c>
    </row>
    <row r="8" customFormat="false" ht="12.75" hidden="false" customHeight="false" outlineLevel="0" collapsed="false">
      <c r="A8" s="37" t="n">
        <f aca="false">Massachusetts!A8</f>
        <v>43900</v>
      </c>
      <c r="B8" s="7" t="n">
        <f aca="false">Massachusetts!B8</f>
        <v>92</v>
      </c>
      <c r="C8" s="7" t="n">
        <f aca="false">Massachusetts!C8</f>
        <v>51</v>
      </c>
    </row>
    <row r="9" customFormat="false" ht="12.75" hidden="false" customHeight="false" outlineLevel="0" collapsed="false">
      <c r="A9" s="38" t="n">
        <f aca="false">Massachusetts!A9</f>
        <v>43901</v>
      </c>
      <c r="B9" s="39" t="n">
        <f aca="false">Massachusetts!B9</f>
        <v>95</v>
      </c>
      <c r="C9" s="39" t="n">
        <f aca="false">Massachusetts!C9</f>
        <v>3</v>
      </c>
      <c r="D9" s="40" t="n">
        <f aca="false">AVERAGE(C2:C8)/AVERAGE(B2:B8)</f>
        <v>0.491978609625668</v>
      </c>
      <c r="E9" s="39" t="n">
        <v>0</v>
      </c>
      <c r="F9" s="41" t="n">
        <f aca="false">LN(2)/LN(1+D9)</f>
        <v>1.73242113847687</v>
      </c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  <c r="BA9" s="42"/>
      <c r="BB9" s="42"/>
      <c r="BC9" s="42"/>
      <c r="BD9" s="42"/>
      <c r="BE9" s="42"/>
    </row>
    <row r="10" customFormat="false" ht="12.75" hidden="false" customHeight="false" outlineLevel="0" collapsed="false">
      <c r="A10" s="37" t="n">
        <f aca="false">Massachusetts!A10</f>
        <v>43902</v>
      </c>
      <c r="B10" s="7" t="n">
        <f aca="false">Massachusetts!B10</f>
        <v>108</v>
      </c>
      <c r="C10" s="7" t="n">
        <f aca="false">Massachusetts!C10</f>
        <v>13</v>
      </c>
      <c r="D10" s="9" t="n">
        <f aca="false">AVERAGE(C3:C9)/AVERAGE(B3:B9)</f>
        <v>0.332142857142857</v>
      </c>
      <c r="E10" s="7" t="n">
        <v>1</v>
      </c>
      <c r="F10" s="43" t="n">
        <f aca="false">LN(2)/LN(1+D10)</f>
        <v>2.41692541947994</v>
      </c>
    </row>
    <row r="11" customFormat="false" ht="12.75" hidden="false" customHeight="false" outlineLevel="0" collapsed="false">
      <c r="A11" s="37" t="n">
        <f aca="false">Massachusetts!A11</f>
        <v>43903</v>
      </c>
      <c r="B11" s="7" t="n">
        <f aca="false">Massachusetts!B11</f>
        <v>123</v>
      </c>
      <c r="C11" s="7" t="n">
        <f aca="false">Massachusetts!C11</f>
        <v>15</v>
      </c>
      <c r="D11" s="9" t="n">
        <f aca="false">AVERAGE(C4:C10)/AVERAGE(B4:B10)</f>
        <v>0.272727272727273</v>
      </c>
      <c r="E11" s="7" t="n">
        <v>2</v>
      </c>
      <c r="F11" s="43" t="n">
        <f aca="false">LN(2)/LN(1+D11)</f>
        <v>2.8741966696952</v>
      </c>
    </row>
    <row r="12" customFormat="false" ht="12.75" hidden="false" customHeight="false" outlineLevel="0" collapsed="false">
      <c r="A12" s="37" t="n">
        <f aca="false">Massachusetts!A12</f>
        <v>43904</v>
      </c>
      <c r="B12" s="7" t="n">
        <f aca="false">Massachusetts!B12</f>
        <v>138</v>
      </c>
      <c r="C12" s="7" t="n">
        <f aca="false">Massachusetts!C12</f>
        <v>15</v>
      </c>
      <c r="D12" s="9" t="n">
        <f aca="false">AVERAGE(C5:C11)/AVERAGE(B5:B11)</f>
        <v>0.23</v>
      </c>
      <c r="E12" s="7" t="n">
        <v>3</v>
      </c>
      <c r="F12" s="43" t="n">
        <f aca="false">LN(2)/LN(1+D12)</f>
        <v>3.34830790868766</v>
      </c>
    </row>
    <row r="13" customFormat="false" ht="12.75" hidden="false" customHeight="false" outlineLevel="0" collapsed="false">
      <c r="A13" s="37" t="n">
        <f aca="false">Massachusetts!A13</f>
        <v>43905</v>
      </c>
      <c r="B13" s="7" t="n">
        <f aca="false">Massachusetts!B13</f>
        <v>164</v>
      </c>
      <c r="C13" s="7" t="n">
        <f aca="false">Massachusetts!C13</f>
        <v>26</v>
      </c>
      <c r="D13" s="9" t="n">
        <f aca="false">AVERAGE(C6:C12)/AVERAGE(B6:B12)</f>
        <v>0.2</v>
      </c>
      <c r="E13" s="7" t="n">
        <v>4</v>
      </c>
      <c r="F13" s="43" t="n">
        <f aca="false">LN(2)/LN(1+D13)</f>
        <v>3.80178401692393</v>
      </c>
    </row>
    <row r="14" customFormat="false" ht="12.75" hidden="false" customHeight="false" outlineLevel="0" collapsed="false">
      <c r="A14" s="38" t="n">
        <f aca="false">Massachusetts!A14</f>
        <v>43906</v>
      </c>
      <c r="B14" s="39" t="n">
        <f aca="false">Massachusetts!B14</f>
        <v>197</v>
      </c>
      <c r="C14" s="39" t="n">
        <f aca="false">Massachusetts!C14</f>
        <v>33</v>
      </c>
      <c r="D14" s="9" t="n">
        <f aca="false">AVERAGE(C7:C13)/AVERAGE(B7:B13)</f>
        <v>0.178712220762155</v>
      </c>
      <c r="E14" s="39" t="n">
        <v>5</v>
      </c>
      <c r="F14" s="41" t="n">
        <f aca="false">LN(2)/LN(1+D14)</f>
        <v>4.21564665946821</v>
      </c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42"/>
      <c r="AO14" s="42"/>
      <c r="AP14" s="42"/>
      <c r="AQ14" s="42"/>
      <c r="AR14" s="42"/>
      <c r="AS14" s="42"/>
      <c r="AT14" s="42"/>
      <c r="AU14" s="42"/>
      <c r="AV14" s="42"/>
      <c r="AW14" s="42"/>
      <c r="AX14" s="42"/>
      <c r="AY14" s="42"/>
      <c r="AZ14" s="42"/>
      <c r="BA14" s="42"/>
      <c r="BB14" s="42"/>
      <c r="BC14" s="42"/>
      <c r="BD14" s="42"/>
      <c r="BE14" s="42"/>
    </row>
    <row r="15" customFormat="false" ht="12.75" hidden="false" customHeight="false" outlineLevel="0" collapsed="false">
      <c r="A15" s="37" t="n">
        <f aca="false">Massachusetts!A15</f>
        <v>43907</v>
      </c>
      <c r="B15" s="7" t="n">
        <f aca="false">Massachusetts!B15</f>
        <v>218</v>
      </c>
      <c r="C15" s="7" t="n">
        <f aca="false">Massachusetts!C15</f>
        <v>21</v>
      </c>
      <c r="D15" s="9" t="n">
        <f aca="false">AVERAGE(C9:C15)/AVERAGE(B9:B15)</f>
        <v>0.120805369127517</v>
      </c>
      <c r="E15" s="7" t="n">
        <v>6</v>
      </c>
      <c r="F15" s="43" t="n">
        <f aca="false">LN(2)/LN(1+D15)</f>
        <v>6.07770570358239</v>
      </c>
    </row>
    <row r="16" customFormat="false" ht="12.75" hidden="false" customHeight="false" outlineLevel="0" collapsed="false">
      <c r="A16" s="37" t="n">
        <f aca="false">Massachusetts!A16</f>
        <v>43908</v>
      </c>
      <c r="B16" s="7" t="n">
        <f aca="false">Massachusetts!B16</f>
        <v>256</v>
      </c>
      <c r="C16" s="7" t="n">
        <f aca="false">Massachusetts!C16</f>
        <v>38</v>
      </c>
      <c r="D16" s="9" t="n">
        <f aca="false">AVERAGE(C10:C16)/AVERAGE(B10:B16)</f>
        <v>0.133720930232558</v>
      </c>
      <c r="E16" s="7" t="n">
        <v>7</v>
      </c>
      <c r="F16" s="43" t="n">
        <f aca="false">LN(2)/LN(1+D16)</f>
        <v>5.52286147216762</v>
      </c>
    </row>
    <row r="17" customFormat="false" ht="12.75" hidden="false" customHeight="false" outlineLevel="0" collapsed="false">
      <c r="A17" s="37" t="n">
        <f aca="false">Massachusetts!A17</f>
        <v>43909</v>
      </c>
      <c r="B17" s="7" t="n">
        <f aca="false">Massachusetts!B17</f>
        <v>326</v>
      </c>
      <c r="C17" s="7" t="n">
        <f aca="false">Massachusetts!C17</f>
        <v>70</v>
      </c>
      <c r="D17" s="9" t="n">
        <f aca="false">AVERAGE(C11:C17)/AVERAGE(B11:B17)</f>
        <v>0.153305203938115</v>
      </c>
      <c r="E17" s="7" t="n">
        <v>8</v>
      </c>
      <c r="F17" s="43" t="n">
        <f aca="false">LN(2)/LN(1+D17)</f>
        <v>4.85969218492905</v>
      </c>
    </row>
    <row r="18" customFormat="false" ht="12.75" hidden="false" customHeight="false" outlineLevel="0" collapsed="false">
      <c r="A18" s="38" t="n">
        <f aca="false">Massachusetts!A18</f>
        <v>43910</v>
      </c>
      <c r="B18" s="39" t="n">
        <f aca="false">Massachusetts!B18</f>
        <v>413</v>
      </c>
      <c r="C18" s="39" t="n">
        <f aca="false">Massachusetts!C18</f>
        <v>87</v>
      </c>
      <c r="D18" s="9" t="n">
        <f aca="false">AVERAGE(C12:C18)/AVERAGE(B12:B18)</f>
        <v>0.169392523364486</v>
      </c>
      <c r="E18" s="39" t="n">
        <v>9</v>
      </c>
      <c r="F18" s="41" t="n">
        <f aca="false">LN(2)/LN(1+D18)</f>
        <v>4.4294969115326</v>
      </c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2"/>
      <c r="AN18" s="42"/>
      <c r="AO18" s="42"/>
      <c r="AP18" s="42"/>
      <c r="AQ18" s="42"/>
      <c r="AR18" s="42"/>
      <c r="AS18" s="42"/>
      <c r="AT18" s="42"/>
      <c r="AU18" s="42"/>
      <c r="AV18" s="42"/>
      <c r="AW18" s="42"/>
      <c r="AX18" s="42"/>
      <c r="AY18" s="42"/>
      <c r="AZ18" s="42"/>
      <c r="BA18" s="42"/>
      <c r="BB18" s="42"/>
      <c r="BC18" s="42"/>
      <c r="BD18" s="42"/>
      <c r="BE18" s="42"/>
    </row>
    <row r="19" customFormat="false" ht="12.75" hidden="false" customHeight="false" outlineLevel="0" collapsed="false">
      <c r="A19" s="37" t="n">
        <f aca="false">Massachusetts!A19</f>
        <v>43911</v>
      </c>
      <c r="B19" s="7" t="n">
        <f aca="false">Massachusetts!B19</f>
        <v>525</v>
      </c>
      <c r="C19" s="7" t="n">
        <f aca="false">Massachusetts!C19</f>
        <v>112</v>
      </c>
      <c r="D19" s="9" t="n">
        <f aca="false">AVERAGE(C13:C19)/AVERAGE(B13:B19)</f>
        <v>0.184373511195808</v>
      </c>
      <c r="E19" s="7" t="n">
        <v>10</v>
      </c>
      <c r="F19" s="43" t="n">
        <f aca="false">LN(2)/LN(1+D19)</f>
        <v>4.09627676289825</v>
      </c>
    </row>
    <row r="20" customFormat="false" ht="12.75" hidden="false" customHeight="false" outlineLevel="0" collapsed="false">
      <c r="A20" s="37" t="n">
        <f aca="false">Massachusetts!A20</f>
        <v>43912</v>
      </c>
      <c r="B20" s="7" t="n">
        <f aca="false">Massachusetts!B20</f>
        <v>646</v>
      </c>
      <c r="C20" s="7" t="n">
        <f aca="false">Massachusetts!C20</f>
        <v>121</v>
      </c>
      <c r="D20" s="9" t="n">
        <f aca="false">AVERAGE(C14:C20)/AVERAGE(B14:B20)</f>
        <v>0.186749321968229</v>
      </c>
      <c r="E20" s="7" t="n">
        <v>11</v>
      </c>
      <c r="F20" s="43" t="n">
        <f aca="false">LN(2)/LN(1+D20)</f>
        <v>4.04833344971202</v>
      </c>
    </row>
    <row r="21" customFormat="false" ht="12.75" hidden="false" customHeight="false" outlineLevel="0" collapsed="false">
      <c r="A21" s="37" t="n">
        <f aca="false">Massachusetts!A21</f>
        <v>43913</v>
      </c>
      <c r="B21" s="44" t="n">
        <f aca="false">Massachusetts!B21</f>
        <v>777</v>
      </c>
      <c r="C21" s="44" t="n">
        <f aca="false">Massachusetts!C21</f>
        <v>131</v>
      </c>
      <c r="D21" s="9" t="n">
        <f aca="false">AVERAGE(C15:C21)/AVERAGE(B15:B21)</f>
        <v>0.18348623853211</v>
      </c>
      <c r="E21" s="7" t="n">
        <v>12</v>
      </c>
      <c r="F21" s="43" t="n">
        <f aca="false">LN(2)/LN(1+D21)</f>
        <v>4.11449943160529</v>
      </c>
    </row>
    <row r="22" customFormat="false" ht="12.75" hidden="false" customHeight="false" outlineLevel="0" collapsed="false">
      <c r="A22" s="38" t="n">
        <f aca="false">Massachusetts!A22</f>
        <v>43914</v>
      </c>
      <c r="B22" s="39" t="n">
        <f aca="false">Massachusetts!B22</f>
        <v>1159</v>
      </c>
      <c r="C22" s="39" t="n">
        <f aca="false">Massachusetts!C22</f>
        <v>382</v>
      </c>
      <c r="D22" s="9" t="n">
        <f aca="false">AVERAGE(C16:C22)/AVERAGE(B16:B22)</f>
        <v>0.229400292540224</v>
      </c>
      <c r="E22" s="39" t="n">
        <v>13</v>
      </c>
      <c r="F22" s="41" t="n">
        <f aca="false">LN(2)/LN(1+D22)</f>
        <v>3.3562145106032</v>
      </c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  <c r="AH22" s="42"/>
      <c r="AI22" s="42"/>
      <c r="AJ22" s="42"/>
      <c r="AK22" s="42"/>
      <c r="AL22" s="42"/>
      <c r="AM22" s="42"/>
      <c r="AN22" s="42"/>
      <c r="AO22" s="42"/>
      <c r="AP22" s="42"/>
      <c r="AQ22" s="42"/>
      <c r="AR22" s="42"/>
      <c r="AS22" s="42"/>
      <c r="AT22" s="42"/>
      <c r="AU22" s="42"/>
      <c r="AV22" s="42"/>
      <c r="AW22" s="42"/>
      <c r="AX22" s="42"/>
      <c r="AY22" s="42"/>
      <c r="AZ22" s="42"/>
      <c r="BA22" s="42"/>
      <c r="BB22" s="42"/>
      <c r="BC22" s="42"/>
      <c r="BD22" s="42"/>
      <c r="BE22" s="42"/>
    </row>
    <row r="23" customFormat="false" ht="12.75" hidden="false" customHeight="false" outlineLevel="0" collapsed="false">
      <c r="A23" s="37" t="n">
        <f aca="false">Massachusetts!A23</f>
        <v>43915</v>
      </c>
      <c r="B23" s="7" t="n">
        <f aca="false">Massachusetts!B23</f>
        <v>1838</v>
      </c>
      <c r="C23" s="7" t="n">
        <f aca="false">Massachusetts!C23</f>
        <v>679</v>
      </c>
      <c r="D23" s="9" t="n">
        <f aca="false">AVERAGE(C17:C23)/AVERAGE(B17:B23)</f>
        <v>0.278325123152709</v>
      </c>
      <c r="E23" s="7" t="n">
        <v>14</v>
      </c>
      <c r="F23" s="43" t="n">
        <f aca="false">LN(2)/LN(1+D23)</f>
        <v>2.82282687055021</v>
      </c>
    </row>
    <row r="24" customFormat="false" ht="12.75" hidden="false" customHeight="false" outlineLevel="0" collapsed="false">
      <c r="A24" s="38" t="n">
        <f aca="false">Massachusetts!A24</f>
        <v>43916</v>
      </c>
      <c r="B24" s="39" t="n">
        <f aca="false">Massachusetts!B24</f>
        <v>2417</v>
      </c>
      <c r="C24" s="39" t="n">
        <f aca="false">Massachusetts!C24</f>
        <v>579</v>
      </c>
      <c r="D24" s="9" t="n">
        <f aca="false">AVERAGE(C18:C24)/AVERAGE(B18:B24)</f>
        <v>0.268938906752412</v>
      </c>
      <c r="E24" s="39" t="n">
        <v>15</v>
      </c>
      <c r="F24" s="41" t="n">
        <f aca="false">LN(2)/LN(1+D24)</f>
        <v>2.91016936842478</v>
      </c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42"/>
      <c r="AX24" s="42"/>
      <c r="AY24" s="42"/>
      <c r="AZ24" s="42"/>
      <c r="BA24" s="42"/>
      <c r="BB24" s="42"/>
      <c r="BC24" s="42"/>
      <c r="BD24" s="42"/>
      <c r="BE24" s="42"/>
    </row>
    <row r="25" customFormat="false" ht="12.75" hidden="false" customHeight="false" outlineLevel="0" collapsed="false">
      <c r="A25" s="37" t="n">
        <f aca="false">Massachusetts!A25</f>
        <v>43917</v>
      </c>
      <c r="B25" s="7" t="n">
        <f aca="false">Massachusetts!B25</f>
        <v>3240</v>
      </c>
      <c r="C25" s="7" t="n">
        <f aca="false">Massachusetts!C25</f>
        <v>823</v>
      </c>
      <c r="D25" s="9" t="n">
        <f aca="false">AVERAGE(C19:C25)/AVERAGE(B19:B25)</f>
        <v>0.266647802301453</v>
      </c>
      <c r="E25" s="7" t="n">
        <v>16</v>
      </c>
      <c r="F25" s="43" t="n">
        <f aca="false">LN(2)/LN(1+D25)</f>
        <v>2.9324186149495</v>
      </c>
    </row>
    <row r="26" customFormat="false" ht="12.75" hidden="false" customHeight="false" outlineLevel="0" collapsed="false">
      <c r="A26" s="37" t="n">
        <f aca="false">Massachusetts!A26</f>
        <v>43918</v>
      </c>
      <c r="B26" s="7" t="n">
        <f aca="false">Massachusetts!B26</f>
        <v>4257</v>
      </c>
      <c r="C26" s="7" t="n">
        <f aca="false">Massachusetts!C26</f>
        <v>1017</v>
      </c>
      <c r="D26" s="9" t="n">
        <f aca="false">AVERAGE(C20:C26)/AVERAGE(B20:B26)</f>
        <v>0.260359983256593</v>
      </c>
      <c r="E26" s="7" t="n">
        <v>17</v>
      </c>
      <c r="F26" s="43" t="n">
        <f aca="false">LN(2)/LN(1+D26)</f>
        <v>2.99548411955828</v>
      </c>
    </row>
    <row r="27" customFormat="false" ht="12.75" hidden="false" customHeight="false" outlineLevel="0" collapsed="false">
      <c r="A27" s="38" t="n">
        <f aca="false">Massachusetts!A27</f>
        <v>43919</v>
      </c>
      <c r="B27" s="39" t="n">
        <f aca="false">Massachusetts!B27</f>
        <v>4955</v>
      </c>
      <c r="C27" s="39" t="n">
        <f aca="false">Massachusetts!C27</f>
        <v>698</v>
      </c>
      <c r="D27" s="9" t="n">
        <f aca="false">AVERAGE(C21:C27)/AVERAGE(B21:B27)</f>
        <v>0.231132328487904</v>
      </c>
      <c r="E27" s="39" t="n">
        <v>18</v>
      </c>
      <c r="F27" s="41" t="n">
        <f aca="false">LN(2)/LN(1+D27)</f>
        <v>3.33349069073649</v>
      </c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42"/>
      <c r="AK27" s="42"/>
      <c r="AL27" s="42"/>
      <c r="AM27" s="42"/>
      <c r="AN27" s="42"/>
      <c r="AO27" s="42"/>
      <c r="AP27" s="42"/>
      <c r="AQ27" s="42"/>
      <c r="AR27" s="42"/>
      <c r="AS27" s="42"/>
      <c r="AT27" s="42"/>
      <c r="AU27" s="42"/>
      <c r="AV27" s="42"/>
      <c r="AW27" s="42"/>
      <c r="AX27" s="42"/>
      <c r="AY27" s="42"/>
      <c r="AZ27" s="42"/>
      <c r="BA27" s="42"/>
      <c r="BB27" s="42"/>
      <c r="BC27" s="42"/>
      <c r="BD27" s="42"/>
      <c r="BE27" s="42"/>
    </row>
    <row r="28" customFormat="false" ht="12.75" hidden="false" customHeight="false" outlineLevel="0" collapsed="false">
      <c r="A28" s="37" t="n">
        <f aca="false">Massachusetts!A28</f>
        <v>43920</v>
      </c>
      <c r="B28" s="7" t="n">
        <f aca="false">Massachusetts!B28</f>
        <v>5752</v>
      </c>
      <c r="C28" s="7" t="n">
        <f aca="false">Massachusetts!C28</f>
        <v>797</v>
      </c>
      <c r="D28" s="9" t="n">
        <f aca="false">AVERAGE(C22:C28)/AVERAGE(B22:B28)</f>
        <v>0.210644423744602</v>
      </c>
      <c r="E28" s="7" t="n">
        <v>19</v>
      </c>
      <c r="F28" s="43" t="n">
        <f aca="false">LN(2)/LN(1+D28)</f>
        <v>3.62614192716108</v>
      </c>
    </row>
    <row r="29" customFormat="false" ht="12.75" hidden="false" customHeight="false" outlineLevel="0" collapsed="false">
      <c r="A29" s="37" t="n">
        <f aca="false">Massachusetts!A29</f>
        <v>43921</v>
      </c>
      <c r="B29" s="7" t="n">
        <f aca="false">Massachusetts!B29</f>
        <v>6620</v>
      </c>
      <c r="C29" s="7" t="n">
        <f aca="false">Massachusetts!C29</f>
        <v>868</v>
      </c>
      <c r="D29" s="9" t="n">
        <f aca="false">AVERAGE(C23:C29)/AVERAGE(B23:B29)</f>
        <v>0.187798755115375</v>
      </c>
      <c r="E29" s="7" t="n">
        <v>20</v>
      </c>
      <c r="F29" s="43" t="n">
        <f aca="false">LN(2)/LN(1+D29)</f>
        <v>4.02754152580004</v>
      </c>
    </row>
    <row r="30" customFormat="false" ht="12.75" hidden="false" customHeight="false" outlineLevel="0" collapsed="false">
      <c r="A30" s="37" t="n">
        <f aca="false">Massachusetts!A30</f>
        <v>43922</v>
      </c>
      <c r="B30" s="7" t="n">
        <f aca="false">Massachusetts!B30</f>
        <v>7738</v>
      </c>
      <c r="C30" s="7" t="n">
        <f aca="false">Massachusetts!C30</f>
        <v>1118</v>
      </c>
      <c r="D30" s="9" t="n">
        <f aca="false">AVERAGE(C24:C30)/AVERAGE(B24:B30)</f>
        <v>0.168672632150719</v>
      </c>
      <c r="E30" s="7" t="n">
        <v>21</v>
      </c>
      <c r="F30" s="43" t="n">
        <f aca="false">LN(2)/LN(1+D30)</f>
        <v>4.44699683038726</v>
      </c>
    </row>
    <row r="31" customFormat="false" ht="12.75" hidden="false" customHeight="false" outlineLevel="0" collapsed="false">
      <c r="A31" s="37" t="n">
        <f aca="false">Massachusetts!A31</f>
        <v>43923</v>
      </c>
      <c r="B31" s="7" t="n">
        <f aca="false">Massachusetts!B31</f>
        <v>8966</v>
      </c>
      <c r="C31" s="7" t="n">
        <f aca="false">Massachusetts!C31</f>
        <v>1228</v>
      </c>
      <c r="D31" s="9" t="n">
        <f aca="false">AVERAGE(C25:C31)/AVERAGE(B25:B31)</f>
        <v>0.157700828356771</v>
      </c>
      <c r="E31" s="7" t="n">
        <v>22</v>
      </c>
      <c r="F31" s="43" t="n">
        <f aca="false">LN(2)/LN(1+D31)</f>
        <v>4.73344812853638</v>
      </c>
    </row>
    <row r="32" customFormat="false" ht="12.75" hidden="false" customHeight="false" outlineLevel="0" collapsed="false">
      <c r="A32" s="38" t="n">
        <f aca="false">Massachusetts!A32</f>
        <v>43924</v>
      </c>
      <c r="B32" s="39" t="n">
        <f aca="false">Massachusetts!B32</f>
        <v>10402</v>
      </c>
      <c r="C32" s="39" t="n">
        <f aca="false">Massachusetts!C32</f>
        <v>1436</v>
      </c>
      <c r="D32" s="9" t="n">
        <f aca="false">AVERAGE(C26:C32)/AVERAGE(B26:B32)</f>
        <v>0.147093859108647</v>
      </c>
      <c r="E32" s="39" t="n">
        <v>23</v>
      </c>
      <c r="F32" s="41" t="n">
        <f aca="false">LN(2)/LN(1+D32)</f>
        <v>5.0509274309183</v>
      </c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2"/>
      <c r="AN32" s="42"/>
      <c r="AO32" s="42"/>
      <c r="AP32" s="42"/>
      <c r="AQ32" s="42"/>
      <c r="AR32" s="42"/>
      <c r="AS32" s="42"/>
      <c r="AT32" s="42"/>
      <c r="AU32" s="42"/>
      <c r="AV32" s="42"/>
      <c r="AW32" s="42"/>
      <c r="AX32" s="42"/>
      <c r="AY32" s="42"/>
      <c r="AZ32" s="42"/>
      <c r="BA32" s="42"/>
      <c r="BB32" s="42"/>
      <c r="BC32" s="42"/>
      <c r="BD32" s="42"/>
      <c r="BE32" s="42"/>
    </row>
    <row r="33" customFormat="false" ht="12.75" hidden="false" customHeight="false" outlineLevel="0" collapsed="false">
      <c r="A33" s="37" t="n">
        <f aca="false">Massachusetts!A33</f>
        <v>43925</v>
      </c>
      <c r="B33" s="7" t="n">
        <f aca="false">Massachusetts!B33</f>
        <v>11736</v>
      </c>
      <c r="C33" s="7" t="n">
        <f aca="false">Massachusetts!C33</f>
        <v>1334</v>
      </c>
      <c r="D33" s="9" t="n">
        <f aca="false">AVERAGE(C27:C33)/AVERAGE(B27:B33)</f>
        <v>0.133151738503445</v>
      </c>
      <c r="E33" s="7" t="n">
        <v>24</v>
      </c>
      <c r="F33" s="43" t="n">
        <f aca="false">LN(2)/LN(1+D33)</f>
        <v>5.54504882669779</v>
      </c>
    </row>
    <row r="34" customFormat="false" ht="12.75" hidden="false" customHeight="false" outlineLevel="0" collapsed="false">
      <c r="A34" s="37" t="n">
        <f aca="false">Massachusetts!A34</f>
        <v>43926</v>
      </c>
      <c r="B34" s="7" t="n">
        <f aca="false">Massachusetts!B34</f>
        <v>12500</v>
      </c>
      <c r="C34" s="7" t="n">
        <f aca="false">Massachusetts!C34</f>
        <v>764</v>
      </c>
      <c r="D34" s="9" t="n">
        <f aca="false">AVERAGE(C28:C34)/AVERAGE(B28:B34)</f>
        <v>0.118419813541765</v>
      </c>
      <c r="E34" s="7" t="n">
        <v>25</v>
      </c>
      <c r="F34" s="43" t="n">
        <f aca="false">LN(2)/LN(1+D34)</f>
        <v>6.19341447472233</v>
      </c>
    </row>
    <row r="35" customFormat="false" ht="12.75" hidden="false" customHeight="false" outlineLevel="0" collapsed="false">
      <c r="A35" s="37" t="n">
        <f aca="false">Massachusetts!A35</f>
        <v>43927</v>
      </c>
      <c r="B35" s="7" t="n">
        <f aca="false">Massachusetts!B35</f>
        <v>13837</v>
      </c>
      <c r="C35" s="7" t="n">
        <f aca="false">Massachusetts!C35</f>
        <v>1337</v>
      </c>
      <c r="D35" s="9" t="n">
        <f aca="false">AVERAGE(C29:C35)/AVERAGE(B29:B35)</f>
        <v>0.112606025153554</v>
      </c>
      <c r="E35" s="7" t="n">
        <v>26</v>
      </c>
      <c r="F35" s="43" t="n">
        <f aca="false">LN(2)/LN(1+D35)</f>
        <v>6.49591827496333</v>
      </c>
    </row>
    <row r="36" customFormat="false" ht="12.75" hidden="false" customHeight="false" outlineLevel="0" collapsed="false">
      <c r="A36" s="37" t="n">
        <f aca="false">Massachusetts!A36</f>
        <v>43928</v>
      </c>
      <c r="B36" s="7" t="n">
        <f aca="false">Massachusetts!B36</f>
        <v>15202</v>
      </c>
      <c r="C36" s="7" t="n">
        <f aca="false">Massachusetts!C36</f>
        <v>1365</v>
      </c>
      <c r="D36" s="9" t="n">
        <f aca="false">AVERAGE(C30:C36)/AVERAGE(B30:B36)</f>
        <v>0.106766524427414</v>
      </c>
      <c r="E36" s="7" t="n">
        <v>27</v>
      </c>
      <c r="F36" s="43" t="n">
        <f aca="false">LN(2)/LN(1+D36)</f>
        <v>6.83289209257987</v>
      </c>
    </row>
    <row r="37" customFormat="false" ht="12.75" hidden="false" customHeight="false" outlineLevel="0" collapsed="false">
      <c r="A37" s="37" t="n">
        <f aca="false">Massachusetts!A37</f>
        <v>43929</v>
      </c>
      <c r="B37" s="7" t="n">
        <f aca="false">Massachusetts!B37</f>
        <v>16790</v>
      </c>
      <c r="C37" s="7" t="n">
        <f aca="false">Massachusetts!C37</f>
        <v>1588</v>
      </c>
      <c r="D37" s="9" t="n">
        <f aca="false">AVERAGE(C31:C37)/AVERAGE(B31:B37)</f>
        <v>0.101215435018394</v>
      </c>
      <c r="E37" s="7" t="n">
        <v>28</v>
      </c>
      <c r="F37" s="43" t="n">
        <f aca="false">LN(2)/LN(1+D37)</f>
        <v>7.18924128013403</v>
      </c>
    </row>
    <row r="38" customFormat="false" ht="12.75" hidden="false" customHeight="false" outlineLevel="0" collapsed="false">
      <c r="A38" s="37" t="n">
        <f aca="false">Massachusetts!A38</f>
        <v>43930</v>
      </c>
      <c r="B38" s="7" t="n">
        <f aca="false">Massachusetts!B38</f>
        <v>18941</v>
      </c>
      <c r="C38" s="7" t="n">
        <f aca="false">Massachusetts!C38</f>
        <v>2151</v>
      </c>
      <c r="D38" s="9" t="n">
        <f aca="false">AVERAGE(C32:C38)/AVERAGE(B32:B38)</f>
        <v>0.100344036697248</v>
      </c>
      <c r="E38" s="7" t="n">
        <v>29</v>
      </c>
      <c r="F38" s="43" t="n">
        <f aca="false">LN(2)/LN(1+D38)</f>
        <v>7.24875779644119</v>
      </c>
    </row>
    <row r="39" customFormat="false" ht="12.75" hidden="false" customHeight="false" outlineLevel="0" collapsed="false">
      <c r="A39" s="38" t="n">
        <f aca="false">Massachusetts!A39</f>
        <v>43931</v>
      </c>
      <c r="B39" s="39" t="n">
        <f aca="false">Massachusetts!B39</f>
        <v>20947</v>
      </c>
      <c r="C39" s="39" t="n">
        <f aca="false">Massachusetts!C39</f>
        <v>2006</v>
      </c>
      <c r="D39" s="9" t="n">
        <f aca="false">AVERAGE(C33:C39)/AVERAGE(B33:B39)</f>
        <v>0.0959046137895282</v>
      </c>
      <c r="E39" s="39" t="n">
        <v>30</v>
      </c>
      <c r="F39" s="41" t="n">
        <f aca="false">LN(2)/LN(1+D39)</f>
        <v>7.56874883786758</v>
      </c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  <c r="AG39" s="42"/>
      <c r="AH39" s="42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  <c r="BA39" s="42"/>
      <c r="BB39" s="42"/>
      <c r="BC39" s="42"/>
      <c r="BD39" s="42"/>
      <c r="BE39" s="42"/>
    </row>
    <row r="40" customFormat="false" ht="12.75" hidden="false" customHeight="false" outlineLevel="0" collapsed="false">
      <c r="A40" s="37" t="n">
        <f aca="false">Massachusetts!A40</f>
        <v>43932</v>
      </c>
      <c r="B40" s="7" t="n">
        <f aca="false">Massachusetts!B40</f>
        <v>22860</v>
      </c>
      <c r="C40" s="7" t="n">
        <f aca="false">Massachusetts!C40</f>
        <v>1913</v>
      </c>
      <c r="D40" s="9" t="n">
        <f aca="false">AVERAGE(C34:C40)/AVERAGE(B34:B40)</f>
        <v>0.0918754181223519</v>
      </c>
      <c r="E40" s="7" t="n">
        <v>31</v>
      </c>
      <c r="F40" s="43" t="n">
        <f aca="false">LN(2)/LN(1+D40)</f>
        <v>7.88592190004888</v>
      </c>
    </row>
    <row r="41" customFormat="false" ht="12.75" hidden="false" customHeight="false" outlineLevel="0" collapsed="false">
      <c r="A41" s="37" t="n">
        <f aca="false">Massachusetts!A41</f>
        <v>43933</v>
      </c>
      <c r="B41" s="7" t="n">
        <f aca="false">Massachusetts!B41</f>
        <v>25475</v>
      </c>
      <c r="C41" s="7" t="n">
        <f aca="false">Massachusetts!C41</f>
        <v>2615</v>
      </c>
      <c r="D41" s="9" t="n">
        <f aca="false">AVERAGE(C35:C41)/AVERAGE(B35:B41)</f>
        <v>0.096790797600931</v>
      </c>
      <c r="E41" s="7" t="n">
        <v>32</v>
      </c>
      <c r="F41" s="43" t="n">
        <f aca="false">LN(2)/LN(1+D41)</f>
        <v>7.50252994823343</v>
      </c>
    </row>
    <row r="42" customFormat="false" ht="12.75" hidden="false" customHeight="false" outlineLevel="0" collapsed="false">
      <c r="A42" s="37" t="n">
        <f aca="false">Massachusetts!A42</f>
        <v>43934</v>
      </c>
      <c r="B42" s="7" t="n">
        <f aca="false">Massachusetts!B42</f>
        <v>26867</v>
      </c>
      <c r="C42" s="7" t="n">
        <f aca="false">Massachusetts!C42</f>
        <v>1392</v>
      </c>
      <c r="D42" s="9" t="n">
        <f aca="false">AVERAGE(C36:C42)/AVERAGE(B36:B42)</f>
        <v>0.0885900382099781</v>
      </c>
      <c r="E42" s="7" t="n">
        <v>33</v>
      </c>
      <c r="F42" s="43" t="n">
        <f aca="false">LN(2)/LN(1+D42)</f>
        <v>8.16588245493208</v>
      </c>
    </row>
    <row r="43" customFormat="false" ht="12.75" hidden="false" customHeight="false" outlineLevel="0" collapsed="false">
      <c r="A43" s="37" t="n">
        <f aca="false">Massachusetts!A43</f>
        <v>43935</v>
      </c>
      <c r="B43" s="7" t="n">
        <f aca="false">Massachusetts!B43</f>
        <v>28163</v>
      </c>
      <c r="C43" s="7" t="n">
        <f aca="false">Massachusetts!C43</f>
        <v>1296</v>
      </c>
      <c r="D43" s="9" t="n">
        <f aca="false">AVERAGE(C37:C43)/AVERAGE(B37:B43)</f>
        <v>0.0809844854195435</v>
      </c>
      <c r="E43" s="7" t="n">
        <v>34</v>
      </c>
      <c r="F43" s="43" t="n">
        <f aca="false">LN(2)/LN(1+D43)</f>
        <v>8.90108794675054</v>
      </c>
    </row>
    <row r="44" customFormat="false" ht="12.75" hidden="false" customHeight="false" outlineLevel="0" collapsed="false">
      <c r="A44" s="37" t="n">
        <f aca="false">Massachusetts!A44</f>
        <v>43936</v>
      </c>
      <c r="B44" s="7" t="n">
        <f aca="false">Massachusetts!B44</f>
        <v>29918</v>
      </c>
      <c r="C44" s="7" t="n">
        <f aca="false">Massachusetts!C44</f>
        <v>1755</v>
      </c>
      <c r="D44" s="9" t="n">
        <f aca="false">AVERAGE(C38:C44)/AVERAGE(B38:B44)</f>
        <v>0.0758094600135127</v>
      </c>
      <c r="E44" s="7" t="n">
        <v>35</v>
      </c>
      <c r="F44" s="43" t="n">
        <f aca="false">LN(2)/LN(1+D44)</f>
        <v>9.48563388758419</v>
      </c>
    </row>
    <row r="45" customFormat="false" ht="12.75" hidden="false" customHeight="false" outlineLevel="0" collapsed="false">
      <c r="A45" s="37" t="n">
        <f aca="false">Massachusetts!A45</f>
        <v>43937</v>
      </c>
      <c r="B45" s="7" t="n">
        <f aca="false">Massachusetts!B45</f>
        <v>32181</v>
      </c>
      <c r="C45" s="7" t="n">
        <f aca="false">Massachusetts!C45</f>
        <v>2263</v>
      </c>
      <c r="D45" s="9" t="n">
        <f aca="false">AVERAGE(C39:C45)/AVERAGE(B39:B45)</f>
        <v>0.0710258514787218</v>
      </c>
      <c r="E45" s="7" t="n">
        <v>36</v>
      </c>
      <c r="F45" s="43" t="n">
        <f aca="false">LN(2)/LN(1+D45)</f>
        <v>10.1016934437657</v>
      </c>
    </row>
    <row r="46" customFormat="false" ht="12.75" hidden="false" customHeight="false" outlineLevel="0" collapsed="false">
      <c r="A46" s="37" t="n">
        <f aca="false">Massachusetts!A46</f>
        <v>43938</v>
      </c>
      <c r="B46" s="7" t="n">
        <f aca="false">Massachusetts!B46</f>
        <v>34402</v>
      </c>
      <c r="C46" s="7" t="n">
        <f aca="false">Massachusetts!C46</f>
        <v>2221</v>
      </c>
      <c r="D46" s="9" t="n">
        <f aca="false">AVERAGE(C40:C46)/AVERAGE(B40:B46)</f>
        <v>0.0673201044699949</v>
      </c>
      <c r="E46" s="7" t="n">
        <v>37</v>
      </c>
      <c r="F46" s="43" t="n">
        <f aca="false">LN(2)/LN(1+D46)</f>
        <v>10.639098542783</v>
      </c>
    </row>
    <row r="47" customFormat="false" ht="12.75" hidden="false" customHeight="false" outlineLevel="0" collapsed="false">
      <c r="A47" s="37" t="n">
        <f aca="false">Massachusetts!A47</f>
        <v>43939</v>
      </c>
      <c r="B47" s="7" t="n">
        <f aca="false">Massachusetts!B47</f>
        <v>36372</v>
      </c>
      <c r="C47" s="7" t="n">
        <f aca="false">Massachusetts!C47</f>
        <v>1970</v>
      </c>
      <c r="D47" s="9" t="n">
        <f aca="false">AVERAGE(C41:C47)/AVERAGE(B41:B47)</f>
        <v>0.0633242414869387</v>
      </c>
      <c r="E47" s="7" t="n">
        <v>38</v>
      </c>
      <c r="F47" s="43" t="n">
        <f aca="false">LN(2)/LN(1+D47)</f>
        <v>11.2890277305168</v>
      </c>
    </row>
    <row r="48" customFormat="false" ht="12.75" hidden="false" customHeight="false" outlineLevel="0" collapsed="false">
      <c r="A48" s="37" t="n">
        <f aca="false">Massachusetts!A48</f>
        <v>43940</v>
      </c>
      <c r="B48" s="7" t="n">
        <f aca="false">Massachusetts!B48</f>
        <v>38077</v>
      </c>
      <c r="C48" s="7" t="n">
        <f aca="false">Massachusetts!C48</f>
        <v>1705</v>
      </c>
      <c r="D48" s="9" t="n">
        <f aca="false">AVERAGE(C42:C48)/AVERAGE(B42:B48)</f>
        <v>0.0557659969908841</v>
      </c>
      <c r="E48" s="7" t="n">
        <v>39</v>
      </c>
      <c r="F48" s="43" t="n">
        <f aca="false">LN(2)/LN(1+D48)</f>
        <v>12.7730059088545</v>
      </c>
    </row>
    <row r="49" customFormat="false" ht="12.75" hidden="false" customHeight="false" outlineLevel="0" collapsed="false">
      <c r="A49" s="37" t="n">
        <f aca="false">Massachusetts!A49</f>
        <v>43941</v>
      </c>
      <c r="B49" s="7" t="n">
        <f aca="false">Massachusetts!B49</f>
        <v>39643</v>
      </c>
      <c r="C49" s="7" t="n">
        <f aca="false">Massachusetts!C49</f>
        <v>1566</v>
      </c>
      <c r="D49" s="9" t="n">
        <f aca="false">AVERAGE(C43:C49)/AVERAGE(B43:B49)</f>
        <v>0.053510697113371</v>
      </c>
      <c r="E49" s="7" t="n">
        <v>40</v>
      </c>
      <c r="F49" s="43" t="n">
        <f aca="false">LN(2)/LN(1+D49)</f>
        <v>13.2969947680786</v>
      </c>
    </row>
    <row r="50" customFormat="false" ht="12.75" hidden="false" customHeight="false" outlineLevel="0" collapsed="false">
      <c r="A50" s="37" t="n">
        <f aca="false">Massachusetts!A50</f>
        <v>43942</v>
      </c>
      <c r="B50" s="7" t="n">
        <f aca="false">Massachusetts!B50</f>
        <v>41199</v>
      </c>
      <c r="C50" s="7" t="n">
        <f aca="false">Massachusetts!C50</f>
        <v>1556</v>
      </c>
      <c r="D50" s="9" t="n">
        <f aca="false">AVERAGE(C44:C50)/AVERAGE(B44:B50)</f>
        <v>0.0517728919107835</v>
      </c>
      <c r="E50" s="7" t="n">
        <v>41</v>
      </c>
      <c r="F50" s="43" t="n">
        <f aca="false">LN(2)/LN(1+D50)</f>
        <v>13.7318840938277</v>
      </c>
    </row>
    <row r="51" customFormat="false" ht="12.75" hidden="false" customHeight="false" outlineLevel="0" collapsed="false">
      <c r="A51" s="38" t="n">
        <f aca="false">Massachusetts!A51</f>
        <v>43943</v>
      </c>
      <c r="B51" s="39" t="n">
        <f aca="false">Massachusetts!B51</f>
        <v>42944</v>
      </c>
      <c r="C51" s="39" t="n">
        <f aca="false">Massachusetts!C51</f>
        <v>1745</v>
      </c>
      <c r="D51" s="9" t="n">
        <f aca="false">AVERAGE(C45:C51)/AVERAGE(B45:B51)</f>
        <v>0.0491884992711976</v>
      </c>
      <c r="E51" s="39" t="n">
        <v>42</v>
      </c>
      <c r="F51" s="41" t="n">
        <f aca="false">LN(2)/LN(1+D51)</f>
        <v>14.4354514432217</v>
      </c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2"/>
      <c r="AE51" s="42"/>
      <c r="AF51" s="42"/>
      <c r="AG51" s="42"/>
      <c r="AH51" s="42"/>
      <c r="AI51" s="42"/>
      <c r="AJ51" s="42"/>
      <c r="AK51" s="42"/>
      <c r="AL51" s="42"/>
      <c r="AM51" s="42"/>
      <c r="AN51" s="42"/>
      <c r="AO51" s="42"/>
      <c r="AP51" s="42"/>
      <c r="AQ51" s="42"/>
      <c r="AR51" s="42"/>
      <c r="AS51" s="42"/>
      <c r="AT51" s="42"/>
      <c r="AU51" s="42"/>
      <c r="AV51" s="42"/>
      <c r="AW51" s="42"/>
      <c r="AX51" s="42"/>
      <c r="AY51" s="42"/>
      <c r="AZ51" s="42"/>
      <c r="BA51" s="42"/>
      <c r="BB51" s="42"/>
      <c r="BC51" s="42"/>
      <c r="BD51" s="42"/>
      <c r="BE51" s="42"/>
    </row>
    <row r="52" customFormat="false" ht="12.75" hidden="false" customHeight="false" outlineLevel="0" collapsed="false">
      <c r="A52" s="37" t="n">
        <f aca="false">Massachusetts!A52</f>
        <v>43944</v>
      </c>
      <c r="B52" s="7" t="n">
        <f aca="false">Massachusetts!B52</f>
        <v>46023</v>
      </c>
      <c r="C52" s="7" t="n">
        <f aca="false">Massachusetts!C52</f>
        <v>3079</v>
      </c>
      <c r="D52" s="9" t="n">
        <f aca="false">AVERAGE(C46:C52)/AVERAGE(B46:B52)</f>
        <v>0.0496734371635685</v>
      </c>
      <c r="E52" s="7" t="n">
        <v>43</v>
      </c>
      <c r="F52" s="43" t="n">
        <f aca="false">LN(2)/LN(1+D52)</f>
        <v>14.2978547357036</v>
      </c>
    </row>
    <row r="53" customFormat="false" ht="12.75" hidden="false" customHeight="false" outlineLevel="0" collapsed="false">
      <c r="A53" s="37" t="n">
        <f aca="false">Massachusetts!A53</f>
        <v>43945</v>
      </c>
      <c r="B53" s="7" t="n">
        <f aca="false">Massachusetts!B53</f>
        <v>50969</v>
      </c>
      <c r="C53" s="7" t="n">
        <f aca="false">Massachusetts!C53</f>
        <v>4946</v>
      </c>
      <c r="D53" s="9" t="n">
        <f aca="false">AVERAGE(C47:C53)/AVERAGE(B47:B53)</f>
        <v>0.0561161411388525</v>
      </c>
      <c r="E53" s="7" t="n">
        <v>44</v>
      </c>
      <c r="F53" s="43" t="n">
        <f aca="false">LN(2)/LN(1+D53)</f>
        <v>12.6954308184899</v>
      </c>
    </row>
    <row r="54" customFormat="false" ht="12.75" hidden="false" customHeight="false" outlineLevel="0" collapsed="false">
      <c r="A54" s="37" t="n">
        <f aca="false">Massachusetts!A54</f>
        <v>43946</v>
      </c>
      <c r="B54" s="7" t="n">
        <f aca="false">Massachusetts!B54</f>
        <v>53348</v>
      </c>
      <c r="C54" s="7" t="n">
        <f aca="false">Massachusetts!C54</f>
        <v>2379</v>
      </c>
      <c r="D54" s="9" t="n">
        <f aca="false">AVERAGE(C48:C54)/AVERAGE(B48:B54)</f>
        <v>0.0543748778839409</v>
      </c>
      <c r="E54" s="7" t="n">
        <v>45</v>
      </c>
      <c r="F54" s="43" t="n">
        <f aca="false">LN(2)/LN(1+D54)</f>
        <v>13.091078317148</v>
      </c>
      <c r="G54" s="11"/>
    </row>
    <row r="55" customFormat="false" ht="12.75" hidden="false" customHeight="false" outlineLevel="0" collapsed="false">
      <c r="A55" s="37" t="n">
        <f aca="false">Massachusetts!A55</f>
        <v>43947</v>
      </c>
      <c r="B55" s="7" t="n">
        <f aca="false">Massachusetts!B55</f>
        <v>54938</v>
      </c>
      <c r="C55" s="7" t="n">
        <f aca="false">Massachusetts!C55</f>
        <v>1590</v>
      </c>
      <c r="D55" s="9" t="n">
        <f aca="false">AVERAGE(C49:C55)/AVERAGE(B49:B55)</f>
        <v>0.0512392726035057</v>
      </c>
      <c r="E55" s="7" t="n">
        <v>46</v>
      </c>
      <c r="F55" s="43" t="n">
        <f aca="false">LN(2)/LN(1+D55)</f>
        <v>13.8713419227872</v>
      </c>
      <c r="G55" s="11"/>
    </row>
    <row r="56" customFormat="false" ht="12.75" hidden="false" customHeight="false" outlineLevel="0" collapsed="false">
      <c r="A56" s="37" t="n">
        <f aca="false">Massachusetts!A56</f>
        <v>43948</v>
      </c>
      <c r="B56" s="7" t="n">
        <f aca="false">Massachusetts!B56</f>
        <v>56462</v>
      </c>
      <c r="C56" s="7" t="n">
        <f aca="false">Massachusetts!C56</f>
        <v>1524</v>
      </c>
      <c r="D56" s="9" t="n">
        <f aca="false">AVERAGE(C50:C56)/AVERAGE(B50:B56)</f>
        <v>0.0486262695767066</v>
      </c>
      <c r="E56" s="7" t="n">
        <v>47</v>
      </c>
      <c r="F56" s="43" t="n">
        <f aca="false">LN(2)/LN(1+D56)</f>
        <v>14.598413773065</v>
      </c>
      <c r="G56" s="11"/>
    </row>
    <row r="57" customFormat="false" ht="12.75" hidden="false" customHeight="false" outlineLevel="0" collapsed="false">
      <c r="A57" s="37" t="n">
        <f aca="false">Massachusetts!A57</f>
        <v>43949</v>
      </c>
      <c r="B57" s="7" t="n">
        <f aca="false">Massachusetts!B57</f>
        <v>58302</v>
      </c>
      <c r="C57" s="7" t="n">
        <f aca="false">Massachusetts!C57</f>
        <v>1840</v>
      </c>
      <c r="D57" s="9" t="n">
        <f aca="false">AVERAGE(C51:C57)/AVERAGE(B51:B57)</f>
        <v>0.0471175196839548</v>
      </c>
      <c r="E57" s="7" t="n">
        <v>48</v>
      </c>
      <c r="F57" s="43" t="n">
        <f aca="false">LN(2)/LN(1+D57)</f>
        <v>15.0549428616802</v>
      </c>
      <c r="G57" s="11"/>
    </row>
    <row r="58" customFormat="false" ht="12.75" hidden="false" customHeight="false" outlineLevel="0" collapsed="false">
      <c r="A58" s="37" t="n">
        <f aca="false">Massachusetts!A58</f>
        <v>43950</v>
      </c>
      <c r="B58" s="7" t="n">
        <f aca="false">Massachusetts!B58</f>
        <v>60265</v>
      </c>
      <c r="C58" s="7" t="n">
        <f aca="false">Massachusetts!C58</f>
        <v>1963</v>
      </c>
      <c r="D58" s="9" t="n">
        <f aca="false">AVERAGE(C52:C58)/AVERAGE(B52:B58)</f>
        <v>0.0455447835564426</v>
      </c>
      <c r="E58" s="7" t="n">
        <v>49</v>
      </c>
      <c r="F58" s="43" t="n">
        <f aca="false">LN(2)/LN(1+D58)</f>
        <v>15.5630256380345</v>
      </c>
      <c r="G58" s="11"/>
    </row>
    <row r="59" customFormat="false" ht="12.75" hidden="false" customHeight="false" outlineLevel="0" collapsed="false">
      <c r="A59" s="37" t="n">
        <f aca="false">Massachusetts!A59</f>
        <v>43951</v>
      </c>
      <c r="B59" s="7" t="n">
        <f aca="false">Massachusetts!B59</f>
        <v>62205</v>
      </c>
      <c r="C59" s="7" t="n">
        <f aca="false">Massachusetts!C59</f>
        <v>1940</v>
      </c>
      <c r="D59" s="9" t="n">
        <f aca="false">AVERAGE(C53:C59)/AVERAGE(B53:B59)</f>
        <v>0.0408132381982855</v>
      </c>
      <c r="E59" s="7" t="n">
        <v>50</v>
      </c>
      <c r="F59" s="43" t="n">
        <f aca="false">LN(2)/LN(1+D59)</f>
        <v>17.3276539819779</v>
      </c>
      <c r="G59" s="11"/>
    </row>
    <row r="60" customFormat="false" ht="12.75" hidden="false" customHeight="false" outlineLevel="0" collapsed="false">
      <c r="A60" s="37" t="n">
        <f aca="false">Massachusetts!A60</f>
        <v>43952</v>
      </c>
      <c r="B60" s="7" t="n">
        <f aca="false">Massachusetts!B60</f>
        <v>64311</v>
      </c>
      <c r="C60" s="7" t="n">
        <f aca="false">Massachusetts!C60</f>
        <v>2106</v>
      </c>
      <c r="D60" s="9" t="n">
        <f aca="false">AVERAGE(C54:C60)/AVERAGE(B54:B60)</f>
        <v>0.0325548823783462</v>
      </c>
      <c r="E60" s="7" t="n">
        <v>51</v>
      </c>
      <c r="F60" s="43" t="n">
        <f aca="false">LN(2)/LN(1+D60)</f>
        <v>21.63637372732</v>
      </c>
      <c r="G60" s="11"/>
    </row>
    <row r="61" customFormat="false" ht="12.75" hidden="false" customHeight="false" outlineLevel="0" collapsed="false">
      <c r="A61" s="37" t="n">
        <f aca="false">Massachusetts!A61</f>
        <v>43953</v>
      </c>
      <c r="B61" s="7" t="n">
        <f aca="false">Massachusetts!B61</f>
        <v>66263</v>
      </c>
      <c r="C61" s="7" t="n">
        <f aca="false">Massachusetts!C61</f>
        <v>1952</v>
      </c>
      <c r="D61" s="9" t="n">
        <f aca="false">AVERAGE(C55:C61)/AVERAGE(B55:B61)</f>
        <v>0.0305502594938805</v>
      </c>
      <c r="E61" s="7" t="n">
        <v>52</v>
      </c>
      <c r="F61" s="43" t="n">
        <f aca="false">LN(2)/LN(1+D61)</f>
        <v>23.0335847435701</v>
      </c>
      <c r="G61" s="11"/>
    </row>
    <row r="62" customFormat="false" ht="12.75" hidden="false" customHeight="false" outlineLevel="0" collapsed="false">
      <c r="A62" s="37" t="n">
        <f aca="false">Massachusetts!A62</f>
        <v>43954</v>
      </c>
      <c r="B62" s="7" t="n">
        <f aca="false">Massachusetts!B62</f>
        <v>68087</v>
      </c>
      <c r="C62" s="7" t="n">
        <f aca="false">Massachusetts!C62</f>
        <v>1824</v>
      </c>
      <c r="D62" s="9" t="n">
        <f aca="false">AVERAGE(C56:C62)/AVERAGE(B56:B62)</f>
        <v>0.0301655215132085</v>
      </c>
      <c r="E62" s="7" t="n">
        <v>53</v>
      </c>
      <c r="F62" s="43" t="n">
        <f aca="false">LN(2)/LN(1+D62)</f>
        <v>23.3229838248021</v>
      </c>
      <c r="G62" s="11"/>
    </row>
    <row r="63" customFormat="false" ht="12.75" hidden="false" customHeight="false" outlineLevel="0" collapsed="false">
      <c r="A63" s="37" t="n">
        <f aca="false">Massachusetts!A63</f>
        <v>43955</v>
      </c>
      <c r="B63" s="7" t="n">
        <f aca="false">Massachusetts!B63</f>
        <v>69087</v>
      </c>
      <c r="C63" s="7" t="n">
        <f aca="false">Massachusetts!C63</f>
        <v>1000</v>
      </c>
      <c r="D63" s="9" t="n">
        <f aca="false">AVERAGE(C57:C63)/AVERAGE(B57:B63)</f>
        <v>0.0281481316329261</v>
      </c>
      <c r="E63" s="7" t="n">
        <v>54</v>
      </c>
      <c r="F63" s="43" t="n">
        <f aca="false">LN(2)/LN(1+D63)</f>
        <v>24.9699502467573</v>
      </c>
      <c r="G63" s="11"/>
    </row>
    <row r="64" customFormat="false" ht="12.75" hidden="false" customHeight="false" outlineLevel="0" collapsed="false">
      <c r="A64" s="37" t="n">
        <f aca="false">Massachusetts!A64</f>
        <v>43956</v>
      </c>
      <c r="B64" s="7" t="n">
        <f aca="false">Massachusetts!B64</f>
        <v>70271</v>
      </c>
      <c r="C64" s="7" t="n">
        <f aca="false">Massachusetts!C64</f>
        <v>1184</v>
      </c>
      <c r="D64" s="9" t="n">
        <f aca="false">AVERAGE(C58:C64)/AVERAGE(B58:B64)</f>
        <v>0.0259919346607628</v>
      </c>
      <c r="E64" s="7" t="n">
        <v>55</v>
      </c>
      <c r="F64" s="43" t="n">
        <f aca="false">LN(2)/LN(1+D64)</f>
        <v>27.0128708660288</v>
      </c>
      <c r="G64" s="11"/>
    </row>
    <row r="65" customFormat="false" ht="12.75" hidden="false" customHeight="false" outlineLevel="0" collapsed="false">
      <c r="A65" s="37" t="n">
        <f aca="false">Massachusetts!A65</f>
        <v>43957</v>
      </c>
      <c r="B65" s="7" t="n">
        <f aca="false">Massachusetts!B65</f>
        <v>72025</v>
      </c>
      <c r="C65" s="7" t="n">
        <f aca="false">Massachusetts!C65</f>
        <v>1754</v>
      </c>
      <c r="D65" s="9" t="n">
        <f aca="false">AVERAGE(C59:C65)/AVERAGE(B59:B65)</f>
        <v>0.0249021173152299</v>
      </c>
      <c r="E65" s="7" t="n">
        <v>56</v>
      </c>
      <c r="F65" s="43" t="n">
        <f aca="false">LN(2)/LN(1+D65)</f>
        <v>28.1800221115199</v>
      </c>
      <c r="G65" s="11"/>
    </row>
    <row r="66" customFormat="false" ht="12.75" hidden="false" customHeight="false" outlineLevel="0" collapsed="false">
      <c r="A66" s="37" t="n">
        <f aca="false">Massachusetts!A66</f>
        <v>43958</v>
      </c>
      <c r="B66" s="7" t="n">
        <f aca="false">Massachusetts!B66</f>
        <v>73721</v>
      </c>
      <c r="C66" s="7" t="n">
        <f aca="false">Massachusetts!C66</f>
        <v>1696</v>
      </c>
      <c r="D66" s="9" t="n">
        <f aca="false">AVERAGE(C60:C66)/AVERAGE(B60:B66)</f>
        <v>0.0238049466166424</v>
      </c>
      <c r="E66" s="7" t="n">
        <v>57</v>
      </c>
      <c r="F66" s="43" t="n">
        <f aca="false">LN(2)/LN(1+D66)</f>
        <v>29.4629939328053</v>
      </c>
      <c r="G66" s="11"/>
    </row>
    <row r="67" customFormat="false" ht="12.75" hidden="false" customHeight="false" outlineLevel="0" collapsed="false">
      <c r="A67" s="37" t="n">
        <f aca="false">Massachusetts!A67</f>
        <v>43959</v>
      </c>
      <c r="B67" s="7" t="n">
        <f aca="false">Massachusetts!B67</f>
        <v>75333</v>
      </c>
      <c r="C67" s="7" t="n">
        <f aca="false">Massachusetts!C67</f>
        <v>1612</v>
      </c>
      <c r="D67" s="9" t="n">
        <f aca="false">AVERAGE(C61:C67)/AVERAGE(B61:B67)</f>
        <v>0.0222762522054945</v>
      </c>
      <c r="E67" s="7" t="n">
        <v>58</v>
      </c>
      <c r="F67" s="43" t="n">
        <f aca="false">LN(2)/LN(1+D67)</f>
        <v>31.4612703327455</v>
      </c>
      <c r="G67" s="11"/>
    </row>
    <row r="68" customFormat="false" ht="12.75" hidden="false" customHeight="false" outlineLevel="0" collapsed="false">
      <c r="A68" s="37" t="n">
        <f aca="false">Massachusetts!A68</f>
        <v>43960</v>
      </c>
      <c r="B68" s="7" t="n">
        <f aca="false">Massachusetts!B68</f>
        <v>76743</v>
      </c>
      <c r="C68" s="7" t="n">
        <f aca="false">Massachusetts!C68</f>
        <v>1410</v>
      </c>
      <c r="D68" s="9" t="n">
        <f aca="false">AVERAGE(C62:C68)/AVERAGE(B62:B68)</f>
        <v>0.0207415089447757</v>
      </c>
      <c r="E68" s="7" t="n">
        <v>59</v>
      </c>
      <c r="F68" s="43" t="n">
        <f aca="false">LN(2)/LN(1+D68)</f>
        <v>33.7637462205969</v>
      </c>
      <c r="G68" s="11"/>
    </row>
    <row r="69" customFormat="false" ht="12.75" hidden="false" customHeight="false" outlineLevel="0" collapsed="false">
      <c r="A69" s="37" t="n">
        <f aca="false">Massachusetts!A69</f>
        <v>43961</v>
      </c>
      <c r="B69" s="7" t="n">
        <f aca="false">Massachusetts!B69</f>
        <v>77793</v>
      </c>
      <c r="C69" s="7" t="n">
        <f aca="false">Massachusetts!C69</f>
        <v>1050</v>
      </c>
      <c r="D69" s="9" t="n">
        <f aca="false">AVERAGE(C63:C69)/AVERAGE(B63:B69)</f>
        <v>0.0188475900678288</v>
      </c>
      <c r="E69" s="7" t="n">
        <v>60</v>
      </c>
      <c r="F69" s="43" t="n">
        <f aca="false">LN(2)/LN(1+D69)</f>
        <v>37.1219305547361</v>
      </c>
      <c r="G69" s="11"/>
    </row>
    <row r="70" customFormat="false" ht="12.75" hidden="false" customHeight="false" outlineLevel="0" collapsed="false">
      <c r="A70" s="37" t="n">
        <f aca="false">Massachusetts!A70</f>
        <v>43962</v>
      </c>
      <c r="B70" s="7" t="n">
        <f aca="false">Massachusetts!B70</f>
        <v>78462</v>
      </c>
      <c r="C70" s="7" t="n">
        <f aca="false">Massachusetts!C70</f>
        <v>669</v>
      </c>
      <c r="D70" s="9" t="n">
        <f aca="false">AVERAGE(C64:C70)/AVERAGE(B64:B70)</f>
        <v>0.0178793473036991</v>
      </c>
      <c r="E70" s="7" t="n">
        <v>61</v>
      </c>
      <c r="F70" s="43" t="n">
        <f aca="false">LN(2)/LN(1+D70)</f>
        <v>39.1135860033496</v>
      </c>
      <c r="G70" s="11"/>
    </row>
    <row r="71" customFormat="false" ht="12.75" hidden="false" customHeight="false" outlineLevel="0" collapsed="false">
      <c r="A71" s="37" t="n">
        <f aca="false">Massachusetts!A71</f>
        <v>43963</v>
      </c>
      <c r="B71" s="7" t="n">
        <f aca="false">Massachusetts!B71</f>
        <v>79332</v>
      </c>
      <c r="C71" s="7" t="n">
        <f aca="false">Massachusetts!C71</f>
        <v>870</v>
      </c>
      <c r="D71" s="9" t="n">
        <f aca="false">AVERAGE(C65:C71)/AVERAGE(B65:B71)</f>
        <v>0.0169869649743443</v>
      </c>
      <c r="E71" s="7" t="n">
        <v>62</v>
      </c>
      <c r="F71" s="43" t="n">
        <f aca="false">LN(2)/LN(1+D71)</f>
        <v>41.1502518202678</v>
      </c>
      <c r="G71" s="11"/>
    </row>
    <row r="72" customFormat="false" ht="12.75" hidden="false" customHeight="false" outlineLevel="0" collapsed="false">
      <c r="A72" s="37" t="n">
        <f aca="false">Massachusetts!A72</f>
        <v>43964</v>
      </c>
      <c r="B72" s="7" t="n">
        <f aca="false">Massachusetts!B72</f>
        <v>80497</v>
      </c>
      <c r="C72" s="7" t="n">
        <f aca="false">Massachusetts!C72</f>
        <v>1165</v>
      </c>
      <c r="D72" s="9" t="n">
        <f aca="false">AVERAGE(C66:C72)/AVERAGE(B66:B72)</f>
        <v>0.0156344289613402</v>
      </c>
      <c r="E72" s="7" t="n">
        <v>63</v>
      </c>
      <c r="F72" s="43" t="n">
        <f aca="false">LN(2)/LN(1+D72)</f>
        <v>44.6803431462245</v>
      </c>
      <c r="G72" s="11"/>
    </row>
    <row r="73" customFormat="false" ht="12.75" hidden="false" customHeight="false" outlineLevel="0" collapsed="false">
      <c r="A73" s="37" t="n">
        <f aca="false">Massachusetts!A73</f>
        <v>43965</v>
      </c>
      <c r="B73" s="7" t="n">
        <f aca="false">Massachusetts!B73</f>
        <v>82182</v>
      </c>
      <c r="C73" s="7" t="n">
        <f aca="false">Massachusetts!C73</f>
        <v>1685</v>
      </c>
      <c r="D73" s="9" t="n">
        <f aca="false">AVERAGE(C67:C73)/AVERAGE(B67:B73)</f>
        <v>0.0153740764833504</v>
      </c>
      <c r="E73" s="7" t="n">
        <v>64</v>
      </c>
      <c r="F73" s="43" t="n">
        <f aca="false">LN(2)/LN(1+D73)</f>
        <v>45.431143868815</v>
      </c>
    </row>
    <row r="74" customFormat="false" ht="12.75" hidden="false" customHeight="false" outlineLevel="0" collapsed="false">
      <c r="A74" s="37" t="n">
        <f aca="false">Massachusetts!A74</f>
        <v>43966</v>
      </c>
      <c r="B74" s="7" t="n">
        <f aca="false">Massachusetts!B74</f>
        <v>83421</v>
      </c>
      <c r="C74" s="7" t="n">
        <f aca="false">Massachusetts!C74</f>
        <v>1239</v>
      </c>
      <c r="D74" s="9" t="n">
        <f aca="false">AVERAGE(C68:C74)/AVERAGE(B68:B74)</f>
        <v>0.0144834625646903</v>
      </c>
      <c r="E74" s="7" t="n">
        <v>65</v>
      </c>
      <c r="F74" s="43" t="n">
        <f aca="false">LN(2)/LN(1+D74)</f>
        <v>48.2035793017332</v>
      </c>
    </row>
    <row r="75" customFormat="false" ht="12.75" hidden="false" customHeight="false" outlineLevel="0" collapsed="false">
      <c r="A75" s="37" t="n">
        <f aca="false">Massachusetts!A75</f>
        <v>43967</v>
      </c>
      <c r="B75" s="7" t="n">
        <f aca="false">Massachusetts!B75</f>
        <v>84933</v>
      </c>
      <c r="C75" s="7" t="n">
        <f aca="false">Massachusetts!C75</f>
        <v>1512</v>
      </c>
      <c r="D75" s="9" t="n">
        <f aca="false">AVERAGE(C69:C75)/AVERAGE(B69:B75)</f>
        <v>0.0144541315167131</v>
      </c>
      <c r="E75" s="7" t="n">
        <v>66</v>
      </c>
      <c r="F75" s="43" t="n">
        <f aca="false">LN(2)/LN(1+D75)</f>
        <v>48.3006964913909</v>
      </c>
    </row>
    <row r="76" customFormat="false" ht="12.75" hidden="false" customHeight="false" outlineLevel="0" collapsed="false">
      <c r="A76" s="38" t="n">
        <f aca="false">Massachusetts!A76</f>
        <v>43968</v>
      </c>
      <c r="B76" s="39" t="n">
        <f aca="false">Massachusetts!B76</f>
        <v>86010</v>
      </c>
      <c r="C76" s="39" t="n">
        <f aca="false">Massachusetts!C76</f>
        <v>1077</v>
      </c>
      <c r="D76" s="9" t="n">
        <f aca="false">AVERAGE(C70:C76)/AVERAGE(B70:B76)</f>
        <v>0.0142944869589118</v>
      </c>
      <c r="E76" s="39" t="n">
        <v>67</v>
      </c>
      <c r="F76" s="41" t="n">
        <f aca="false">LN(2)/LN(1+D76)</f>
        <v>48.8362789888196</v>
      </c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  <c r="AC76" s="42"/>
      <c r="AD76" s="42"/>
      <c r="AE76" s="42"/>
      <c r="AF76" s="42"/>
      <c r="AG76" s="42"/>
      <c r="AH76" s="42"/>
      <c r="AI76" s="42"/>
      <c r="AJ76" s="42"/>
      <c r="AK76" s="42"/>
      <c r="AL76" s="42"/>
      <c r="AM76" s="42"/>
      <c r="AN76" s="42"/>
      <c r="AO76" s="42"/>
      <c r="AP76" s="42"/>
      <c r="AQ76" s="42"/>
      <c r="AR76" s="42"/>
      <c r="AS76" s="42"/>
      <c r="AT76" s="42"/>
      <c r="AU76" s="42"/>
      <c r="AV76" s="42"/>
      <c r="AW76" s="42"/>
      <c r="AX76" s="42"/>
      <c r="AY76" s="42"/>
      <c r="AZ76" s="42"/>
      <c r="BA76" s="42"/>
      <c r="BB76" s="42"/>
      <c r="BC76" s="42"/>
      <c r="BD76" s="42"/>
      <c r="BE76" s="42"/>
    </row>
    <row r="77" customFormat="false" ht="12.75" hidden="false" customHeight="false" outlineLevel="0" collapsed="false">
      <c r="A77" s="37" t="n">
        <f aca="false">Massachusetts!A77</f>
        <v>43969</v>
      </c>
      <c r="B77" s="7" t="n">
        <f aca="false">Massachusetts!B77</f>
        <v>87052</v>
      </c>
      <c r="C77" s="7" t="n">
        <f aca="false">Massachusetts!C77</f>
        <v>1042</v>
      </c>
      <c r="D77" s="9" t="n">
        <f aca="false">AVERAGE(C71:C77)/AVERAGE(B71:B77)</f>
        <v>0.0147233501363495</v>
      </c>
      <c r="E77" s="7" t="n">
        <v>68</v>
      </c>
      <c r="F77" s="43" t="n">
        <f aca="false">LN(2)/LN(1+D77)</f>
        <v>47.4238178272902</v>
      </c>
    </row>
    <row r="78" customFormat="false" ht="12.75" hidden="false" customHeight="false" outlineLevel="0" collapsed="false">
      <c r="A78" s="37" t="n">
        <f aca="false">Massachusetts!A78</f>
        <v>43970</v>
      </c>
      <c r="B78" s="7" t="n">
        <f aca="false">Massachusetts!B78</f>
        <v>87925</v>
      </c>
      <c r="C78" s="7" t="n">
        <f aca="false">Massachusetts!C78</f>
        <v>873</v>
      </c>
      <c r="D78" s="9" t="n">
        <f aca="false">AVERAGE(C72:C78)/AVERAGE(B72:B78)</f>
        <v>0.0145147123407993</v>
      </c>
      <c r="E78" s="7" t="n">
        <v>69</v>
      </c>
      <c r="F78" s="43" t="n">
        <f aca="false">LN(2)/LN(1+D78)</f>
        <v>48.1005409183549</v>
      </c>
    </row>
    <row r="79" customFormat="false" ht="12.75" hidden="false" customHeight="false" outlineLevel="0" collapsed="false">
      <c r="A79" s="37" t="n">
        <f aca="false">Massachusetts!A79</f>
        <v>43971</v>
      </c>
      <c r="B79" s="7" t="n">
        <f aca="false">Massachusetts!B79</f>
        <v>88970</v>
      </c>
      <c r="C79" s="7" t="n">
        <f aca="false">Massachusetts!C79</f>
        <v>1045</v>
      </c>
      <c r="D79" s="9" t="n">
        <f aca="false">AVERAGE(C73:C79)/AVERAGE(B73:B79)</f>
        <v>0.0141100728901086</v>
      </c>
      <c r="E79" s="7" t="n">
        <v>70</v>
      </c>
      <c r="F79" s="43" t="n">
        <f aca="false">LN(2)/LN(1+D79)</f>
        <v>49.4700449036251</v>
      </c>
    </row>
    <row r="80" customFormat="false" ht="12.75" hidden="false" customHeight="false" outlineLevel="0" collapsed="false">
      <c r="A80" s="37" t="n">
        <f aca="false">Massachusetts!A80</f>
        <v>43972</v>
      </c>
      <c r="B80" s="7" t="n">
        <f aca="false">Massachusetts!B80</f>
        <v>90084</v>
      </c>
      <c r="C80" s="7" t="n">
        <f aca="false">Massachusetts!C80</f>
        <v>1114</v>
      </c>
      <c r="D80" s="9" t="n">
        <f aca="false">AVERAGE(C74:C80)/AVERAGE(B74:B80)</f>
        <v>0.0129882724216997</v>
      </c>
      <c r="E80" s="7" t="n">
        <v>71</v>
      </c>
      <c r="F80" s="43" t="n">
        <f aca="false">LN(2)/LN(1+D80)</f>
        <v>53.7129857351602</v>
      </c>
    </row>
    <row r="81" customFormat="false" ht="12.75" hidden="false" customHeight="false" outlineLevel="0" collapsed="false">
      <c r="A81" s="37" t="n">
        <f aca="false">Massachusetts!A81</f>
        <v>43973</v>
      </c>
      <c r="B81" s="7" t="n">
        <f aca="false">Massachusetts!B81</f>
        <v>90889</v>
      </c>
      <c r="C81" s="7" t="n">
        <f aca="false">Massachusetts!C81</f>
        <v>805</v>
      </c>
      <c r="D81" s="9" t="n">
        <f aca="false">AVERAGE(C75:C81)/AVERAGE(B75:B81)</f>
        <v>0.0121260734936179</v>
      </c>
      <c r="E81" s="7" t="n">
        <v>72</v>
      </c>
      <c r="F81" s="43" t="n">
        <f aca="false">LN(2)/LN(1+D81)</f>
        <v>57.5075943089451</v>
      </c>
    </row>
    <row r="82" customFormat="false" ht="12.75" hidden="false" customHeight="false" outlineLevel="0" collapsed="false">
      <c r="A82" s="37" t="n">
        <f aca="false">Massachusetts!A82</f>
        <v>43974</v>
      </c>
      <c r="B82" s="7" t="n">
        <f aca="false">Massachusetts!B82</f>
        <v>91662</v>
      </c>
      <c r="C82" s="7" t="n">
        <f aca="false">Massachusetts!C82</f>
        <v>773</v>
      </c>
      <c r="D82" s="9" t="n">
        <f aca="false">AVERAGE(C76:C82)/AVERAGE(B76:B82)</f>
        <v>0.0108080412212171</v>
      </c>
      <c r="E82" s="7" t="n">
        <v>73</v>
      </c>
      <c r="F82" s="43" t="n">
        <f aca="false">LN(2)/LN(1+D82)</f>
        <v>64.478496772412</v>
      </c>
    </row>
    <row r="83" customFormat="false" ht="12.75" hidden="false" customHeight="false" outlineLevel="0" collapsed="false">
      <c r="A83" s="37" t="n">
        <f aca="false">Massachusetts!A83</f>
        <v>43975</v>
      </c>
      <c r="B83" s="7" t="n">
        <f aca="false">Massachusetts!B83</f>
        <v>92675</v>
      </c>
      <c r="C83" s="7" t="n">
        <f aca="false">Massachusetts!C83</f>
        <v>1013</v>
      </c>
      <c r="D83" s="9" t="n">
        <f aca="false">AVERAGE(C77:C83)/AVERAGE(B77:B83)</f>
        <v>0.0105918567453362</v>
      </c>
      <c r="E83" s="7" t="n">
        <v>74</v>
      </c>
      <c r="F83" s="43" t="n">
        <f aca="false">LN(2)/LN(1+D83)</f>
        <v>65.7874826882336</v>
      </c>
    </row>
    <row r="84" customFormat="false" ht="12.75" hidden="false" customHeight="false" outlineLevel="0" collapsed="false">
      <c r="A84" s="37" t="n">
        <f aca="false">Massachusetts!A84</f>
        <v>43976</v>
      </c>
      <c r="B84" s="7" t="n">
        <f aca="false">Massachusetts!B84</f>
        <v>93271</v>
      </c>
      <c r="C84" s="7" t="n">
        <f aca="false">Massachusetts!C84</f>
        <v>596</v>
      </c>
      <c r="D84" s="9" t="n">
        <f aca="false">AVERAGE(C78:C84)/AVERAGE(B78:B84)</f>
        <v>0.00978636486665114</v>
      </c>
      <c r="E84" s="7" t="n">
        <v>75</v>
      </c>
      <c r="F84" s="43" t="n">
        <f aca="false">LN(2)/LN(1+D84)</f>
        <v>71.1738608256998</v>
      </c>
    </row>
    <row r="85" customFormat="false" ht="12.75" hidden="false" customHeight="false" outlineLevel="0" collapsed="false">
      <c r="A85" s="37" t="n">
        <f aca="false">Massachusetts!A85</f>
        <v>43977</v>
      </c>
      <c r="B85" s="7" t="n">
        <f aca="false">Massachusetts!B85</f>
        <v>93693</v>
      </c>
      <c r="C85" s="7" t="n">
        <f aca="false">Massachusetts!C85</f>
        <v>422</v>
      </c>
      <c r="D85" s="9" t="n">
        <f aca="false">AVERAGE(C79:C85)/AVERAGE(B79:B85)</f>
        <v>0.00899501593777096</v>
      </c>
      <c r="E85" s="7" t="n">
        <v>76</v>
      </c>
      <c r="F85" s="43" t="n">
        <f aca="false">LN(2)/LN(1+D85)</f>
        <v>77.4050838467101</v>
      </c>
    </row>
    <row r="86" customFormat="false" ht="12.75" hidden="false" customHeight="false" outlineLevel="0" collapsed="false">
      <c r="A86" s="37" t="n">
        <f aca="false">Massachusetts!A86</f>
        <v>43978</v>
      </c>
      <c r="B86" s="7" t="n">
        <f aca="false">Massachusetts!B86</f>
        <v>94220</v>
      </c>
      <c r="C86" s="7" t="n">
        <f aca="false">Massachusetts!C86</f>
        <v>527</v>
      </c>
      <c r="D86" s="9" t="n">
        <f aca="false">AVERAGE(C80:C86)/AVERAGE(B80:B86)</f>
        <v>0.00812072501832964</v>
      </c>
      <c r="E86" s="7" t="n">
        <v>77</v>
      </c>
      <c r="F86" s="43" t="n">
        <f aca="false">LN(2)/LN(1+D86)</f>
        <v>85.7014384801302</v>
      </c>
    </row>
    <row r="87" customFormat="false" ht="12.75" hidden="false" customHeight="false" outlineLevel="0" collapsed="false">
      <c r="A87" s="37" t="n">
        <f aca="false">Massachusetts!A87</f>
        <v>43979</v>
      </c>
      <c r="B87" s="7" t="n">
        <f aca="false">Massachusetts!B87</f>
        <v>94895</v>
      </c>
      <c r="C87" s="7" t="n">
        <f aca="false">Massachusetts!C87</f>
        <v>675</v>
      </c>
      <c r="D87" s="9" t="n">
        <f aca="false">AVERAGE(C81:C87)/AVERAGE(B81:B87)</f>
        <v>0.00738670822425745</v>
      </c>
      <c r="E87" s="7" t="n">
        <v>78</v>
      </c>
      <c r="F87" s="43" t="n">
        <f aca="false">LN(2)/LN(1+D87)</f>
        <v>94.183235252504</v>
      </c>
    </row>
    <row r="88" customFormat="false" ht="12.75" hidden="false" customHeight="false" outlineLevel="0" collapsed="false">
      <c r="A88" s="37" t="n">
        <f aca="false">Massachusetts!A88</f>
        <v>43980</v>
      </c>
      <c r="B88" s="7" t="n">
        <f aca="false">Massachusetts!B88</f>
        <v>95512</v>
      </c>
      <c r="C88" s="7" t="n">
        <f aca="false">Massachusetts!C88</f>
        <v>617</v>
      </c>
      <c r="D88" s="9" t="n">
        <f aca="false">AVERAGE(C82:C88)/AVERAGE(B82:B88)</f>
        <v>0.00704802966179215</v>
      </c>
      <c r="E88" s="7" t="n">
        <v>79</v>
      </c>
      <c r="F88" s="43" t="n">
        <f aca="false">LN(2)/LN(1+D88)</f>
        <v>98.6924027884319</v>
      </c>
    </row>
    <row r="89" customFormat="false" ht="12.75" hidden="false" customHeight="false" outlineLevel="0" collapsed="false">
      <c r="A89" s="37" t="n">
        <f aca="false">Massachusetts!A89</f>
        <v>43981</v>
      </c>
      <c r="B89" s="7" t="n">
        <f aca="false">Massachusetts!B89</f>
        <v>96301</v>
      </c>
      <c r="C89" s="7" t="n">
        <f aca="false">Massachusetts!C89</f>
        <v>789</v>
      </c>
      <c r="D89" s="9" t="n">
        <f aca="false">AVERAGE(C83:C89)/AVERAGE(B83:B89)</f>
        <v>0.00702275469407343</v>
      </c>
      <c r="E89" s="7" t="n">
        <v>80</v>
      </c>
      <c r="F89" s="43" t="n">
        <f aca="false">LN(2)/LN(1+D89)</f>
        <v>99.0463533678383</v>
      </c>
    </row>
    <row r="90" customFormat="false" ht="12.75" hidden="false" customHeight="false" outlineLevel="0" collapsed="false">
      <c r="A90" s="37" t="n">
        <f aca="false">Massachusetts!A90</f>
        <v>43982</v>
      </c>
      <c r="B90" s="7" t="n">
        <f aca="false">Massachusetts!B90</f>
        <v>96965</v>
      </c>
      <c r="C90" s="7" t="n">
        <f aca="false">Massachusetts!C90</f>
        <v>664</v>
      </c>
      <c r="D90" s="9" t="n">
        <f aca="false">AVERAGE(C84:C90)/AVERAGE(B84:B90)</f>
        <v>0.00645251535292552</v>
      </c>
      <c r="E90" s="7" t="n">
        <v>81</v>
      </c>
      <c r="F90" s="43" t="n">
        <f aca="false">LN(2)/LN(1+D90)</f>
        <v>107.768988795191</v>
      </c>
    </row>
    <row r="91" customFormat="false" ht="12.75" hidden="false" customHeight="false" outlineLevel="0" collapsed="false">
      <c r="A91" s="37" t="n">
        <f aca="false">Massachusetts!A91</f>
        <v>43983</v>
      </c>
      <c r="B91" s="7" t="n">
        <f aca="false">Massachusetts!B91</f>
        <v>97291</v>
      </c>
      <c r="C91" s="7" t="n">
        <f aca="false">Massachusetts!C91</f>
        <v>326</v>
      </c>
      <c r="D91" s="9" t="n">
        <f aca="false">AVERAGE(C85:C91)/AVERAGE(B85:B91)</f>
        <v>0.00601007360097596</v>
      </c>
      <c r="E91" s="7" t="n">
        <v>82</v>
      </c>
      <c r="F91" s="43" t="n">
        <f aca="false">LN(2)/LN(1+D91)</f>
        <v>115.677124660989</v>
      </c>
    </row>
    <row r="92" customFormat="false" ht="12.75" hidden="false" customHeight="false" outlineLevel="0" collapsed="false">
      <c r="A92" s="37" t="n">
        <f aca="false">Massachusetts!A92</f>
        <v>43984</v>
      </c>
      <c r="B92" s="7" t="n">
        <f aca="false">Massachusetts!B92</f>
        <v>97539</v>
      </c>
      <c r="C92" s="7" t="n">
        <f aca="false">Massachusetts!C92</f>
        <v>248</v>
      </c>
      <c r="D92" s="9" t="n">
        <f aca="false">AVERAGE(C86:C92)/AVERAGE(B86:B92)</f>
        <v>0.00571706333810499</v>
      </c>
      <c r="E92" s="7" t="n">
        <v>83</v>
      </c>
      <c r="F92" s="43" t="n">
        <f aca="false">LN(2)/LN(1+D92)</f>
        <v>121.588067167673</v>
      </c>
    </row>
    <row r="93" customFormat="false" ht="12.75" hidden="false" customHeight="false" outlineLevel="0" collapsed="false">
      <c r="A93" s="37" t="n">
        <f aca="false">Massachusetts!A93</f>
        <v>43985</v>
      </c>
      <c r="B93" s="7" t="n">
        <f aca="false">Massachusetts!B93</f>
        <v>97964</v>
      </c>
      <c r="C93" s="7" t="n">
        <f aca="false">Massachusetts!C93</f>
        <v>425</v>
      </c>
      <c r="D93" s="9" t="n">
        <f aca="false">AVERAGE(C87:C93)/AVERAGE(B87:B93)</f>
        <v>0.0055346380532975</v>
      </c>
      <c r="E93" s="7" t="n">
        <v>84</v>
      </c>
      <c r="F93" s="43" t="n">
        <f aca="false">LN(2)/LN(1+D93)</f>
        <v>125.584287308528</v>
      </c>
    </row>
    <row r="94" customFormat="false" ht="12.75" hidden="false" customHeight="false" outlineLevel="0" collapsed="false">
      <c r="A94" s="37" t="n">
        <f aca="false">Massachusetts!A94</f>
        <v>43986</v>
      </c>
      <c r="B94" s="7" t="n">
        <f aca="false">Massachusetts!B94</f>
        <v>98376</v>
      </c>
      <c r="C94" s="7" t="n">
        <f aca="false">Massachusetts!C94</f>
        <v>412</v>
      </c>
      <c r="D94" s="9" t="n">
        <f aca="false">AVERAGE(C88:C94)/AVERAGE(B88:B94)</f>
        <v>0.00511950913893415</v>
      </c>
      <c r="E94" s="7" t="n">
        <v>85</v>
      </c>
      <c r="F94" s="43" t="n">
        <f aca="false">LN(2)/LN(1+D94)</f>
        <v>135.739567664351</v>
      </c>
    </row>
    <row r="95" customFormat="false" ht="12.75" hidden="false" customHeight="false" outlineLevel="0" collapsed="false">
      <c r="A95" s="37" t="n">
        <f aca="false">Massachusetts!A95</f>
        <v>43987</v>
      </c>
      <c r="B95" s="7" t="n">
        <f aca="false">Massachusetts!B95</f>
        <v>98796</v>
      </c>
      <c r="C95" s="7" t="n">
        <f aca="false">Massachusetts!C95</f>
        <v>420</v>
      </c>
      <c r="D95" s="9" t="n">
        <f aca="false">AVERAGE(C89:C95)/AVERAGE(B89:B95)</f>
        <v>0.00480656643716922</v>
      </c>
      <c r="E95" s="7" t="n">
        <v>86</v>
      </c>
      <c r="F95" s="43" t="n">
        <f aca="false">LN(2)/LN(1+D95)</f>
        <v>144.554681047398</v>
      </c>
    </row>
    <row r="96" customFormat="false" ht="12.75" hidden="false" customHeight="false" outlineLevel="0" collapsed="false">
      <c r="A96" s="37" t="n">
        <f aca="false">Massachusetts!A96</f>
        <v>43988</v>
      </c>
      <c r="B96" s="7" t="n">
        <f aca="false">Massachusetts!B96</f>
        <v>99301</v>
      </c>
      <c r="C96" s="7" t="n">
        <f aca="false">Massachusetts!C96</f>
        <v>505</v>
      </c>
      <c r="D96" s="9" t="n">
        <f aca="false">AVERAGE(C90:C96)/AVERAGE(B90:B96)</f>
        <v>0.00437169936697793</v>
      </c>
      <c r="E96" s="7" t="n">
        <v>87</v>
      </c>
      <c r="F96" s="43" t="n">
        <f aca="false">LN(2)/LN(1+D96)</f>
        <v>158.899580291469</v>
      </c>
    </row>
    <row r="97" customFormat="false" ht="12.75" hidden="false" customHeight="false" outlineLevel="0" collapsed="false">
      <c r="A97" s="37" t="n">
        <f aca="false">Massachusetts!A97</f>
        <v>43989</v>
      </c>
      <c r="B97" s="7" t="n">
        <f aca="false">Massachusetts!B97</f>
        <v>99562</v>
      </c>
      <c r="C97" s="7" t="n">
        <f aca="false">Massachusetts!C97</f>
        <v>261</v>
      </c>
      <c r="D97" s="9" t="n">
        <f aca="false">AVERAGE(C91:C97)/AVERAGE(B91:B97)</f>
        <v>0.00377016647092384</v>
      </c>
      <c r="E97" s="7" t="n">
        <v>88</v>
      </c>
      <c r="F97" s="43" t="n">
        <f aca="false">LN(2)/LN(1+D97)</f>
        <v>184.196906568377</v>
      </c>
    </row>
    <row r="98" customFormat="false" ht="12.75" hidden="false" customHeight="false" outlineLevel="0" collapsed="false">
      <c r="A98" s="37" t="n">
        <f aca="false">Massachusetts!A98</f>
        <v>43990</v>
      </c>
      <c r="B98" s="7" t="n">
        <f aca="false">Massachusetts!B98</f>
        <v>99755</v>
      </c>
      <c r="C98" s="7" t="n">
        <f aca="false">Massachusetts!C98</f>
        <v>193</v>
      </c>
      <c r="D98" s="9" t="n">
        <f aca="false">AVERAGE(C92:C98)/AVERAGE(B92:B98)</f>
        <v>0.00356433523845895</v>
      </c>
      <c r="E98" s="7" t="n">
        <v>89</v>
      </c>
      <c r="F98" s="43" t="n">
        <f aca="false">LN(2)/LN(1+D98)</f>
        <v>194.813816891629</v>
      </c>
    </row>
    <row r="99" customFormat="false" ht="12.75" hidden="false" customHeight="false" outlineLevel="0" collapsed="false">
      <c r="A99" s="37" t="n">
        <f aca="false">Massachusetts!A99</f>
        <v>43991</v>
      </c>
      <c r="B99" s="7" t="n">
        <f aca="false">Massachusetts!B99</f>
        <v>99955</v>
      </c>
      <c r="C99" s="7" t="n">
        <f aca="false">Massachusetts!C99</f>
        <v>200</v>
      </c>
      <c r="D99" s="9" t="n">
        <f aca="false">AVERAGE(C93:C99)/AVERAGE(B93:B99)</f>
        <v>0.00348272834863033</v>
      </c>
      <c r="E99" s="7" t="n">
        <v>90</v>
      </c>
      <c r="F99" s="43" t="n">
        <f aca="false">LN(2)/LN(1+D99)</f>
        <v>199.370560467831</v>
      </c>
    </row>
    <row r="100" customFormat="false" ht="12.75" hidden="false" customHeight="false" outlineLevel="0" collapsed="false">
      <c r="A100" s="37" t="n">
        <f aca="false">Massachusetts!A100</f>
        <v>43992</v>
      </c>
      <c r="B100" s="7" t="n">
        <f aca="false">Massachusetts!B100</f>
        <v>100158</v>
      </c>
      <c r="C100" s="7" t="n">
        <f aca="false">Massachusetts!C103</f>
        <v>259</v>
      </c>
      <c r="D100" s="9" t="n">
        <f aca="false">AVERAGE(C94:C100)/AVERAGE(B94:B100)</f>
        <v>0.00323320922599845</v>
      </c>
      <c r="E100" s="7" t="n">
        <v>91</v>
      </c>
      <c r="F100" s="43" t="n">
        <f aca="false">LN(2)/LN(1+D100)</f>
        <v>214.730032642187</v>
      </c>
    </row>
    <row r="101" customFormat="false" ht="12.75" hidden="false" customHeight="false" outlineLevel="0" collapsed="false">
      <c r="A101" s="37" t="n">
        <f aca="false">Massachusetts!A101</f>
        <v>43993</v>
      </c>
      <c r="B101" s="7" t="n">
        <f aca="false">Massachusetts!B101</f>
        <v>100504</v>
      </c>
      <c r="C101" s="7" t="n">
        <f aca="false">Massachusetts!C104</f>
        <v>206</v>
      </c>
      <c r="D101" s="9" t="n">
        <f aca="false">AVERAGE(C95:C101)/AVERAGE(B95:B101)</f>
        <v>0.00292823671155006</v>
      </c>
      <c r="E101" s="7" t="n">
        <v>92</v>
      </c>
      <c r="F101" s="43" t="n">
        <f aca="false">LN(2)/LN(1+D101)</f>
        <v>237.05786242262</v>
      </c>
    </row>
    <row r="102" customFormat="false" ht="12.75" hidden="false" customHeight="false" outlineLevel="0" collapsed="false">
      <c r="A102" s="37" t="n">
        <f aca="false">Massachusetts!A102</f>
        <v>43994</v>
      </c>
      <c r="B102" s="7" t="n">
        <f aca="false">Massachusetts!B102</f>
        <v>100811</v>
      </c>
      <c r="C102" s="7" t="n">
        <f aca="false">Massachusetts!C105</f>
        <v>58</v>
      </c>
      <c r="D102" s="9" t="n">
        <f aca="false">AVERAGE(C96:C102)/AVERAGE(B96:B102)</f>
        <v>0.00240269925119206</v>
      </c>
      <c r="E102" s="7" t="n">
        <v>93</v>
      </c>
      <c r="F102" s="43" t="n">
        <f aca="false">LN(2)/LN(1+D102)</f>
        <v>288.833302487615</v>
      </c>
    </row>
    <row r="103" customFormat="false" ht="12.75" hidden="false" customHeight="false" outlineLevel="0" collapsed="false">
      <c r="A103" s="37" t="n">
        <f aca="false">Massachusetts!A103</f>
        <v>43995</v>
      </c>
      <c r="B103" s="7" t="n">
        <f aca="false">Massachusetts!B103</f>
        <v>101070</v>
      </c>
      <c r="C103" s="7" t="n">
        <f aca="false">Massachusetts!C106</f>
        <v>140</v>
      </c>
      <c r="D103" s="9" t="n">
        <f aca="false">AVERAGE(C97:C103)/AVERAGE(B97:B103)</f>
        <v>0.00187656291187849</v>
      </c>
      <c r="E103" s="7" t="n">
        <v>94</v>
      </c>
      <c r="F103" s="43" t="n">
        <f aca="false">LN(2)/LN(1+D103)</f>
        <v>369.71707161829</v>
      </c>
    </row>
    <row r="104" customFormat="false" ht="12.75" hidden="false" customHeight="false" outlineLevel="0" collapsed="false">
      <c r="A104" s="37" t="n">
        <f aca="false">Massachusetts!A104</f>
        <v>43996</v>
      </c>
      <c r="B104" s="7" t="n">
        <f aca="false">Massachusetts!B104</f>
        <v>101276</v>
      </c>
      <c r="C104" s="7" t="n">
        <f aca="false">Massachusetts!C107</f>
        <v>180</v>
      </c>
      <c r="D104" s="9" t="n">
        <f aca="false">AVERAGE(C98:C104)/AVERAGE(B98:B104)</f>
        <v>0.00175685721555188</v>
      </c>
      <c r="E104" s="7" t="n">
        <v>95</v>
      </c>
      <c r="F104" s="43" t="n">
        <f aca="false">LN(2)/LN(1+D104)</f>
        <v>394.884613616856</v>
      </c>
    </row>
    <row r="105" customFormat="false" ht="12.75" hidden="false" customHeight="false" outlineLevel="0" collapsed="false">
      <c r="A105" s="37" t="n">
        <f aca="false">Massachusetts!A105</f>
        <v>43997</v>
      </c>
      <c r="B105" s="7" t="n">
        <f aca="false">Massachusetts!B105</f>
        <v>101334</v>
      </c>
      <c r="C105" s="7" t="n">
        <f aca="false">Massachusetts!C108</f>
        <v>199</v>
      </c>
      <c r="D105" s="9" t="n">
        <f aca="false">AVERAGE(C99:C105)/AVERAGE(B99:B105)</f>
        <v>0.00176143229122347</v>
      </c>
      <c r="E105" s="7" t="n">
        <v>96</v>
      </c>
      <c r="F105" s="43" t="n">
        <f aca="false">LN(2)/LN(1+D105)</f>
        <v>393.859855341496</v>
      </c>
    </row>
    <row r="106" customFormat="false" ht="12.75" hidden="false" customHeight="false" outlineLevel="0" collapsed="false">
      <c r="A106" s="37" t="n">
        <f aca="false">Massachusetts!A106</f>
        <v>43998</v>
      </c>
      <c r="B106" s="7" t="n">
        <f aca="false">Massachusetts!B106</f>
        <v>101474</v>
      </c>
      <c r="C106" s="7" t="n">
        <f aca="false">Massachusetts!C109</f>
        <v>152</v>
      </c>
      <c r="D106" s="9" t="n">
        <f aca="false">AVERAGE(C100:C106)/AVERAGE(B100:B106)</f>
        <v>0.00168971748885904</v>
      </c>
      <c r="E106" s="7" t="n">
        <v>97</v>
      </c>
      <c r="F106" s="43" t="n">
        <f aca="false">LN(2)/LN(1+D106)</f>
        <v>410.561310876046</v>
      </c>
    </row>
    <row r="107" customFormat="false" ht="12.75" hidden="false" customHeight="false" outlineLevel="0" collapsed="false">
      <c r="A107" s="37" t="n">
        <f aca="false">Massachusetts!A107</f>
        <v>43999</v>
      </c>
      <c r="B107" s="7" t="n">
        <f aca="false">Massachusetts!B107</f>
        <v>101654</v>
      </c>
      <c r="C107" s="7" t="n">
        <f aca="false">Massachusetts!C110</f>
        <v>223</v>
      </c>
      <c r="D107" s="9" t="n">
        <f aca="false">AVERAGE(C101:C107)/AVERAGE(B101:B107)</f>
        <v>0.00163530912002576</v>
      </c>
      <c r="E107" s="7" t="n">
        <v>98</v>
      </c>
      <c r="F107" s="43" t="n">
        <f aca="false">LN(2)/LN(1+D107)</f>
        <v>424.209571556827</v>
      </c>
    </row>
    <row r="108" customFormat="false" ht="12.75" hidden="false" customHeight="false" outlineLevel="0" collapsed="false">
      <c r="A108" s="37" t="n">
        <f aca="false">Massachusetts!A108</f>
        <v>44000</v>
      </c>
      <c r="B108" s="7" t="n">
        <f aca="false">Massachusetts!B108</f>
        <v>101853</v>
      </c>
      <c r="C108" s="7" t="n">
        <f aca="false">Massachusetts!C111</f>
        <v>105</v>
      </c>
      <c r="D108" s="9" t="n">
        <f aca="false">AVERAGE(C102:C108)/AVERAGE(B102:B108)</f>
        <v>0.00148984033196518</v>
      </c>
      <c r="E108" s="7" t="n">
        <v>99</v>
      </c>
      <c r="F108" s="43" t="n">
        <f aca="false">LN(2)/LN(1+D108)</f>
        <v>465.595793639608</v>
      </c>
    </row>
    <row r="109" customFormat="false" ht="12.75" hidden="false" customHeight="false" outlineLevel="0" collapsed="false">
      <c r="A109" s="37" t="n">
        <f aca="false">Massachusetts!A109</f>
        <v>44001</v>
      </c>
      <c r="B109" s="7" t="n">
        <f aca="false">Massachusetts!B109</f>
        <v>102005</v>
      </c>
      <c r="C109" s="7" t="n">
        <f aca="false">Massachusetts!C112</f>
        <v>136</v>
      </c>
      <c r="D109" s="9" t="n">
        <f aca="false">AVERAGE(C103:C109)/AVERAGE(B103:B109)</f>
        <v>0.00159709343066926</v>
      </c>
      <c r="E109" s="7" t="n">
        <v>100</v>
      </c>
      <c r="F109" s="43" t="n">
        <f aca="false">LN(2)/LN(1+D109)</f>
        <v>434.351886011091</v>
      </c>
    </row>
    <row r="110" customFormat="false" ht="12.75" hidden="false" customHeight="false" outlineLevel="0" collapsed="false">
      <c r="A110" s="37" t="n">
        <f aca="false">Massachusetts!A110</f>
        <v>44002</v>
      </c>
      <c r="B110" s="7" t="n">
        <f aca="false">Massachusetts!B110</f>
        <v>102228</v>
      </c>
      <c r="C110" s="7" t="n">
        <f aca="false">Massachusetts!C113</f>
        <v>182</v>
      </c>
      <c r="D110" s="9" t="n">
        <f aca="false">AVERAGE(C104:C110)/AVERAGE(B104:B110)</f>
        <v>0.00165349861763582</v>
      </c>
      <c r="E110" s="7" t="n">
        <v>101</v>
      </c>
      <c r="F110" s="43" t="n">
        <f aca="false">LN(2)/LN(1+D110)</f>
        <v>419.546816863602</v>
      </c>
    </row>
    <row r="111" customFormat="false" ht="12.75" hidden="false" customHeight="false" outlineLevel="0" collapsed="false">
      <c r="A111" s="37" t="n">
        <f aca="false">Massachusetts!A111</f>
        <v>44003</v>
      </c>
      <c r="B111" s="7" t="n">
        <f aca="false">Massachusetts!B111</f>
        <v>102333</v>
      </c>
      <c r="C111" s="7" t="n">
        <f aca="false">Massachusetts!C114</f>
        <v>111</v>
      </c>
      <c r="D111" s="9" t="n">
        <f aca="false">AVERAGE(C105:C111)/AVERAGE(B105:B111)</f>
        <v>0.00155425660103159</v>
      </c>
      <c r="E111" s="7" t="n">
        <v>102</v>
      </c>
      <c r="F111" s="43" t="n">
        <f aca="false">LN(2)/LN(1+D111)</f>
        <v>446.313501233459</v>
      </c>
    </row>
    <row r="112" customFormat="false" ht="12.75" hidden="false" customHeight="false" outlineLevel="0" collapsed="false">
      <c r="A112" s="37" t="n">
        <f aca="false">Massachusetts!A112</f>
        <v>44004</v>
      </c>
      <c r="B112" s="7" t="n">
        <f aca="false">Massachusetts!B112</f>
        <v>102469</v>
      </c>
      <c r="C112" s="7" t="n">
        <f aca="false">Massachusetts!C115</f>
        <v>160</v>
      </c>
      <c r="D112" s="9" t="n">
        <f aca="false">AVERAGE(C106:C112)/AVERAGE(B106:B112)</f>
        <v>0.00149716532962847</v>
      </c>
      <c r="E112" s="7" t="n">
        <v>103</v>
      </c>
      <c r="F112" s="43" t="n">
        <f aca="false">LN(2)/LN(1+D112)</f>
        <v>463.319524850389</v>
      </c>
    </row>
    <row r="113" customFormat="false" ht="12.75" hidden="false" customHeight="false" outlineLevel="0" collapsed="false">
      <c r="A113" s="37" t="n">
        <f aca="false">Massachusetts!A113</f>
        <v>44005</v>
      </c>
      <c r="B113" s="7" t="n">
        <f aca="false">Massachusetts!B113</f>
        <v>102651</v>
      </c>
      <c r="C113" s="7" t="n">
        <f aca="false">Massachusetts!C116</f>
        <v>149</v>
      </c>
      <c r="D113" s="9" t="n">
        <f aca="false">AVERAGE(C107:C113)/AVERAGE(B107:B113)</f>
        <v>0.00149050675831559</v>
      </c>
      <c r="E113" s="7" t="n">
        <v>104</v>
      </c>
      <c r="F113" s="43" t="n">
        <f aca="false">LN(2)/LN(1+D113)</f>
        <v>465.387774150546</v>
      </c>
    </row>
    <row r="114" customFormat="false" ht="12.75" hidden="false" customHeight="false" outlineLevel="0" collapsed="false">
      <c r="A114" s="37" t="n">
        <f aca="false">Massachusetts!A114</f>
        <v>44006</v>
      </c>
      <c r="B114" s="7" t="n">
        <f aca="false">Massachusetts!B114</f>
        <v>102762</v>
      </c>
      <c r="C114" s="7" t="n">
        <f aca="false">Massachusetts!C117</f>
        <v>305</v>
      </c>
      <c r="D114" s="9" t="n">
        <f aca="false">AVERAGE(C108:C114)/AVERAGE(B108:B114)</f>
        <v>0.00160267820371604</v>
      </c>
      <c r="E114" s="7" t="n">
        <v>105</v>
      </c>
      <c r="F114" s="43" t="n">
        <f aca="false">LN(2)/LN(1+D114)</f>
        <v>432.839528635617</v>
      </c>
    </row>
    <row r="115" customFormat="false" ht="12.75" hidden="false" customHeight="false" outlineLevel="0" collapsed="false">
      <c r="A115" s="37" t="n">
        <f aca="false">Massachusetts!A115</f>
        <v>44007</v>
      </c>
      <c r="B115" s="7" t="n">
        <f aca="false">Massachusetts!B115</f>
        <v>102922</v>
      </c>
      <c r="C115" s="7" t="n">
        <f aca="false">Massachusetts!C118</f>
        <v>163</v>
      </c>
      <c r="D115" s="9" t="n">
        <f aca="false">AVERAGE(C109:C115)/AVERAGE(B109:B115)</f>
        <v>0.00168114083387931</v>
      </c>
      <c r="E115" s="7" t="n">
        <v>106</v>
      </c>
      <c r="F115" s="43" t="n">
        <f aca="false">LN(2)/LN(1+D115)</f>
        <v>412.654099217306</v>
      </c>
    </row>
    <row r="116" customFormat="false" ht="12.75" hidden="false" customHeight="false" outlineLevel="0" collapsed="false">
      <c r="A116" s="37" t="n">
        <f aca="false">Massachusetts!A116</f>
        <v>44008</v>
      </c>
      <c r="B116" s="7" t="n">
        <f aca="false">Massachusetts!B116</f>
        <v>103071</v>
      </c>
      <c r="C116" s="7" t="n">
        <f aca="false">Massachusetts!C119</f>
        <v>89</v>
      </c>
      <c r="D116" s="9" t="n">
        <f aca="false">AVERAGE(C110:C116)/AVERAGE(B110:B116)</f>
        <v>0.00161322650869389</v>
      </c>
      <c r="E116" s="7" t="n">
        <v>107</v>
      </c>
      <c r="F116" s="43" t="n">
        <f aca="false">LN(2)/LN(1+D116)</f>
        <v>430.011612330553</v>
      </c>
    </row>
    <row r="117" customFormat="false" ht="12.75" hidden="false" customHeight="false" outlineLevel="0" collapsed="false">
      <c r="A117" s="37" t="n">
        <f aca="false">Massachusetts!A117</f>
        <v>44009</v>
      </c>
      <c r="B117" s="7" t="n">
        <f aca="false">Massachusetts!B117</f>
        <v>103376</v>
      </c>
      <c r="C117" s="7" t="n">
        <f aca="false">Massachusetts!C120</f>
        <v>73</v>
      </c>
      <c r="D117" s="9" t="n">
        <f aca="false">AVERAGE(C111:C117)/AVERAGE(B111:B117)</f>
        <v>0.00145917641303864</v>
      </c>
      <c r="E117" s="7" t="n">
        <v>108</v>
      </c>
      <c r="F117" s="43" t="n">
        <f aca="false">LN(2)/LN(1+D117)</f>
        <v>475.372794867355</v>
      </c>
    </row>
    <row r="118" customFormat="false" ht="12.75" hidden="false" customHeight="false" outlineLevel="0" collapsed="false">
      <c r="A118" s="37" t="n">
        <f aca="false">Massachusetts!A118</f>
        <v>44010</v>
      </c>
      <c r="B118" s="7" t="n">
        <f aca="false">Massachusetts!B118</f>
        <v>103539</v>
      </c>
      <c r="C118" s="7" t="n">
        <f aca="false">Massachusetts!C121</f>
        <v>157</v>
      </c>
      <c r="D118" s="9" t="n">
        <f aca="false">AVERAGE(C112:C118)/AVERAGE(B112:B118)</f>
        <v>0.00152055383676244</v>
      </c>
      <c r="E118" s="7" t="n">
        <v>109</v>
      </c>
      <c r="F118" s="43" t="n">
        <f aca="false">LN(2)/LN(1+D118)</f>
        <v>456.198270749543</v>
      </c>
    </row>
    <row r="119" customFormat="false" ht="12.75" hidden="false" customHeight="false" outlineLevel="0" collapsed="false">
      <c r="A119" s="37" t="n">
        <f aca="false">Massachusetts!A119</f>
        <v>44011</v>
      </c>
      <c r="B119" s="7" t="n">
        <f aca="false">Massachusetts!B119</f>
        <v>103628</v>
      </c>
      <c r="C119" s="7" t="n">
        <f aca="false">Massachusetts!C122</f>
        <v>158</v>
      </c>
      <c r="D119" s="9" t="n">
        <f aca="false">AVERAGE(C113:C119)/AVERAGE(B113:B119)</f>
        <v>0.00151534249649213</v>
      </c>
      <c r="E119" s="7" t="n">
        <v>110</v>
      </c>
      <c r="F119" s="43" t="n">
        <f aca="false">LN(2)/LN(1+D119)</f>
        <v>457.765968629705</v>
      </c>
    </row>
    <row r="120" customFormat="false" ht="12.75" hidden="false" customHeight="false" outlineLevel="0" collapsed="false">
      <c r="A120" s="37" t="n">
        <f aca="false">Massachusetts!A120</f>
        <v>44012</v>
      </c>
      <c r="B120" s="7" t="n">
        <f aca="false">Massachusetts!B120</f>
        <v>103701</v>
      </c>
      <c r="C120" s="7" t="n">
        <f aca="false">Massachusetts!C123</f>
        <v>212</v>
      </c>
      <c r="D120" s="9" t="n">
        <f aca="false">AVERAGE(C114:C120)/AVERAGE(B114:B120)</f>
        <v>0.00160027883855994</v>
      </c>
      <c r="E120" s="7" t="n">
        <v>111</v>
      </c>
      <c r="F120" s="43" t="n">
        <f aca="false">LN(2)/LN(1+D120)</f>
        <v>433.487983732923</v>
      </c>
    </row>
    <row r="121" customFormat="false" ht="12.75" hidden="false" customHeight="false" outlineLevel="0" collapsed="false">
      <c r="A121" s="37" t="n">
        <f aca="false">Massachusetts!A121</f>
        <v>44013</v>
      </c>
      <c r="B121" s="7" t="n">
        <f aca="false">Massachusetts!B121</f>
        <v>103858</v>
      </c>
      <c r="C121" s="7" t="n">
        <f aca="false">Massachusetts!C121</f>
        <v>157</v>
      </c>
      <c r="D121" s="9" t="n">
        <f aca="false">AVERAGE(C115:C121)/AVERAGE(B115:B121)</f>
        <v>0.00139346356486373</v>
      </c>
      <c r="E121" s="7" t="n">
        <v>112</v>
      </c>
      <c r="F121" s="43" t="n">
        <f aca="false">LN(2)/LN(1+D121)</f>
        <v>497.774052827189</v>
      </c>
    </row>
    <row r="122" customFormat="false" ht="12.75" hidden="false" customHeight="false" outlineLevel="0" collapsed="false">
      <c r="A122" s="37" t="n">
        <f aca="false">Massachusetts!A122</f>
        <v>44014</v>
      </c>
      <c r="B122" s="7" t="n">
        <f aca="false">Massachusetts!B122</f>
        <v>104016</v>
      </c>
      <c r="C122" s="7" t="n">
        <f aca="false">Massachusetts!C122</f>
        <v>158</v>
      </c>
      <c r="D122" s="9" t="n">
        <f aca="false">AVERAGE(C116:C122)/AVERAGE(B116:B122)</f>
        <v>0.00138446667006808</v>
      </c>
      <c r="E122" s="7" t="n">
        <v>113</v>
      </c>
      <c r="F122" s="43" t="n">
        <f aca="false">LN(2)/LN(1+D122)</f>
        <v>501.006564117017</v>
      </c>
    </row>
    <row r="123" customFormat="false" ht="12.75" hidden="false" customHeight="false" outlineLevel="0" collapsed="false">
      <c r="A123" s="37" t="n">
        <f aca="false">Massachusetts!A123</f>
        <v>44015</v>
      </c>
      <c r="B123" s="7" t="n">
        <f aca="false">Massachusetts!B123</f>
        <v>104228</v>
      </c>
      <c r="C123" s="7" t="n">
        <f aca="false">Massachusetts!C123</f>
        <v>212</v>
      </c>
      <c r="D123" s="9" t="n">
        <f aca="false">AVERAGE(C117:C123)/AVERAGE(B117:B123)</f>
        <v>0.00155160212901289</v>
      </c>
      <c r="E123" s="7" t="n">
        <v>114</v>
      </c>
      <c r="F123" s="43" t="n">
        <f aca="false">LN(2)/LN(1+D123)</f>
        <v>447.076459200707</v>
      </c>
    </row>
    <row r="124" customFormat="false" ht="12.75" hidden="false" customHeight="false" outlineLevel="0" collapsed="false">
      <c r="A124" s="37" t="n">
        <f aca="false">Massachusetts!A124</f>
        <v>44016</v>
      </c>
      <c r="B124" s="7" t="n">
        <f aca="false">Massachusetts!B124</f>
        <v>104391</v>
      </c>
      <c r="C124" s="7" t="n">
        <f aca="false">Massachusetts!C124</f>
        <v>163</v>
      </c>
      <c r="D124" s="9" t="n">
        <f aca="false">AVERAGE(C118:C124)/AVERAGE(B118:B124)</f>
        <v>0.00167317191875836</v>
      </c>
      <c r="E124" s="7" t="n">
        <v>115</v>
      </c>
      <c r="F124" s="43" t="n">
        <f aca="false">LN(2)/LN(1+D124)</f>
        <v>414.61782164215</v>
      </c>
    </row>
    <row r="125" customFormat="false" ht="12.75" hidden="false" customHeight="false" outlineLevel="0" collapsed="false">
      <c r="A125" s="37" t="n">
        <f aca="false">Massachusetts!A125</f>
        <v>44017</v>
      </c>
      <c r="B125" s="7" t="n">
        <f aca="false">Massachusetts!B125</f>
        <v>104502</v>
      </c>
      <c r="C125" s="7" t="n">
        <f aca="false">Massachusetts!C123</f>
        <v>212</v>
      </c>
      <c r="D125" s="9" t="n">
        <f aca="false">AVERAGE(C119:C125)/AVERAGE(B119:B125)</f>
        <v>0.00174647546970854</v>
      </c>
      <c r="E125" s="7" t="n">
        <v>116</v>
      </c>
      <c r="F125" s="43" t="n">
        <f aca="false">LN(2)/LN(1+D125)</f>
        <v>397.229906079458</v>
      </c>
    </row>
    <row r="126" customFormat="false" ht="12.75" hidden="false" customHeight="false" outlineLevel="0" collapsed="false">
      <c r="A126" s="37" t="n">
        <f aca="false">Massachusetts!A126</f>
        <v>44018</v>
      </c>
      <c r="B126" s="7" t="n">
        <f aca="false">Massachusetts!B126</f>
        <v>104659</v>
      </c>
      <c r="C126" s="7" t="n">
        <f aca="false">Massachusetts!C124</f>
        <v>163</v>
      </c>
      <c r="D126" s="9" t="n">
        <f aca="false">AVERAGE(C120:C126)/AVERAGE(B120:B126)</f>
        <v>0.00175086206305571</v>
      </c>
      <c r="E126" s="7" t="n">
        <v>117</v>
      </c>
      <c r="F126" s="43" t="n">
        <f aca="false">LN(2)/LN(1+D126)</f>
        <v>396.23555780517</v>
      </c>
    </row>
    <row r="127" customFormat="false" ht="12.75" hidden="false" customHeight="false" outlineLevel="0" collapsed="false">
      <c r="A127" s="37" t="n">
        <f aca="false">Massachusetts!A127</f>
        <v>44019</v>
      </c>
      <c r="B127" s="7" t="n">
        <f aca="false">Massachusetts!B127</f>
        <v>104799</v>
      </c>
      <c r="C127" s="7" t="n">
        <f aca="false">Massachusetts!C125</f>
        <v>111</v>
      </c>
      <c r="D127" s="9" t="n">
        <f aca="false">AVERAGE(C121:C127)/AVERAGE(B121:B127)</f>
        <v>0.00160995984683477</v>
      </c>
      <c r="E127" s="7" t="n">
        <v>118</v>
      </c>
      <c r="F127" s="43" t="n">
        <f aca="false">LN(2)/LN(1+D127)</f>
        <v>430.883417304082</v>
      </c>
    </row>
    <row r="128" customFormat="false" ht="12.75" hidden="false" customHeight="false" outlineLevel="0" collapsed="false">
      <c r="A128" s="37" t="n">
        <f aca="false">Massachusetts!A128</f>
        <v>44020</v>
      </c>
      <c r="B128" s="7" t="n">
        <f aca="false">Massachusetts!B128</f>
        <v>104961</v>
      </c>
      <c r="C128" s="7" t="n">
        <f aca="false">Massachusetts!C126</f>
        <v>157</v>
      </c>
      <c r="D128" s="9" t="n">
        <f aca="false">AVERAGE(C122:C128)/AVERAGE(B122:B128)</f>
        <v>0.00160753243770812</v>
      </c>
      <c r="E128" s="7" t="n">
        <v>119</v>
      </c>
      <c r="F128" s="43" t="n">
        <f aca="false">LN(2)/LN(1+D128)</f>
        <v>431.533537631322</v>
      </c>
    </row>
    <row r="129" customFormat="false" ht="12.75" hidden="false" customHeight="false" outlineLevel="0" collapsed="false">
      <c r="A129" s="37" t="n">
        <f aca="false">Massachusetts!A129</f>
        <v>44021</v>
      </c>
      <c r="B129" s="7" t="n">
        <f aca="false">Massachusetts!B129</f>
        <v>105138</v>
      </c>
      <c r="C129" s="7" t="n">
        <f aca="false">Massachusetts!C127</f>
        <v>140</v>
      </c>
      <c r="D129" s="9" t="n">
        <f aca="false">AVERAGE(C123:C129)/AVERAGE(B123:B129)</f>
        <v>0.00158050330431649</v>
      </c>
      <c r="E129" s="7" t="n">
        <v>120</v>
      </c>
      <c r="F129" s="43" t="n">
        <f aca="false">LN(2)/LN(1+D129)</f>
        <v>438.907527237875</v>
      </c>
    </row>
    <row r="130" customFormat="false" ht="12.75" hidden="false" customHeight="false" outlineLevel="0" collapsed="false">
      <c r="A130" s="37" t="n">
        <f aca="false">Massachusetts!A130</f>
        <v>44022</v>
      </c>
      <c r="B130" s="7" t="n">
        <f aca="false">Massachusetts!B130</f>
        <v>105290</v>
      </c>
      <c r="C130" s="7" t="n">
        <f aca="false">Massachusetts!C128</f>
        <v>162</v>
      </c>
      <c r="D130" s="9" t="n">
        <f aca="false">AVERAGE(C124:C130)/AVERAGE(B124:B130)</f>
        <v>0.00151007168751874</v>
      </c>
      <c r="E130" s="7" t="n">
        <v>121</v>
      </c>
      <c r="F130" s="43" t="n">
        <f aca="false">LN(2)/LN(1+D130)</f>
        <v>459.362562481514</v>
      </c>
    </row>
    <row r="131" customFormat="false" ht="12.75" hidden="false" customHeight="false" outlineLevel="0" collapsed="false">
      <c r="A131" s="37" t="n">
        <f aca="false">Massachusetts!A131</f>
        <v>44023</v>
      </c>
      <c r="B131" s="7" t="n">
        <f aca="false">Massachusetts!B131</f>
        <v>105457</v>
      </c>
      <c r="C131" s="7" t="n">
        <f aca="false">Massachusetts!C129</f>
        <v>177</v>
      </c>
      <c r="D131" s="9" t="n">
        <f aca="false">AVERAGE(C125:C131)/AVERAGE(B125:B131)</f>
        <v>0.00152693363962733</v>
      </c>
      <c r="E131" s="7" t="n">
        <v>122</v>
      </c>
      <c r="F131" s="43" t="n">
        <f aca="false">LN(2)/LN(1+D131)</f>
        <v>454.293639788656</v>
      </c>
    </row>
    <row r="132" customFormat="false" ht="12.75" hidden="false" customHeight="false" outlineLevel="0" collapsed="false">
      <c r="A132" s="37" t="n">
        <f aca="false">Massachusetts!A132</f>
        <v>44024</v>
      </c>
      <c r="B132" s="7" t="n">
        <f aca="false">Massachusetts!B132</f>
        <v>105629</v>
      </c>
      <c r="C132" s="7" t="n">
        <f aca="false">Massachusetts!C130</f>
        <v>152</v>
      </c>
      <c r="D132" s="9" t="n">
        <f aca="false">AVERAGE(C126:C132)/AVERAGE(B126:B132)</f>
        <v>0.00144306614868473</v>
      </c>
      <c r="E132" s="7" t="n">
        <v>123</v>
      </c>
      <c r="F132" s="43" t="n">
        <f aca="false">LN(2)/LN(1+D132)</f>
        <v>480.675947951894</v>
      </c>
    </row>
    <row r="133" customFormat="false" ht="12.75" hidden="false" customHeight="false" outlineLevel="0" collapsed="false">
      <c r="A133" s="37" t="n">
        <f aca="false">Massachusetts!A133</f>
        <v>44025</v>
      </c>
      <c r="B133" s="7" t="n">
        <f aca="false">Massachusetts!B133</f>
        <v>105783</v>
      </c>
      <c r="C133" s="7" t="n">
        <f aca="false">Massachusetts!C131</f>
        <v>167</v>
      </c>
      <c r="D133" s="9" t="n">
        <f aca="false">AVERAGE(C127:C133)/AVERAGE(B127:B133)</f>
        <v>0.00144629248484174</v>
      </c>
      <c r="E133" s="7" t="n">
        <v>124</v>
      </c>
      <c r="F133" s="43" t="n">
        <f aca="false">LN(2)/LN(1+D133)</f>
        <v>479.604446452822</v>
      </c>
    </row>
    <row r="134" customFormat="false" ht="12.75" hidden="false" customHeight="false" outlineLevel="0" collapsed="false">
      <c r="A134" s="37" t="n">
        <f aca="false">Massachusetts!A134</f>
        <v>44026</v>
      </c>
      <c r="B134" s="7" t="n">
        <f aca="false">Massachusetts!B134</f>
        <v>105986</v>
      </c>
      <c r="C134" s="7" t="n">
        <f aca="false">Massachusetts!C132</f>
        <v>172</v>
      </c>
      <c r="D134" s="9" t="n">
        <f aca="false">AVERAGE(C128:C134)/AVERAGE(B128:B134)</f>
        <v>0.00152659554293702</v>
      </c>
      <c r="E134" s="7" t="n">
        <v>125</v>
      </c>
      <c r="F134" s="43" t="n">
        <f aca="false">LN(2)/LN(1+D134)</f>
        <v>454.394175952857</v>
      </c>
    </row>
    <row r="135" customFormat="false" ht="12.75" hidden="false" customHeight="false" outlineLevel="0" collapsed="false">
      <c r="A135" s="37" t="n">
        <f aca="false">Massachusetts!A135</f>
        <v>44027</v>
      </c>
      <c r="B135" s="7" t="n">
        <f aca="false">Massachusetts!B135</f>
        <v>106128</v>
      </c>
      <c r="C135" s="7" t="n">
        <f aca="false">Massachusetts!C133</f>
        <v>154</v>
      </c>
      <c r="D135" s="9" t="n">
        <f aca="false">AVERAGE(C129:C135)/AVERAGE(B129:B135)</f>
        <v>0.00152012885932181</v>
      </c>
      <c r="E135" s="7" t="n">
        <v>126</v>
      </c>
      <c r="F135" s="43" t="n">
        <f aca="false">LN(2)/LN(1+D135)</f>
        <v>456.325711762788</v>
      </c>
    </row>
    <row r="136" customFormat="false" ht="12.75" hidden="false" customHeight="false" outlineLevel="0" collapsed="false">
      <c r="A136" s="37" t="n">
        <f aca="false">Massachusetts!A136</f>
        <v>44028</v>
      </c>
      <c r="B136" s="7" t="n">
        <f aca="false">Massachusetts!B136</f>
        <v>106271</v>
      </c>
      <c r="C136" s="7" t="n">
        <f aca="false">Massachusetts!C134</f>
        <v>203</v>
      </c>
      <c r="D136" s="9" t="n">
        <f aca="false">AVERAGE(C130:C136)/AVERAGE(B130:B136)</f>
        <v>0.00160287572379224</v>
      </c>
      <c r="E136" s="7" t="n">
        <v>127</v>
      </c>
      <c r="F136" s="43" t="n">
        <f aca="false">LN(2)/LN(1+D136)</f>
        <v>432.786233126341</v>
      </c>
    </row>
    <row r="137" customFormat="false" ht="12.75" hidden="false" customHeight="false" outlineLevel="0" collapsed="false">
      <c r="A137" s="37" t="n">
        <f aca="false">Massachusetts!A137</f>
        <v>44029</v>
      </c>
      <c r="B137" s="7" t="n">
        <f aca="false">Massachusetts!B137</f>
        <v>106487</v>
      </c>
      <c r="C137" s="7" t="n">
        <f aca="false">Massachusetts!C135</f>
        <v>142</v>
      </c>
      <c r="D137" s="9" t="n">
        <f aca="false">AVERAGE(C131:C137)/AVERAGE(B131:B137)</f>
        <v>0.00157332545996514</v>
      </c>
      <c r="E137" s="7" t="n">
        <v>128</v>
      </c>
      <c r="F137" s="43" t="n">
        <f aca="false">LN(2)/LN(1+D137)</f>
        <v>440.908336129626</v>
      </c>
    </row>
    <row r="138" customFormat="false" ht="12.75" hidden="false" customHeight="false" outlineLevel="0" collapsed="false">
      <c r="A138" s="37" t="n">
        <f aca="false">Massachusetts!A138</f>
        <v>44030</v>
      </c>
      <c r="B138" s="7" t="n">
        <f aca="false">Massachusetts!B138</f>
        <v>106664</v>
      </c>
      <c r="C138" s="7" t="n">
        <f aca="false">Massachusetts!C136</f>
        <v>143</v>
      </c>
      <c r="D138" s="9" t="n">
        <f aca="false">AVERAGE(C132:C138)/AVERAGE(B132:B138)</f>
        <v>0.00152500578775365</v>
      </c>
      <c r="E138" s="7" t="n">
        <v>129</v>
      </c>
      <c r="F138" s="43" t="n">
        <f aca="false">LN(2)/LN(1+D138)</f>
        <v>454.867501900278</v>
      </c>
    </row>
    <row r="139" customFormat="false" ht="12.75" hidden="false" customHeight="false" outlineLevel="0" collapsed="false">
      <c r="A139" s="37" t="n">
        <f aca="false">Massachusetts!A139</f>
        <v>44031</v>
      </c>
      <c r="B139" s="7" t="n">
        <f aca="false">Massachusetts!B139</f>
        <v>106882</v>
      </c>
      <c r="C139" s="7" t="n">
        <f aca="false">Massachusetts!C137</f>
        <v>216</v>
      </c>
      <c r="D139" s="9" t="n">
        <f aca="false">AVERAGE(C133:C139)/AVERAGE(B133:B139)</f>
        <v>0.00160843643048048</v>
      </c>
      <c r="E139" s="7" t="n">
        <v>130</v>
      </c>
      <c r="F139" s="43" t="n">
        <f aca="false">LN(2)/LN(1+D139)</f>
        <v>431.291196647624</v>
      </c>
    </row>
    <row r="140" customFormat="false" ht="12.75" hidden="false" customHeight="false" outlineLevel="0" collapsed="false">
      <c r="A140" s="37" t="n">
        <f aca="false">Massachusetts!A140</f>
        <v>44032</v>
      </c>
      <c r="B140" s="7" t="n">
        <f aca="false">Massachusetts!B140</f>
        <v>107056</v>
      </c>
      <c r="C140" s="7" t="n">
        <f aca="false">Massachusetts!C138</f>
        <v>177</v>
      </c>
      <c r="D140" s="9" t="n">
        <f aca="false">AVERAGE(C134:C140)/AVERAGE(B134:B140)</f>
        <v>0.00161910408679578</v>
      </c>
      <c r="E140" s="7" t="n">
        <v>131</v>
      </c>
      <c r="F140" s="43" t="n">
        <f aca="false">LN(2)/LN(1+D140)</f>
        <v>428.451866456558</v>
      </c>
    </row>
    <row r="141" customFormat="false" ht="12.75" hidden="false" customHeight="false" outlineLevel="0" collapsed="false">
      <c r="A141" s="37" t="n">
        <f aca="false">Massachusetts!A141</f>
        <v>44033</v>
      </c>
      <c r="B141" s="7" t="n">
        <f aca="false">Massachusetts!B141</f>
        <v>107221</v>
      </c>
      <c r="C141" s="7" t="n">
        <f aca="false">Massachusetts!C139</f>
        <v>218</v>
      </c>
      <c r="D141" s="9" t="n">
        <f aca="false">AVERAGE(C135:C141)/AVERAGE(B135:B141)</f>
        <v>0.00167802986169981</v>
      </c>
      <c r="E141" s="7" t="n">
        <v>132</v>
      </c>
      <c r="F141" s="43" t="n">
        <f aca="false">LN(2)/LN(1+D141)</f>
        <v>413.418494341457</v>
      </c>
    </row>
    <row r="142" customFormat="false" ht="12.75" hidden="false" customHeight="false" outlineLevel="0" collapsed="false">
      <c r="A142" s="37" t="n">
        <f aca="false">Massachusetts!A142</f>
        <v>44034</v>
      </c>
      <c r="B142" s="7" t="n">
        <f aca="false">Massachusetts!B142</f>
        <v>107413</v>
      </c>
      <c r="C142" s="7" t="n">
        <f aca="false">Massachusetts!C140</f>
        <v>174</v>
      </c>
      <c r="D142" s="9" t="n">
        <f aca="false">AVERAGE(C136:C142)/AVERAGE(B136:B142)</f>
        <v>0.00170188530924045</v>
      </c>
      <c r="E142" s="7" t="n">
        <v>133</v>
      </c>
      <c r="F142" s="43" t="n">
        <f aca="false">LN(2)/LN(1+D142)</f>
        <v>407.628433087653</v>
      </c>
    </row>
    <row r="143" customFormat="false" ht="12.75" hidden="false" customHeight="false" outlineLevel="0" collapsed="false">
      <c r="A143" s="37" t="n">
        <f aca="false">Massachusetts!A143</f>
        <v>44035</v>
      </c>
      <c r="B143" s="7" t="n">
        <f aca="false">Massachusetts!B143</f>
        <v>107683</v>
      </c>
      <c r="C143" s="7" t="n">
        <f aca="false">Massachusetts!C141</f>
        <v>165</v>
      </c>
      <c r="D143" s="9" t="n">
        <f aca="false">AVERAGE(C137:C143)/AVERAGE(B137:B143)</f>
        <v>0.00164797186038009</v>
      </c>
      <c r="E143" s="7" t="n">
        <v>134</v>
      </c>
      <c r="F143" s="43" t="n">
        <f aca="false">LN(2)/LN(1+D143)</f>
        <v>420.952677664034</v>
      </c>
    </row>
    <row r="144" customFormat="false" ht="12.75" hidden="false" customHeight="false" outlineLevel="0" collapsed="false">
      <c r="A144" s="37" t="n">
        <f aca="false">Massachusetts!A144</f>
        <v>44036</v>
      </c>
      <c r="B144" s="7" t="n">
        <f aca="false">Massachusetts!B144</f>
        <v>107897</v>
      </c>
      <c r="C144" s="7" t="n">
        <f aca="false">Massachusetts!C142</f>
        <v>192</v>
      </c>
      <c r="D144" s="9" t="n">
        <f aca="false">AVERAGE(C138:C144)/AVERAGE(B138:B144)</f>
        <v>0.00171147125261049</v>
      </c>
      <c r="E144" s="7" t="n">
        <v>135</v>
      </c>
      <c r="F144" s="43" t="n">
        <f aca="false">LN(2)/LN(1+D144)</f>
        <v>405.347247983093</v>
      </c>
    </row>
    <row r="145" customFormat="false" ht="12.75" hidden="false" customHeight="false" outlineLevel="0" collapsed="false">
      <c r="A145" s="37" t="n">
        <f aca="false">Massachusetts!A145</f>
        <v>44037</v>
      </c>
      <c r="B145" s="7" t="n">
        <f aca="false">Massachusetts!B145</f>
        <v>108107</v>
      </c>
      <c r="C145" s="7" t="n">
        <f aca="false">Massachusetts!C143</f>
        <v>270</v>
      </c>
      <c r="D145" s="9" t="n">
        <f aca="false">AVERAGE(C139:C145)/AVERAGE(B139:B145)</f>
        <v>0.00187701310319983</v>
      </c>
      <c r="E145" s="7" t="n">
        <v>136</v>
      </c>
      <c r="F145" s="43" t="n">
        <f aca="false">LN(2)/LN(1+D145)</f>
        <v>369.628480073694</v>
      </c>
    </row>
    <row r="146" customFormat="false" ht="12.75" hidden="false" customHeight="false" outlineLevel="0" collapsed="false">
      <c r="A146" s="37" t="n">
        <f aca="false">Massachusetts!A146</f>
        <v>44038</v>
      </c>
      <c r="B146" s="7" t="n">
        <f aca="false">Massachusetts!B146</f>
        <v>108380</v>
      </c>
      <c r="C146" s="7" t="n">
        <f aca="false">Massachusetts!C146</f>
        <v>273</v>
      </c>
      <c r="D146" s="9" t="n">
        <f aca="false">AVERAGE(C140:C146)/AVERAGE(B140:B146)</f>
        <v>0.00194890395711085</v>
      </c>
      <c r="E146" s="7" t="n">
        <v>137</v>
      </c>
      <c r="F146" s="43" t="n">
        <f aca="false">LN(2)/LN(1+D146)</f>
        <v>356.006460702868</v>
      </c>
    </row>
    <row r="147" customFormat="false" ht="12.75" hidden="false" customHeight="false" outlineLevel="0" collapsed="false">
      <c r="A147" s="37" t="n">
        <f aca="false">Massachusetts!A147</f>
        <v>44039</v>
      </c>
      <c r="B147" s="7" t="n">
        <f aca="false">Massachusetts!B147</f>
        <v>108562</v>
      </c>
      <c r="C147" s="7" t="n">
        <f aca="false">Massachusetts!C147</f>
        <v>182</v>
      </c>
      <c r="D147" s="9" t="n">
        <f aca="false">AVERAGE(C141:C147)/AVERAGE(B141:B147)</f>
        <v>0.00195163803866997</v>
      </c>
      <c r="E147" s="7" t="n">
        <v>138</v>
      </c>
      <c r="F147" s="43" t="n">
        <f aca="false">LN(2)/LN(1+D147)</f>
        <v>355.508210651108</v>
      </c>
    </row>
    <row r="148" customFormat="false" ht="12.75" hidden="false" customHeight="false" outlineLevel="0" collapsed="false">
      <c r="A148" s="37" t="n">
        <f aca="false">Massachusetts!A148</f>
        <v>44040</v>
      </c>
      <c r="B148" s="7" t="n">
        <f aca="false">Massachusetts!B148</f>
        <v>108740</v>
      </c>
      <c r="C148" s="7" t="n">
        <f aca="false">Massachusetts!C148</f>
        <v>178</v>
      </c>
      <c r="D148" s="9" t="n">
        <f aca="false">AVERAGE(C142:C148)/AVERAGE(B142:B148)</f>
        <v>0.00189486536413393</v>
      </c>
      <c r="E148" s="7" t="n">
        <v>139</v>
      </c>
      <c r="F148" s="43" t="n">
        <f aca="false">LN(2)/LN(1+D148)</f>
        <v>366.149330070942</v>
      </c>
    </row>
    <row r="149" customFormat="false" ht="12.75" hidden="false" customHeight="false" outlineLevel="0" collapsed="false">
      <c r="A149" s="37" t="n">
        <f aca="false">Massachusetts!A149</f>
        <v>44041</v>
      </c>
      <c r="B149" s="7" t="n">
        <f aca="false">Massachusetts!B149</f>
        <v>109096</v>
      </c>
      <c r="C149" s="7" t="n">
        <f aca="false">Massachusetts!C149</f>
        <v>356</v>
      </c>
      <c r="D149" s="9" t="n">
        <f aca="false">AVERAGE(C143:C149)/AVERAGE(B143:B149)</f>
        <v>0.00213061907932469</v>
      </c>
      <c r="E149" s="7" t="n">
        <v>140</v>
      </c>
      <c r="F149" s="43" t="n">
        <f aca="false">LN(2)/LN(1+D149)</f>
        <v>325.673106780172</v>
      </c>
    </row>
    <row r="150" customFormat="false" ht="12.75" hidden="false" customHeight="false" outlineLevel="0" collapsed="false">
      <c r="A150" s="37" t="n">
        <f aca="false">Massachusetts!A150</f>
        <v>44042</v>
      </c>
      <c r="B150" s="7" t="n">
        <f aca="false">Massachusetts!B150</f>
        <v>109400</v>
      </c>
      <c r="C150" s="7" t="n">
        <f aca="false">Massachusetts!C150</f>
        <v>304</v>
      </c>
      <c r="D150" s="9" t="n">
        <f aca="false">AVERAGE(C144:C150)/AVERAGE(B144:B150)</f>
        <v>0.00230865766355952</v>
      </c>
      <c r="E150" s="7" t="n">
        <v>141</v>
      </c>
      <c r="F150" s="43" t="n">
        <f aca="false">LN(2)/LN(1+D150)</f>
        <v>300.584622733943</v>
      </c>
    </row>
    <row r="151" customFormat="false" ht="12.75" hidden="false" customHeight="false" outlineLevel="0" collapsed="false">
      <c r="A151" s="37" t="n">
        <f aca="false">Massachusetts!A151</f>
        <v>44043</v>
      </c>
      <c r="B151" s="7" t="n">
        <f aca="false">Massachusetts!B151</f>
        <v>109787</v>
      </c>
      <c r="C151" s="7" t="n">
        <f aca="false">Massachusetts!C151</f>
        <v>387</v>
      </c>
      <c r="D151" s="9" t="n">
        <f aca="false">AVERAGE(C145:C151)/AVERAGE(B145:B151)</f>
        <v>0.00255881334047177</v>
      </c>
      <c r="E151" s="7" t="n">
        <v>142</v>
      </c>
      <c r="F151" s="43" t="n">
        <f aca="false">LN(2)/LN(1+D151)</f>
        <v>271.232609660164</v>
      </c>
    </row>
    <row r="152" customFormat="false" ht="12.75" hidden="false" customHeight="false" outlineLevel="0" collapsed="false">
      <c r="A152" s="37" t="n">
        <f aca="false">Massachusetts!A152</f>
        <v>44044</v>
      </c>
      <c r="B152" s="7" t="n">
        <f aca="false">Massachusetts!B152</f>
        <v>110077</v>
      </c>
      <c r="C152" s="7" t="n">
        <f aca="false">Massachusetts!C152</f>
        <v>290</v>
      </c>
      <c r="D152" s="9" t="n">
        <f aca="false">AVERAGE(C146:C152)/AVERAGE(B146:B152)</f>
        <v>0.00257839228733499</v>
      </c>
      <c r="E152" s="7" t="n">
        <v>143</v>
      </c>
      <c r="F152" s="43" t="n">
        <f aca="false">LN(2)/LN(1+D152)</f>
        <v>269.175642172748</v>
      </c>
    </row>
    <row r="153" customFormat="false" ht="12.75" hidden="false" customHeight="false" outlineLevel="0" collapsed="false">
      <c r="A153" s="37" t="n">
        <f aca="false">Massachusetts!A153</f>
        <v>44045</v>
      </c>
      <c r="B153" s="7" t="n">
        <f aca="false">Massachusetts!B153</f>
        <v>110430</v>
      </c>
      <c r="C153" s="7" t="n">
        <f aca="false">Massachusetts!C153</f>
        <v>353</v>
      </c>
      <c r="D153" s="9" t="n">
        <f aca="false">AVERAGE(C147:C153)/AVERAGE(B147:B153)</f>
        <v>0.00267591881914966</v>
      </c>
      <c r="E153" s="7" t="n">
        <v>144</v>
      </c>
      <c r="F153" s="43" t="n">
        <f aca="false">LN(2)/LN(1+D153)</f>
        <v>259.377887448887</v>
      </c>
    </row>
    <row r="154" customFormat="false" ht="12.75" hidden="false" customHeight="false" outlineLevel="0" collapsed="false">
      <c r="A154" s="37" t="n">
        <f aca="false">Massachusetts!A154</f>
        <v>44046</v>
      </c>
      <c r="B154" s="7" t="n">
        <f aca="false">Massachusetts!B154</f>
        <v>110595</v>
      </c>
      <c r="C154" s="7" t="n">
        <f aca="false">Massachusetts!C154</f>
        <v>165</v>
      </c>
      <c r="D154" s="9" t="n">
        <f aca="false">AVERAGE(C148:C154)/AVERAGE(B148:B154)</f>
        <v>0.00264670463791701</v>
      </c>
      <c r="E154" s="7" t="n">
        <v>145</v>
      </c>
      <c r="F154" s="43" t="n">
        <f aca="false">LN(2)/LN(1+D154)</f>
        <v>262.237064330012</v>
      </c>
    </row>
    <row r="155" customFormat="false" ht="12.75" hidden="false" customHeight="false" outlineLevel="0" collapsed="false">
      <c r="A155" s="37" t="n">
        <f aca="false">Massachusetts!A155</f>
        <v>44047</v>
      </c>
      <c r="B155" s="7" t="n">
        <f aca="false">Massachusetts!B155</f>
        <v>111033</v>
      </c>
      <c r="C155" s="7" t="n">
        <f aca="false">Massachusetts!C155</f>
        <v>438</v>
      </c>
      <c r="D155" s="9" t="n">
        <f aca="false">AVERAGE(C149:C155)/AVERAGE(B149:B155)</f>
        <v>0.00297630636875047</v>
      </c>
      <c r="E155" s="7" t="n">
        <v>146</v>
      </c>
      <c r="F155" s="43" t="n">
        <f aca="false">LN(2)/LN(1+D155)</f>
        <v>233.234785945163</v>
      </c>
    </row>
    <row r="156" customFormat="false" ht="12.75" hidden="false" customHeight="false" outlineLevel="0" collapsed="false">
      <c r="A156" s="37" t="n">
        <f aca="false">Massachusetts!A156</f>
        <v>44048</v>
      </c>
      <c r="B156" s="7" t="n">
        <f aca="false">Massachusetts!B156</f>
        <v>111371</v>
      </c>
      <c r="C156" s="7" t="n">
        <f aca="false">Massachusetts!C156</f>
        <v>338</v>
      </c>
      <c r="D156" s="9" t="n">
        <f aca="false">AVERAGE(C150:C156)/AVERAGE(B150:B156)</f>
        <v>0.00294424823312752</v>
      </c>
      <c r="E156" s="7" t="n">
        <v>147</v>
      </c>
      <c r="F156" s="43" t="n">
        <f aca="false">LN(2)/LN(1+D156)</f>
        <v>235.770568340064</v>
      </c>
    </row>
    <row r="157" customFormat="false" ht="12.75" hidden="false" customHeight="false" outlineLevel="0" collapsed="false">
      <c r="A157" s="37" t="n">
        <f aca="false">Massachusetts!A157</f>
        <v>44049</v>
      </c>
      <c r="B157" s="7" t="n">
        <f aca="false">Massachusetts!B157</f>
        <v>111533</v>
      </c>
      <c r="C157" s="7" t="n">
        <f aca="false">Massachusetts!C157</f>
        <v>162</v>
      </c>
      <c r="D157" s="9" t="n">
        <f aca="false">AVERAGE(C151:C157)/AVERAGE(B151:B157)</f>
        <v>0.00275287612960845</v>
      </c>
      <c r="E157" s="7" t="n">
        <v>148</v>
      </c>
      <c r="F157" s="43" t="n">
        <f aca="false">LN(2)/LN(1+D157)</f>
        <v>252.136596383156</v>
      </c>
    </row>
    <row r="158" customFormat="false" ht="12.75" hidden="false" customHeight="false" outlineLevel="0" collapsed="false">
      <c r="A158" s="37" t="n">
        <f aca="false">Massachusetts!A158</f>
        <v>44050</v>
      </c>
      <c r="B158" s="7" t="n">
        <f aca="false">Massachusetts!B158</f>
        <v>111853</v>
      </c>
      <c r="C158" s="7" t="n">
        <f aca="false">Massachusetts!C158</f>
        <v>320</v>
      </c>
      <c r="D158" s="9" t="n">
        <f aca="false">AVERAGE(C152:C158)/AVERAGE(B152:B158)</f>
        <v>0.00265931429336381</v>
      </c>
      <c r="E158" s="7" t="n">
        <v>149</v>
      </c>
      <c r="F158" s="43" t="n">
        <f aca="false">LN(2)/LN(1+D158)</f>
        <v>260.995258230498</v>
      </c>
    </row>
    <row r="159" customFormat="false" ht="12.75" hidden="false" customHeight="false" outlineLevel="0" collapsed="false">
      <c r="A159" s="37" t="n">
        <f aca="false">Massachusetts!A159</f>
        <v>44051</v>
      </c>
      <c r="B159" s="7" t="n">
        <f aca="false">Massachusetts!B159</f>
        <v>112173</v>
      </c>
      <c r="C159" s="7" t="n">
        <f aca="false">Massachusetts!C159</f>
        <v>320</v>
      </c>
      <c r="D159" s="9" t="n">
        <f aca="false">AVERAGE(C153:C159)/AVERAGE(B153:B159)</f>
        <v>0.00269067045962197</v>
      </c>
      <c r="E159" s="7" t="n">
        <v>150</v>
      </c>
      <c r="F159" s="43" t="n">
        <f aca="false">LN(2)/LN(1+D159)</f>
        <v>257.957742754816</v>
      </c>
    </row>
    <row r="160" customFormat="false" ht="12.75" hidden="false" customHeight="false" outlineLevel="0" collapsed="false">
      <c r="A160" s="37" t="n">
        <f aca="false">Massachusetts!A160</f>
        <v>44052</v>
      </c>
      <c r="B160" s="7" t="n">
        <f aca="false">Massachusetts!B160</f>
        <v>112459</v>
      </c>
      <c r="C160" s="7" t="n">
        <f aca="false">Massachusetts!C160</f>
        <v>286</v>
      </c>
      <c r="D160" s="9" t="n">
        <f aca="false">AVERAGE(C154:C160)/AVERAGE(B154:B160)</f>
        <v>0.002597894796144</v>
      </c>
      <c r="E160" s="7" t="n">
        <v>151</v>
      </c>
      <c r="F160" s="43" t="n">
        <f aca="false">LN(2)/LN(1+D160)</f>
        <v>267.157528465539</v>
      </c>
    </row>
    <row r="161" customFormat="false" ht="12.75" hidden="false" customHeight="false" outlineLevel="0" collapsed="false">
      <c r="A161" s="37" t="n">
        <f aca="false">Massachusetts!A161</f>
        <v>44053</v>
      </c>
      <c r="B161" s="7" t="n">
        <f aca="false">Massachusetts!B161</f>
        <v>112673</v>
      </c>
      <c r="C161" s="7" t="n">
        <f aca="false">Massachusetts!C161</f>
        <v>214</v>
      </c>
      <c r="D161" s="9" t="n">
        <f aca="false">AVERAGE(C155:C161)/AVERAGE(B155:B161)</f>
        <v>0.00265357332124455</v>
      </c>
      <c r="E161" s="7" t="n">
        <v>152</v>
      </c>
      <c r="F161" s="43" t="n">
        <f aca="false">LN(2)/LN(1+D161)</f>
        <v>261.559169006119</v>
      </c>
    </row>
    <row r="162" customFormat="false" ht="12.75" hidden="false" customHeight="false" outlineLevel="0" collapsed="false">
      <c r="A162" s="37" t="n">
        <f aca="false">Massachusetts!A162</f>
        <v>44054</v>
      </c>
      <c r="B162" s="7" t="n">
        <f aca="false">Massachusetts!B162</f>
        <v>112969</v>
      </c>
      <c r="C162" s="7" t="n">
        <f aca="false">Massachusetts!C162</f>
        <v>296</v>
      </c>
      <c r="D162" s="9" t="n">
        <f aca="false">AVERAGE(C156:C162)/AVERAGE(B156:B162)</f>
        <v>0.00246614464906481</v>
      </c>
      <c r="E162" s="7" t="n">
        <v>153</v>
      </c>
      <c r="F162" s="43" t="n">
        <f aca="false">LN(2)/LN(1+D162)</f>
        <v>281.411526512951</v>
      </c>
    </row>
    <row r="163" customFormat="false" ht="12.75" hidden="false" customHeight="false" outlineLevel="0" collapsed="false">
      <c r="A163" s="37" t="n">
        <f aca="false">Massachusetts!A163</f>
        <v>44055</v>
      </c>
      <c r="B163" s="7" t="n">
        <f aca="false">Massachusetts!B163</f>
        <v>113198</v>
      </c>
      <c r="C163" s="7" t="n">
        <f aca="false">Massachusetts!C163</f>
        <v>229</v>
      </c>
      <c r="D163" s="9" t="n">
        <f aca="false">AVERAGE(C157:C163)/AVERAGE(B157:B163)</f>
        <v>0.00232189289554151</v>
      </c>
      <c r="E163" s="7" t="n">
        <v>154</v>
      </c>
      <c r="F163" s="43" t="n">
        <f aca="false">LN(2)/LN(1+D163)</f>
        <v>298.873207116213</v>
      </c>
    </row>
    <row r="164" customFormat="false" ht="12.75" hidden="false" customHeight="false" outlineLevel="0" collapsed="false">
      <c r="A164" s="37" t="n">
        <f aca="false">Massachusetts!A164</f>
        <v>44056</v>
      </c>
      <c r="B164" s="7" t="n">
        <f aca="false">Massachusetts!B164</f>
        <v>113517</v>
      </c>
      <c r="C164" s="7" t="n">
        <f aca="false">Massachusetts!C164</f>
        <v>319</v>
      </c>
      <c r="D164" s="9" t="n">
        <f aca="false">AVERAGE(C158:C164)/AVERAGE(B158:B164)</f>
        <v>0.00251507906526275</v>
      </c>
      <c r="E164" s="7" t="n">
        <v>155</v>
      </c>
      <c r="F164" s="43" t="n">
        <f aca="false">LN(2)/LN(1+D164)</f>
        <v>275.943005213382</v>
      </c>
    </row>
    <row r="165" customFormat="false" ht="12.75" hidden="false" customHeight="false" outlineLevel="0" collapsed="false">
      <c r="A165" s="37" t="n">
        <f aca="false">Massachusetts!A165</f>
        <v>44057</v>
      </c>
      <c r="B165" s="7" t="n">
        <f aca="false">Massachusetts!B165</f>
        <v>113729</v>
      </c>
      <c r="C165" s="7" t="n">
        <f aca="false">Massachusetts!C165</f>
        <v>212</v>
      </c>
      <c r="D165" s="9" t="n">
        <f aca="false">AVERAGE(C159:C165)/AVERAGE(B159:B165)</f>
        <v>0.00237252724738782</v>
      </c>
      <c r="E165" s="7" t="n">
        <v>156</v>
      </c>
      <c r="F165" s="43" t="n">
        <f aca="false">LN(2)/LN(1+D165)</f>
        <v>292.502061613045</v>
      </c>
    </row>
    <row r="166" customFormat="false" ht="12.75" hidden="false" customHeight="false" outlineLevel="0" collapsed="false">
      <c r="A166" s="37" t="n">
        <f aca="false">Massachusetts!A166</f>
        <v>44058</v>
      </c>
      <c r="B166" s="7" t="n">
        <f aca="false">Massachusetts!B166</f>
        <v>114095</v>
      </c>
      <c r="C166" s="7" t="n">
        <f aca="false">Massachusetts!C166</f>
        <v>366</v>
      </c>
      <c r="D166" s="9" t="n">
        <f aca="false">AVERAGE(C160:C166)/AVERAGE(B160:B166)</f>
        <v>0.00242480823576908</v>
      </c>
      <c r="E166" s="7" t="n">
        <v>157</v>
      </c>
      <c r="F166" s="43" t="n">
        <f aca="false">LN(2)/LN(1+D166)</f>
        <v>286.202927557463</v>
      </c>
    </row>
    <row r="167" customFormat="false" ht="12.75" hidden="false" customHeight="false" outlineLevel="0" collapsed="false">
      <c r="A167" s="37" t="n">
        <f aca="false">Massachusetts!A167</f>
        <v>44059</v>
      </c>
      <c r="B167" s="7" t="n">
        <f aca="false">Massachusetts!B167</f>
        <v>114398</v>
      </c>
      <c r="C167" s="7" t="n">
        <f aca="false">Massachusetts!C167</f>
        <v>303</v>
      </c>
      <c r="D167" s="9" t="n">
        <f aca="false">AVERAGE(C161:C167)/AVERAGE(B161:B167)</f>
        <v>0.00244028598792568</v>
      </c>
      <c r="E167" s="7" t="n">
        <v>158</v>
      </c>
      <c r="F167" s="43" t="n">
        <f aca="false">LN(2)/LN(1+D167)</f>
        <v>284.389853941253</v>
      </c>
    </row>
    <row r="168" customFormat="false" ht="12.75" hidden="false" customHeight="false" outlineLevel="0" collapsed="false">
      <c r="A168" s="37" t="n">
        <f aca="false">Massachusetts!A168</f>
        <v>44060</v>
      </c>
      <c r="B168" s="7" t="n">
        <f aca="false">Massachusetts!B168</f>
        <v>114611</v>
      </c>
      <c r="C168" s="7" t="n">
        <f aca="false">Massachusetts!C168</f>
        <v>213</v>
      </c>
      <c r="D168" s="9" t="n">
        <f aca="false">AVERAGE(C162:C168)/AVERAGE(B162:B168)</f>
        <v>0.00243309307899266</v>
      </c>
      <c r="E168" s="7" t="n">
        <v>159</v>
      </c>
      <c r="F168" s="43" t="n">
        <f aca="false">LN(2)/LN(1+D168)</f>
        <v>285.22956676908</v>
      </c>
    </row>
    <row r="169" customFormat="false" ht="12.75" hidden="false" customHeight="false" outlineLevel="0" collapsed="false">
      <c r="A169" s="37" t="n">
        <f aca="false">Massachusetts!A169</f>
        <v>44061</v>
      </c>
      <c r="B169" s="7" t="n">
        <f aca="false">Massachusetts!B169</f>
        <v>114786</v>
      </c>
      <c r="C169" s="7" t="n">
        <f aca="false">Massachusetts!C169</f>
        <v>175</v>
      </c>
      <c r="D169" s="9" t="n">
        <f aca="false">AVERAGE(C163:C169)/AVERAGE(B163:B169)</f>
        <v>0.00227598974865157</v>
      </c>
      <c r="E169" s="7" t="n">
        <v>160</v>
      </c>
      <c r="F169" s="43" t="n">
        <f aca="false">LN(2)/LN(1+D169)</f>
        <v>304.894026888186</v>
      </c>
    </row>
    <row r="170" customFormat="false" ht="12.75" hidden="false" customHeight="false" outlineLevel="0" collapsed="false">
      <c r="A170" s="37" t="n">
        <f aca="false">Massachusetts!A170</f>
        <v>44062</v>
      </c>
      <c r="B170" s="7" t="n">
        <f aca="false">Massachusetts!B170</f>
        <v>115048</v>
      </c>
      <c r="C170" s="7" t="n">
        <f aca="false">Massachusetts!C170</f>
        <v>262</v>
      </c>
      <c r="D170" s="9" t="n">
        <f aca="false">AVERAGE(C164:C170)/AVERAGE(B164:B170)</f>
        <v>0.00231196824730312</v>
      </c>
      <c r="E170" s="7" t="n">
        <v>161</v>
      </c>
      <c r="F170" s="43" t="n">
        <f aca="false">LN(2)/LN(1+D170)</f>
        <v>300.154701567024</v>
      </c>
    </row>
    <row r="171" customFormat="false" ht="12.75" hidden="false" customHeight="false" outlineLevel="0" collapsed="false">
      <c r="A171" s="37" t="n">
        <f aca="false">Massachusetts!A171</f>
        <v>44063</v>
      </c>
      <c r="B171" s="7" t="n">
        <f aca="false">Massachusetts!B171</f>
        <v>115310</v>
      </c>
      <c r="C171" s="7" t="n">
        <f aca="false">Massachusetts!C171</f>
        <v>262</v>
      </c>
      <c r="D171" s="9" t="n">
        <f aca="false">AVERAGE(C165:C171)/AVERAGE(B165:B171)</f>
        <v>0.00223572496468103</v>
      </c>
      <c r="E171" s="7" t="n">
        <v>162</v>
      </c>
      <c r="F171" s="43" t="n">
        <f aca="false">LN(2)/LN(1+D171)</f>
        <v>310.378846391973</v>
      </c>
    </row>
    <row r="172" customFormat="false" ht="12.75" hidden="false" customHeight="false" outlineLevel="0" collapsed="false">
      <c r="A172" s="37" t="n">
        <f aca="false">Massachusetts!A172</f>
        <v>44064</v>
      </c>
      <c r="B172" s="7" t="n">
        <f aca="false">Massachusetts!B172</f>
        <v>115741</v>
      </c>
      <c r="C172" s="7" t="n">
        <f aca="false">Massachusetts!C172</f>
        <v>431</v>
      </c>
      <c r="D172" s="9" t="n">
        <f aca="false">AVERAGE(C166:C172)/AVERAGE(B166:B172)</f>
        <v>0.0025025218006714</v>
      </c>
      <c r="E172" s="7" t="n">
        <v>163</v>
      </c>
      <c r="F172" s="43" t="n">
        <f aca="false">LN(2)/LN(1+D172)</f>
        <v>277.325906630682</v>
      </c>
    </row>
    <row r="173" customFormat="false" ht="12.75" hidden="false" customHeight="false" outlineLevel="0" collapsed="false">
      <c r="A173" s="37" t="n">
        <f aca="false">Massachusetts!A173</f>
        <v>44065</v>
      </c>
      <c r="B173" s="7" t="n">
        <f aca="false">Massachusetts!B173</f>
        <v>115850</v>
      </c>
      <c r="C173" s="7" t="n">
        <f aca="false">Massachusetts!C173</f>
        <v>109</v>
      </c>
      <c r="D173" s="9" t="n">
        <f aca="false">AVERAGE(C167:C173)/AVERAGE(B167:B173)</f>
        <v>0.00217811116185786</v>
      </c>
      <c r="E173" s="7" t="n">
        <v>164</v>
      </c>
      <c r="F173" s="43" t="n">
        <f aca="false">LN(2)/LN(1+D173)</f>
        <v>318.579599967504</v>
      </c>
    </row>
    <row r="174" customFormat="false" ht="12.75" hidden="false" customHeight="false" outlineLevel="0" collapsed="false">
      <c r="A174" s="37" t="n">
        <f aca="false">Massachusetts!A174</f>
        <v>44066</v>
      </c>
      <c r="B174" s="7" t="n">
        <f aca="false">Massachusetts!B174</f>
        <v>116081</v>
      </c>
      <c r="C174" s="7" t="n">
        <f aca="false">Massachusetts!C174</f>
        <v>231</v>
      </c>
      <c r="D174" s="9" t="n">
        <f aca="false">AVERAGE(C168:C174)/AVERAGE(B168:B174)</f>
        <v>0.00208439896114447</v>
      </c>
      <c r="E174" s="7" t="n">
        <v>165</v>
      </c>
      <c r="F174" s="43" t="n">
        <f aca="false">LN(2)/LN(1+D174)</f>
        <v>332.887005043831</v>
      </c>
    </row>
    <row r="175" customFormat="false" ht="12.75" hidden="false" customHeight="false" outlineLevel="0" collapsed="false">
      <c r="A175" s="37" t="n">
        <f aca="false">Massachusetts!A175</f>
        <v>44067</v>
      </c>
      <c r="B175" s="7" t="n">
        <f aca="false">Massachusetts!B175</f>
        <v>116421</v>
      </c>
      <c r="C175" s="7" t="n">
        <f aca="false">Massachusetts!C175</f>
        <v>286</v>
      </c>
      <c r="D175" s="9" t="n">
        <f aca="false">AVERAGE(C169:C175)/AVERAGE(B169:B175)</f>
        <v>0.00216994526943281</v>
      </c>
      <c r="E175" s="7" t="n">
        <v>166</v>
      </c>
      <c r="F175" s="43" t="n">
        <f aca="false">LN(2)/LN(1+D175)</f>
        <v>319.777168746627</v>
      </c>
    </row>
    <row r="176" customFormat="false" ht="12.75" hidden="false" customHeight="false" outlineLevel="0" collapsed="false">
      <c r="A176" s="37" t="n">
        <f aca="false">Massachusetts!A176</f>
        <v>44068</v>
      </c>
      <c r="B176" s="7" t="n">
        <f aca="false">Massachusetts!B176</f>
        <v>116770</v>
      </c>
      <c r="C176" s="7" t="n">
        <f aca="false">Massachusetts!C176</f>
        <v>349</v>
      </c>
      <c r="D176" s="9" t="n">
        <f aca="false">AVERAGE(C170:C176)/AVERAGE(B170:B176)</f>
        <v>0.00237912973160212</v>
      </c>
      <c r="E176" s="7" t="n">
        <v>167</v>
      </c>
      <c r="F176" s="43" t="n">
        <f aca="false">LN(2)/LN(1+D176)</f>
        <v>291.69128035085</v>
      </c>
    </row>
    <row r="177" customFormat="false" ht="12.75" hidden="false" customHeight="false" outlineLevel="0" collapsed="false">
      <c r="A177" s="37" t="n">
        <f aca="false">Massachusetts!A177</f>
        <v>44069</v>
      </c>
      <c r="B177" s="7" t="n">
        <f aca="false">Massachusetts!B177</f>
        <v>117085</v>
      </c>
      <c r="C177" s="7" t="n">
        <f aca="false">Massachusetts!C177</f>
        <v>315</v>
      </c>
      <c r="D177" s="9" t="n">
        <f aca="false">AVERAGE(C171:C177)/AVERAGE(B171:B177)</f>
        <v>0.00243834060039987</v>
      </c>
      <c r="E177" s="7" t="n">
        <v>168</v>
      </c>
      <c r="F177" s="43" t="n">
        <f aca="false">LN(2)/LN(1+D177)</f>
        <v>284.616473143487</v>
      </c>
    </row>
    <row r="178" customFormat="false" ht="12.75" hidden="false" customHeight="false" outlineLevel="0" collapsed="false">
      <c r="A178" s="37" t="n">
        <f aca="false">Massachusetts!A178</f>
        <v>44070</v>
      </c>
      <c r="B178" s="7" t="n">
        <f aca="false">Massachusetts!B178</f>
        <v>117450</v>
      </c>
      <c r="C178" s="7" t="n">
        <f aca="false">Massachusetts!C178</f>
        <v>365</v>
      </c>
      <c r="D178" s="9" t="n">
        <f aca="false">AVERAGE(C172:C178)/AVERAGE(B172:B178)</f>
        <v>0.00255825989271497</v>
      </c>
      <c r="E178" s="7" t="n">
        <v>169</v>
      </c>
      <c r="F178" s="43" t="n">
        <f aca="false">LN(2)/LN(1+D178)</f>
        <v>271.291212553753</v>
      </c>
    </row>
    <row r="179" customFormat="false" ht="12.75" hidden="false" customHeight="false" outlineLevel="0" collapsed="false">
      <c r="A179" s="37" t="n">
        <f aca="false">Massachusetts!A179</f>
        <v>44071</v>
      </c>
      <c r="B179" s="7" t="n">
        <f aca="false">Massachusetts!B179</f>
        <v>117888</v>
      </c>
      <c r="C179" s="7" t="n">
        <f aca="false">Massachusetts!C179</f>
        <v>438</v>
      </c>
      <c r="D179" s="9" t="n">
        <f aca="false">AVERAGE(C173:C179)/AVERAGE(B173:B179)</f>
        <v>0.00256010372517721</v>
      </c>
      <c r="E179" s="7" t="n">
        <v>170</v>
      </c>
      <c r="F179" s="43" t="n">
        <f aca="false">LN(2)/LN(1+D179)</f>
        <v>271.096073169373</v>
      </c>
    </row>
    <row r="180" customFormat="false" ht="12.75" hidden="false" customHeight="false" outlineLevel="0" collapsed="false">
      <c r="A180" s="37" t="n">
        <f aca="false">Massachusetts!A180</f>
        <v>44072</v>
      </c>
      <c r="B180" s="7" t="n">
        <f aca="false">Massachusetts!B180</f>
        <v>118309</v>
      </c>
      <c r="C180" s="7" t="n">
        <f aca="false">Massachusetts!C180</f>
        <v>421</v>
      </c>
      <c r="D180" s="9" t="n">
        <f aca="false">AVERAGE(C174:C180)/AVERAGE(B174:B180)</f>
        <v>0.00293291252237794</v>
      </c>
      <c r="E180" s="7" t="n">
        <v>171</v>
      </c>
      <c r="F180" s="43" t="n">
        <f aca="false">LN(2)/LN(1+D180)</f>
        <v>236.680483698042</v>
      </c>
    </row>
    <row r="181" customFormat="false" ht="12.75" hidden="false" customHeight="false" outlineLevel="0" collapsed="false">
      <c r="A181" s="37" t="n">
        <f aca="false">Massachusetts!A181</f>
        <v>44073</v>
      </c>
      <c r="B181" s="7" t="n">
        <f aca="false">Massachusetts!B181</f>
        <v>118483</v>
      </c>
      <c r="C181" s="7" t="n">
        <f aca="false">Massachusetts!C181</f>
        <v>174</v>
      </c>
      <c r="D181" s="9" t="n">
        <f aca="false">AVERAGE(C175:C181)/AVERAGE(B175:B181)</f>
        <v>0.00285503753620475</v>
      </c>
      <c r="E181" s="7" t="n">
        <v>172</v>
      </c>
      <c r="F181" s="43" t="n">
        <f aca="false">LN(2)/LN(1+D181)</f>
        <v>243.126817845229</v>
      </c>
    </row>
    <row r="182" customFormat="false" ht="12.75" hidden="false" customHeight="false" outlineLevel="0" collapsed="false">
      <c r="A182" s="37" t="n">
        <f aca="false">Massachusetts!A182</f>
        <v>44074</v>
      </c>
      <c r="B182" s="7" t="n">
        <f aca="false">Massachusetts!B182</f>
        <v>118784</v>
      </c>
      <c r="C182" s="7" t="n">
        <f aca="false">Massachusetts!C182</f>
        <v>301</v>
      </c>
      <c r="D182" s="9" t="n">
        <f aca="false">AVERAGE(C176:C182)/AVERAGE(B176:B182)</f>
        <v>0.00286504463674071</v>
      </c>
      <c r="E182" s="7" t="n">
        <v>173</v>
      </c>
      <c r="F182" s="43" t="n">
        <f aca="false">LN(2)/LN(1+D182)</f>
        <v>242.278827702046</v>
      </c>
    </row>
    <row r="183" customFormat="false" ht="12.75" hidden="false" customHeight="false" outlineLevel="0" collapsed="false">
      <c r="A183" s="37" t="n">
        <f aca="false">Massachusetts!A183</f>
        <v>44075</v>
      </c>
      <c r="B183" s="7" t="n">
        <f aca="false">Massachusetts!B183</f>
        <v>119138</v>
      </c>
      <c r="C183" s="7" t="n">
        <f aca="false">Massachusetts!C183</f>
        <v>354</v>
      </c>
      <c r="D183" s="9" t="n">
        <f aca="false">AVERAGE(C177:C183)/AVERAGE(B177:B183)</f>
        <v>0.00286288728469407</v>
      </c>
      <c r="E183" s="7" t="n">
        <v>174</v>
      </c>
      <c r="F183" s="43" t="n">
        <f aca="false">LN(2)/LN(1+D183)</f>
        <v>242.461137972721</v>
      </c>
    </row>
    <row r="184" customFormat="false" ht="12.75" hidden="false" customHeight="false" outlineLevel="0" collapsed="false">
      <c r="A184" s="37" t="n">
        <f aca="false">Massachusetts!A184</f>
        <v>44076</v>
      </c>
      <c r="B184" s="7" t="n">
        <f aca="false">Massachusetts!B184</f>
        <v>119426</v>
      </c>
      <c r="C184" s="7" t="n">
        <f aca="false">Massachusetts!C184</f>
        <v>288</v>
      </c>
      <c r="D184" s="9" t="n">
        <f aca="false">AVERAGE(C178:C184)/AVERAGE(B178:B184)</f>
        <v>0.00282225688927253</v>
      </c>
      <c r="E184" s="7" t="n">
        <v>175</v>
      </c>
      <c r="F184" s="43" t="n">
        <f aca="false">LN(2)/LN(1+D184)</f>
        <v>245.946725638271</v>
      </c>
    </row>
    <row r="185" customFormat="false" ht="12.75" hidden="false" customHeight="false" outlineLevel="0" collapsed="false">
      <c r="A185" s="37" t="n">
        <f aca="false">Massachusetts!A185</f>
        <v>44077</v>
      </c>
      <c r="B185" s="7" t="n">
        <f aca="false">Massachusetts!B185</f>
        <v>119819</v>
      </c>
      <c r="C185" s="7" t="n">
        <f aca="false">Massachusetts!C185</f>
        <v>393</v>
      </c>
      <c r="D185" s="9" t="n">
        <f aca="false">AVERAGE(C179:C185)/AVERAGE(B179:B185)</f>
        <v>0.00284787947783667</v>
      </c>
      <c r="E185" s="7" t="n">
        <v>176</v>
      </c>
      <c r="F185" s="43" t="n">
        <f aca="false">LN(2)/LN(1+D185)</f>
        <v>243.73703942428</v>
      </c>
    </row>
    <row r="186" customFormat="false" ht="12.75" hidden="false" customHeight="false" outlineLevel="0" collapsed="false">
      <c r="A186" s="37" t="n">
        <f aca="false">Massachusetts!A186</f>
        <v>44078</v>
      </c>
      <c r="B186" s="7" t="n">
        <f aca="false">Massachusetts!B186</f>
        <v>120038</v>
      </c>
      <c r="C186" s="7" t="n">
        <f aca="false">Massachusetts!C186</f>
        <v>219</v>
      </c>
      <c r="D186" s="9" t="n">
        <f aca="false">AVERAGE(C180:C186)/AVERAGE(B180:B186)</f>
        <v>0.00257794692307047</v>
      </c>
      <c r="E186" s="7" t="n">
        <v>177</v>
      </c>
      <c r="F186" s="43" t="n">
        <f aca="false">LN(2)/LN(1+D186)</f>
        <v>269.222084941506</v>
      </c>
    </row>
    <row r="187" customFormat="false" ht="12.75" hidden="false" customHeight="false" outlineLevel="0" collapsed="false">
      <c r="A187" s="37" t="n">
        <f aca="false">Massachusetts!A187</f>
        <v>44079</v>
      </c>
      <c r="B187" s="7" t="n">
        <f aca="false">Massachusetts!B187</f>
        <v>120454</v>
      </c>
      <c r="C187" s="7" t="n">
        <f aca="false">Massachusetts!C187</f>
        <v>416</v>
      </c>
      <c r="D187" s="9" t="n">
        <f aca="false">AVERAGE(C181:C187)/AVERAGE(B181:B187)</f>
        <v>0.0025653537317824</v>
      </c>
      <c r="E187" s="7" t="n">
        <v>178</v>
      </c>
      <c r="F187" s="43" t="n">
        <f aca="false">LN(2)/LN(1+D187)</f>
        <v>270.541982637971</v>
      </c>
    </row>
    <row r="188" customFormat="false" ht="12.75" hidden="false" customHeight="false" outlineLevel="0" collapsed="false">
      <c r="A188" s="37" t="n">
        <f aca="false">Massachusetts!A188</f>
        <v>44080</v>
      </c>
      <c r="B188" s="7" t="n">
        <f aca="false">Massachusetts!B188</f>
        <v>120824</v>
      </c>
      <c r="C188" s="7" t="n">
        <f aca="false">Massachusetts!C188</f>
        <v>370</v>
      </c>
      <c r="D188" s="9" t="n">
        <f aca="false">AVERAGE(C182:C188)/AVERAGE(B182:B188)</f>
        <v>0.00279194688502927</v>
      </c>
      <c r="E188" s="7" t="n">
        <v>179</v>
      </c>
      <c r="F188" s="43" t="n">
        <f aca="false">LN(2)/LN(1+D188)</f>
        <v>248.613019721164</v>
      </c>
    </row>
    <row r="189" customFormat="false" ht="12.75" hidden="false" customHeight="false" outlineLevel="0" collapsed="false">
      <c r="A189" s="37" t="n">
        <f aca="false">Massachusetts!A189</f>
        <v>44081</v>
      </c>
      <c r="B189" s="7" t="n">
        <f aca="false">Massachusetts!B189</f>
        <v>121046</v>
      </c>
      <c r="C189" s="7" t="n">
        <f aca="false">Massachusetts!C189</f>
        <v>222</v>
      </c>
      <c r="D189" s="9" t="n">
        <f aca="false">AVERAGE(C183:C189)/AVERAGE(B183:B189)</f>
        <v>0.00269047095135862</v>
      </c>
      <c r="E189" s="7" t="n">
        <v>180</v>
      </c>
      <c r="F189" s="43" t="n">
        <f aca="false">LN(2)/LN(1+D189)</f>
        <v>257.976845588398</v>
      </c>
    </row>
    <row r="190" customFormat="false" ht="12.75" hidden="false" customHeight="false" outlineLevel="0" collapsed="false">
      <c r="A190" s="37" t="n">
        <f aca="false">Massachusetts!A190</f>
        <v>44082</v>
      </c>
      <c r="B190" s="7" t="n">
        <f aca="false">Massachusetts!B190</f>
        <v>121214</v>
      </c>
      <c r="C190" s="7" t="n">
        <f aca="false">Massachusetts!C190</f>
        <v>168</v>
      </c>
      <c r="D190" s="9" t="n">
        <f aca="false">AVERAGE(C184:C190)/AVERAGE(B184:B190)</f>
        <v>0.00246315647094697</v>
      </c>
      <c r="E190" s="7" t="n">
        <v>181</v>
      </c>
      <c r="F190" s="43" t="n">
        <f aca="false">LN(2)/LN(1+D190)</f>
        <v>281.752500787695</v>
      </c>
    </row>
    <row r="191" customFormat="false" ht="12.75" hidden="false" customHeight="false" outlineLevel="0" collapsed="false">
      <c r="A191" s="37" t="n">
        <f aca="false">Massachusetts!A191</f>
        <v>44083</v>
      </c>
      <c r="B191" s="7" t="n">
        <f aca="false">Massachusetts!B191</f>
        <v>121396</v>
      </c>
      <c r="C191" s="7" t="n">
        <f aca="false">Massachusetts!C191</f>
        <v>182</v>
      </c>
      <c r="D191" s="9" t="n">
        <f aca="false">AVERAGE(C185:C191)/AVERAGE(B185:B191)</f>
        <v>0.0023319377218744</v>
      </c>
      <c r="E191" s="7" t="n">
        <v>182</v>
      </c>
      <c r="F191" s="43" t="n">
        <f aca="false">LN(2)/LN(1+D191)</f>
        <v>297.587301898033</v>
      </c>
    </row>
    <row r="192" customFormat="false" ht="12.75" hidden="false" customHeight="false" outlineLevel="0" collapsed="false">
      <c r="A192" s="37" t="n">
        <f aca="false">Massachusetts!A192</f>
        <v>44084</v>
      </c>
      <c r="B192" s="7" t="n">
        <f aca="false">Massachusetts!B192</f>
        <v>121759</v>
      </c>
      <c r="C192" s="7" t="n">
        <f aca="false">Massachusetts!C192</f>
        <v>363</v>
      </c>
      <c r="D192" s="9" t="n">
        <f aca="false">AVERAGE(C186:C192)/AVERAGE(B186:B192)</f>
        <v>0.00229116449025724</v>
      </c>
      <c r="E192" s="7" t="n">
        <v>183</v>
      </c>
      <c r="F192" s="43" t="n">
        <f aca="false">LN(2)/LN(1+D192)</f>
        <v>302.876959616708</v>
      </c>
    </row>
    <row r="193" customFormat="false" ht="12.75" hidden="false" customHeight="false" outlineLevel="0" collapsed="false">
      <c r="A193" s="37" t="n">
        <f aca="false">Massachusetts!A193</f>
        <v>44085</v>
      </c>
      <c r="B193" s="7" t="n">
        <f aca="false">Massachusetts!B193</f>
        <v>122202</v>
      </c>
      <c r="C193" s="7" t="n">
        <f aca="false">Massachusetts!C193</f>
        <v>443</v>
      </c>
      <c r="D193" s="9" t="n">
        <f aca="false">AVERAGE(C187:C193)/AVERAGE(B187:B193)</f>
        <v>0.00254919630814176</v>
      </c>
      <c r="E193" s="7" t="n">
        <v>184</v>
      </c>
      <c r="F193" s="43" t="n">
        <f aca="false">LN(2)/LN(1+D193)</f>
        <v>272.254548453346</v>
      </c>
    </row>
    <row r="194" customFormat="false" ht="12.75" hidden="false" customHeight="false" outlineLevel="0" collapsed="false">
      <c r="A194" s="37" t="n">
        <f aca="false">Massachusetts!A194</f>
        <v>44086</v>
      </c>
      <c r="B194" s="7" t="n">
        <f aca="false">Massachusetts!B194</f>
        <v>122637</v>
      </c>
      <c r="C194" s="7" t="n">
        <f aca="false">Massachusetts!C194</f>
        <v>435</v>
      </c>
      <c r="D194" s="9" t="n">
        <f aca="false">AVERAGE(C188:C194)/AVERAGE(B188:B194)</f>
        <v>0.00256498229304482</v>
      </c>
      <c r="E194" s="7" t="n">
        <v>185</v>
      </c>
      <c r="F194" s="43" t="n">
        <f aca="false">LN(2)/LN(1+D194)</f>
        <v>270.581110062655</v>
      </c>
    </row>
    <row r="195" customFormat="false" ht="12.75" hidden="false" customHeight="false" outlineLevel="0" collapsed="false">
      <c r="A195" s="37" t="n">
        <f aca="false">Massachusetts!A195</f>
        <v>44087</v>
      </c>
      <c r="B195" s="7" t="n">
        <f aca="false">Massachusetts!B195</f>
        <v>122904</v>
      </c>
      <c r="C195" s="7" t="n">
        <f aca="false">Massachusetts!C195</f>
        <v>267</v>
      </c>
      <c r="D195" s="9" t="n">
        <f aca="false">AVERAGE(C189:C195)/AVERAGE(B189:B195)</f>
        <v>0.0024380009330042</v>
      </c>
      <c r="E195" s="7" t="n">
        <v>186</v>
      </c>
      <c r="F195" s="43" t="n">
        <f aca="false">LN(2)/LN(1+D195)</f>
        <v>284.65607826037</v>
      </c>
    </row>
    <row r="196" customFormat="false" ht="12.75" hidden="false" customHeight="false" outlineLevel="0" collapsed="false">
      <c r="A196" s="37" t="n">
        <f aca="false">Massachusetts!A196</f>
        <v>44088</v>
      </c>
      <c r="B196" s="7" t="n">
        <f aca="false">Massachusetts!B196</f>
        <v>123139</v>
      </c>
      <c r="C196" s="7" t="n">
        <f aca="false">Massachusetts!C196</f>
        <v>235</v>
      </c>
      <c r="D196" s="9" t="n">
        <f aca="false">AVERAGE(C190:C196)/AVERAGE(B190:B196)</f>
        <v>0.00244723478838376</v>
      </c>
      <c r="E196" s="7" t="n">
        <v>187</v>
      </c>
      <c r="F196" s="43" t="n">
        <f aca="false">LN(2)/LN(1+D196)</f>
        <v>283.58332649072</v>
      </c>
    </row>
    <row r="197" customFormat="false" ht="12.75" hidden="false" customHeight="false" outlineLevel="0" collapsed="false">
      <c r="A197" s="37" t="n">
        <f aca="false">Massachusetts!A197</f>
        <v>44089</v>
      </c>
      <c r="B197" s="7" t="n">
        <f aca="false">Massachusetts!B197</f>
        <v>123425</v>
      </c>
      <c r="C197" s="7" t="n">
        <f aca="false">Massachusetts!C197</f>
        <v>286</v>
      </c>
      <c r="D197" s="9" t="n">
        <f aca="false">AVERAGE(C191:C197)/AVERAGE(B191:B197)</f>
        <v>0.0025785399236351</v>
      </c>
      <c r="E197" s="7" t="n">
        <v>188</v>
      </c>
      <c r="F197" s="43" t="n">
        <f aca="false">LN(2)/LN(1+D197)</f>
        <v>269.160250139231</v>
      </c>
    </row>
    <row r="198" customFormat="false" ht="12.75" hidden="false" customHeight="false" outlineLevel="0" collapsed="false">
      <c r="A198" s="37" t="n">
        <f aca="false">Massachusetts!A198</f>
        <v>44090</v>
      </c>
      <c r="B198" s="7" t="n">
        <f aca="false">Massachusetts!B198</f>
        <v>123720</v>
      </c>
      <c r="C198" s="7" t="n">
        <f aca="false">Massachusetts!C198</f>
        <v>295</v>
      </c>
      <c r="D198" s="9" t="n">
        <f aca="false">AVERAGE(C192:C198)/AVERAGE(B192:B198)</f>
        <v>0.00270299818792118</v>
      </c>
      <c r="E198" s="7" t="n">
        <v>189</v>
      </c>
      <c r="F198" s="43" t="n">
        <f aca="false">LN(2)/LN(1+D198)</f>
        <v>256.782838403244</v>
      </c>
    </row>
    <row r="199" customFormat="false" ht="12.75" hidden="false" customHeight="false" outlineLevel="0" collapsed="false">
      <c r="A199" s="37" t="n">
        <f aca="false">Massachusetts!A199</f>
        <v>44091</v>
      </c>
      <c r="B199" s="7" t="n">
        <f aca="false">Massachusetts!B199</f>
        <v>124139</v>
      </c>
      <c r="C199" s="7" t="n">
        <f aca="false">Massachusetts!C199</f>
        <v>419</v>
      </c>
      <c r="D199" s="9" t="n">
        <f aca="false">AVERAGE(C193:C199)/AVERAGE(B193:B199)</f>
        <v>0.00276048927932672</v>
      </c>
      <c r="E199" s="7" t="n">
        <v>190</v>
      </c>
      <c r="F199" s="43" t="n">
        <f aca="false">LN(2)/LN(1+D199)</f>
        <v>251.44218413713</v>
      </c>
    </row>
    <row r="200" customFormat="false" ht="12.75" hidden="false" customHeight="false" outlineLevel="0" collapsed="false">
      <c r="A200" s="37" t="n">
        <f aca="false">Massachusetts!A200</f>
        <v>44092</v>
      </c>
      <c r="B200" s="7" t="n">
        <f aca="false">Massachusetts!B200</f>
        <v>124570</v>
      </c>
      <c r="C200" s="7" t="n">
        <f aca="false">Massachusetts!C200</f>
        <v>431</v>
      </c>
      <c r="D200" s="9" t="n">
        <f aca="false">AVERAGE(C194:C200)/AVERAGE(B194:B200)</f>
        <v>0.00273904785699579</v>
      </c>
      <c r="E200" s="7" t="n">
        <v>191</v>
      </c>
      <c r="F200" s="43" t="n">
        <f aca="false">LN(2)/LN(1+D200)</f>
        <v>253.407777332088</v>
      </c>
    </row>
    <row r="201" customFormat="false" ht="12.75" hidden="false" customHeight="false" outlineLevel="0" collapsed="false">
      <c r="A201" s="37" t="n">
        <f aca="false">Massachusetts!A201</f>
        <v>44093</v>
      </c>
      <c r="B201" s="7" t="n">
        <f aca="false">Massachusetts!B201</f>
        <v>125139</v>
      </c>
      <c r="C201" s="7" t="n">
        <f aca="false">Massachusetts!C201</f>
        <v>569</v>
      </c>
      <c r="D201" s="9" t="n">
        <f aca="false">AVERAGE(C195:C201)/AVERAGE(B195:B201)</f>
        <v>0.00288569332761269</v>
      </c>
      <c r="E201" s="7" t="n">
        <v>192</v>
      </c>
      <c r="F201" s="43" t="n">
        <f aca="false">LN(2)/LN(1+D201)</f>
        <v>240.547669673726</v>
      </c>
    </row>
    <row r="202" customFormat="false" ht="12.75" hidden="false" customHeight="false" outlineLevel="0" collapsed="false">
      <c r="A202" s="37" t="n">
        <f aca="false">Massachusetts!A202</f>
        <v>44094</v>
      </c>
      <c r="B202" s="7" t="n">
        <f aca="false">Massachusetts!B202</f>
        <v>125479</v>
      </c>
      <c r="C202" s="7" t="n">
        <f aca="false">Massachusetts!C202</f>
        <v>340</v>
      </c>
      <c r="D202" s="9" t="n">
        <f aca="false">AVERAGE(C196:C202)/AVERAGE(B196:B202)</f>
        <v>0.00296109409839572</v>
      </c>
      <c r="E202" s="7" t="n">
        <v>193</v>
      </c>
      <c r="F202" s="43" t="n">
        <f aca="false">LN(2)/LN(1+D202)</f>
        <v>234.43122332156</v>
      </c>
    </row>
    <row r="203" customFormat="false" ht="12.75" hidden="false" customHeight="false" outlineLevel="0" collapsed="false">
      <c r="A203" s="37" t="n">
        <f aca="false">Massachusetts!A203</f>
        <v>44095</v>
      </c>
      <c r="B203" s="7" t="n">
        <f aca="false">Massachusetts!B203</f>
        <v>125723</v>
      </c>
      <c r="C203" s="7" t="n">
        <f aca="false">Massachusetts!C203</f>
        <v>244</v>
      </c>
      <c r="D203" s="9" t="n">
        <f aca="false">AVERAGE(C197:C203)/AVERAGE(B197:B203)</f>
        <v>0.00296264023526849</v>
      </c>
      <c r="E203" s="7" t="n">
        <v>194</v>
      </c>
      <c r="F203" s="43" t="n">
        <f aca="false">LN(2)/LN(1+D203)</f>
        <v>234.309059505699</v>
      </c>
    </row>
    <row r="204" customFormat="false" ht="12.75" hidden="false" customHeight="false" outlineLevel="0" collapsed="false">
      <c r="A204" s="37" t="n">
        <f aca="false">Massachusetts!A204</f>
        <v>44096</v>
      </c>
      <c r="B204" s="7" t="n">
        <f aca="false">Massachusetts!B204</f>
        <v>125866</v>
      </c>
      <c r="C204" s="7" t="n">
        <f aca="false">Massachusetts!C204</f>
        <v>143</v>
      </c>
      <c r="D204" s="9" t="n">
        <f aca="false">AVERAGE(C198:C204)/AVERAGE(B198:B204)</f>
        <v>0.00279087528983486</v>
      </c>
      <c r="E204" s="7" t="n">
        <v>195</v>
      </c>
      <c r="F204" s="43" t="n">
        <f aca="false">LN(2)/LN(1+D204)</f>
        <v>248.708345182823</v>
      </c>
    </row>
    <row r="205" customFormat="false" ht="12.75" hidden="false" customHeight="false" outlineLevel="0" collapsed="false">
      <c r="A205" s="37" t="n">
        <f aca="false">Massachusetts!A205</f>
        <v>44097</v>
      </c>
      <c r="B205" s="7" t="n">
        <f aca="false">Massachusetts!B205</f>
        <v>126408</v>
      </c>
      <c r="C205" s="7" t="n">
        <f aca="false">Massachusetts!C205</f>
        <v>542</v>
      </c>
      <c r="D205" s="9" t="n">
        <f aca="false">AVERAGE(C199:C205)/AVERAGE(B199:B205)</f>
        <v>0.0030638623815147</v>
      </c>
      <c r="E205" s="7" t="n">
        <v>196</v>
      </c>
      <c r="F205" s="43" t="n">
        <f aca="false">LN(2)/LN(1+D205)</f>
        <v>226.579528223623</v>
      </c>
    </row>
    <row r="206" customFormat="false" ht="12.75" hidden="false" customHeight="false" outlineLevel="0" collapsed="false">
      <c r="A206" s="37" t="n">
        <f aca="false">Massachusetts!A206</f>
        <v>44098</v>
      </c>
      <c r="B206" s="7" t="n">
        <f aca="false">Massachusetts!B206</f>
        <v>126863</v>
      </c>
      <c r="C206" s="7" t="n">
        <f aca="false">Massachusetts!C206</f>
        <v>455</v>
      </c>
      <c r="D206" s="9" t="n">
        <f aca="false">AVERAGE(C200:C206)/AVERAGE(B200:B206)</f>
        <v>0.00309528571168845</v>
      </c>
      <c r="E206" s="7" t="n">
        <v>197</v>
      </c>
      <c r="F206" s="43" t="n">
        <f aca="false">LN(2)/LN(1+D206)</f>
        <v>224.282808422805</v>
      </c>
    </row>
    <row r="207" customFormat="false" ht="12.75" hidden="false" customHeight="false" outlineLevel="0" collapsed="false">
      <c r="A207" s="37" t="n">
        <f aca="false">Massachusetts!A207</f>
        <v>44099</v>
      </c>
      <c r="B207" s="7" t="n">
        <f aca="false">Massachusetts!B207</f>
        <v>127317</v>
      </c>
      <c r="C207" s="7" t="n">
        <f aca="false">Massachusetts!C207</f>
        <v>454</v>
      </c>
      <c r="D207" s="9" t="n">
        <f aca="false">AVERAGE(C201:C207)/AVERAGE(B201:B207)</f>
        <v>0.00311170770110841</v>
      </c>
      <c r="E207" s="7" t="n">
        <v>198</v>
      </c>
      <c r="F207" s="43" t="n">
        <f aca="false">LN(2)/LN(1+D207)</f>
        <v>223.100986508108</v>
      </c>
    </row>
    <row r="208" customFormat="false" ht="12.75" hidden="false" customHeight="false" outlineLevel="0" collapsed="false">
      <c r="A208" s="37" t="n">
        <f aca="false">Massachusetts!A208</f>
        <v>44100</v>
      </c>
      <c r="B208" s="7" t="n">
        <f aca="false">Massachusetts!B208</f>
        <v>127832</v>
      </c>
      <c r="C208" s="7" t="n">
        <f aca="false">Massachusetts!C208</f>
        <v>515</v>
      </c>
      <c r="D208" s="9" t="n">
        <f aca="false">AVERAGE(C202:C208)/AVERAGE(B202:B208)</f>
        <v>0.00304126086406592</v>
      </c>
      <c r="E208" s="7" t="n">
        <v>199</v>
      </c>
      <c r="F208" s="43" t="n">
        <f aca="false">LN(2)/LN(1+D208)</f>
        <v>228.260809853936</v>
      </c>
    </row>
    <row r="209" customFormat="false" ht="12.75" hidden="false" customHeight="false" outlineLevel="0" collapsed="false">
      <c r="A209" s="37" t="n">
        <f aca="false">Massachusetts!A209</f>
        <v>44101</v>
      </c>
      <c r="B209" s="7" t="n">
        <f aca="false">Massachusetts!B209</f>
        <v>128426</v>
      </c>
      <c r="C209" s="7" t="n">
        <f aca="false">Massachusetts!C209</f>
        <v>594</v>
      </c>
      <c r="D209" s="9" t="n">
        <f aca="false">AVERAGE(C203:C209)/AVERAGE(B203:B209)</f>
        <v>0.00331706877824489</v>
      </c>
      <c r="E209" s="7" t="n">
        <v>200</v>
      </c>
      <c r="F209" s="43" t="n">
        <f aca="false">LN(2)/LN(1+D209)</f>
        <v>209.310147274012</v>
      </c>
    </row>
    <row r="210" customFormat="false" ht="12.75" hidden="false" customHeight="false" outlineLevel="0" collapsed="false">
      <c r="A210" s="37" t="n">
        <f aca="false">Massachusetts!A210</f>
        <v>44102</v>
      </c>
      <c r="B210" s="7" t="n">
        <f aca="false">Massachusetts!B210</f>
        <v>128793</v>
      </c>
      <c r="C210" s="7" t="n">
        <f aca="false">Massachusetts!C210</f>
        <v>367</v>
      </c>
      <c r="D210" s="9" t="n">
        <f aca="false">AVERAGE(C204:C210)/AVERAGE(B204:B210)</f>
        <v>0.00344361501057201</v>
      </c>
      <c r="E210" s="7" t="n">
        <v>201</v>
      </c>
      <c r="F210" s="43" t="n">
        <f aca="false">LN(2)/LN(1+D210)</f>
        <v>201.631123296287</v>
      </c>
    </row>
    <row r="211" customFormat="false" ht="12.75" hidden="false" customHeight="false" outlineLevel="0" collapsed="false">
      <c r="A211" s="37" t="n">
        <f aca="false">Massachusetts!A211</f>
        <v>44103</v>
      </c>
      <c r="B211" s="7" t="n">
        <f aca="false">Massachusetts!B211</f>
        <v>129243</v>
      </c>
      <c r="C211" s="7" t="n">
        <f aca="false">Massachusetts!C211</f>
        <v>450</v>
      </c>
      <c r="D211" s="9" t="n">
        <f aca="false">AVERAGE(C205:C211)/AVERAGE(B205:B211)</f>
        <v>0.0037736818932552</v>
      </c>
      <c r="E211" s="7" t="n">
        <v>202</v>
      </c>
      <c r="F211" s="43" t="n">
        <f aca="false">LN(2)/LN(1+D211)</f>
        <v>184.025638000436</v>
      </c>
    </row>
    <row r="212" customFormat="false" ht="12.75" hidden="false" customHeight="false" outlineLevel="0" collapsed="false">
      <c r="A212" s="37" t="n">
        <f aca="false">Massachusetts!A212</f>
        <v>44104</v>
      </c>
      <c r="B212" s="7" t="n">
        <f aca="false">Massachusetts!B212</f>
        <v>129753</v>
      </c>
      <c r="C212" s="7" t="n">
        <f aca="false">Massachusetts!C212</f>
        <v>510</v>
      </c>
      <c r="D212" s="9" t="n">
        <f aca="false">AVERAGE(C206:C212)/AVERAGE(B206:B212)</f>
        <v>0.00372400295248306</v>
      </c>
      <c r="E212" s="7" t="n">
        <v>203</v>
      </c>
      <c r="F212" s="43" t="n">
        <f aca="false">LN(2)/LN(1+D212)</f>
        <v>186.475959048292</v>
      </c>
    </row>
    <row r="213" customFormat="false" ht="12.75" hidden="false" customHeight="false" outlineLevel="0" collapsed="false">
      <c r="A213" s="37" t="n">
        <f aca="false">Massachusetts!A213</f>
        <v>44105</v>
      </c>
      <c r="B213" s="7" t="n">
        <f aca="false">Massachusetts!B213</f>
        <v>130461</v>
      </c>
      <c r="C213" s="7" t="n">
        <f aca="false">Massachusetts!C213</f>
        <v>708</v>
      </c>
      <c r="D213" s="9" t="n">
        <f aca="false">AVERAGE(C207:C213)/AVERAGE(B207:B213)</f>
        <v>0.0039896875779669</v>
      </c>
      <c r="E213" s="7" t="n">
        <v>204</v>
      </c>
      <c r="F213" s="43" t="n">
        <f aca="false">LN(2)/LN(1+D213)</f>
        <v>174.081045126435</v>
      </c>
    </row>
    <row r="214" customFormat="false" ht="12.75" hidden="false" customHeight="false" outlineLevel="0" collapsed="false">
      <c r="A214" s="37" t="n">
        <f aca="false">Massachusetts!A214</f>
        <v>44106</v>
      </c>
      <c r="B214" s="7" t="n">
        <f aca="false">Massachusetts!B214</f>
        <v>131214</v>
      </c>
      <c r="C214" s="7" t="n">
        <f aca="false">Massachusetts!C214</f>
        <v>753</v>
      </c>
      <c r="D214" s="9" t="n">
        <f aca="false">AVERAGE(C208:C214)/AVERAGE(B208:B214)</f>
        <v>0.00430264474088076</v>
      </c>
      <c r="E214" s="7" t="n">
        <v>205</v>
      </c>
      <c r="F214" s="43" t="n">
        <f aca="false">LN(2)/LN(1+D214)</f>
        <v>161.444260073648</v>
      </c>
    </row>
    <row r="215" customFormat="false" ht="12.75" hidden="false" customHeight="false" outlineLevel="0" collapsed="false">
      <c r="A215" s="37" t="n">
        <f aca="false">Massachusetts!A215</f>
        <v>44107</v>
      </c>
      <c r="B215" s="7" t="n">
        <f aca="false">Massachusetts!B215</f>
        <v>131814</v>
      </c>
      <c r="C215" s="7" t="n">
        <f aca="false">Massachusetts!C215</f>
        <v>600</v>
      </c>
      <c r="D215" s="9" t="n">
        <f aca="false">AVERAGE(C209:C215)/AVERAGE(B209:B215)</f>
        <v>0.00437724798395962</v>
      </c>
      <c r="E215" s="7" t="n">
        <v>206</v>
      </c>
      <c r="F215" s="43" t="n">
        <f aca="false">LN(2)/LN(1+D215)</f>
        <v>158.698597230063</v>
      </c>
    </row>
    <row r="216" customFormat="false" ht="12.75" hidden="false" customHeight="false" outlineLevel="0" collapsed="false">
      <c r="A216" s="37" t="n">
        <f aca="false">Massachusetts!A216</f>
        <v>44108</v>
      </c>
      <c r="B216" s="7" t="n">
        <f aca="false">Massachusetts!B216</f>
        <v>132440</v>
      </c>
      <c r="C216" s="7" t="n">
        <f aca="false">Massachusetts!C216</f>
        <v>626</v>
      </c>
      <c r="D216" s="9" t="n">
        <f aca="false">AVERAGE(C210:C216)/AVERAGE(B210:B216)</f>
        <v>0.00439304030346343</v>
      </c>
      <c r="E216" s="7" t="n">
        <v>207</v>
      </c>
      <c r="F216" s="43" t="n">
        <f aca="false">LN(2)/LN(1+D216)</f>
        <v>158.129343694318</v>
      </c>
    </row>
    <row r="217" customFormat="false" ht="12.8" hidden="false" customHeight="false" outlineLevel="0" collapsed="false">
      <c r="A217" s="37" t="n">
        <f aca="false">Massachusetts!A217</f>
        <v>44109</v>
      </c>
      <c r="B217" s="7" t="n">
        <f aca="false">Massachusetts!B217</f>
        <v>132905</v>
      </c>
      <c r="C217" s="7" t="n">
        <f aca="false">Massachusetts!C217</f>
        <v>465</v>
      </c>
      <c r="D217" s="9" t="n">
        <f aca="false">AVERAGE(C211:C217)/AVERAGE(B211:B217)</f>
        <v>0.00448013248640816</v>
      </c>
      <c r="E217" s="7" t="n">
        <v>208</v>
      </c>
      <c r="F217" s="43" t="n">
        <f aca="false">LN(2)/LN(1+D217)</f>
        <v>155.062092801426</v>
      </c>
    </row>
    <row r="218" customFormat="false" ht="12.8" hidden="false" customHeight="false" outlineLevel="0" collapsed="false">
      <c r="A218" s="37" t="n">
        <f aca="false">Massachusetts!A218</f>
        <v>44110</v>
      </c>
      <c r="B218" s="7" t="n">
        <f aca="false">Massachusetts!B218</f>
        <v>133359</v>
      </c>
      <c r="C218" s="7" t="n">
        <f aca="false">Massachusetts!C218</f>
        <v>454</v>
      </c>
      <c r="D218" s="9" t="n">
        <f aca="false">AVERAGE(C212:C218)/AVERAGE(B212:B218)</f>
        <v>0.00446446971948466</v>
      </c>
      <c r="E218" s="7" t="n">
        <v>209</v>
      </c>
      <c r="F218" s="43" t="n">
        <f aca="false">LN(2)/LN(1+D218)</f>
        <v>155.604885413852</v>
      </c>
    </row>
    <row r="219" customFormat="false" ht="12.8" hidden="false" customHeight="false" outlineLevel="0" collapsed="false">
      <c r="A219" s="37" t="n">
        <f aca="false">Massachusetts!A219</f>
        <v>44111</v>
      </c>
      <c r="B219" s="7" t="n">
        <f aca="false">Massachusetts!B219</f>
        <v>133868</v>
      </c>
      <c r="C219" s="7" t="n">
        <f aca="false">Massachusetts!C219</f>
        <v>509</v>
      </c>
      <c r="D219" s="9" t="n">
        <f aca="false">AVERAGE(C213:C219)/AVERAGE(B213:B219)</f>
        <v>0.00444355177466711</v>
      </c>
      <c r="E219" s="7" t="n">
        <v>210</v>
      </c>
      <c r="F219" s="43" t="n">
        <f aca="false">LN(2)/LN(1+D219)</f>
        <v>156.335763704767</v>
      </c>
    </row>
    <row r="220" customFormat="false" ht="12.8" hidden="false" customHeight="false" outlineLevel="0" collapsed="false">
      <c r="A220" s="37" t="n">
        <f aca="false">Massachusetts!A220</f>
        <v>44112</v>
      </c>
      <c r="B220" s="7" t="n">
        <f aca="false">Massachusetts!B220</f>
        <v>134277</v>
      </c>
      <c r="C220" s="7" t="n">
        <f aca="false">Massachusetts!C220</f>
        <v>409</v>
      </c>
      <c r="D220" s="9" t="n">
        <f aca="false">AVERAGE(C214:C220)/AVERAGE(B214:B220)</f>
        <v>0.00410376856293897</v>
      </c>
      <c r="E220" s="7" t="n">
        <v>211</v>
      </c>
      <c r="F220" s="43" t="n">
        <f aca="false">LN(2)/LN(1+D220)</f>
        <v>169.251373934305</v>
      </c>
    </row>
    <row r="221" customFormat="false" ht="12.8" hidden="false" customHeight="false" outlineLevel="0" collapsed="false">
      <c r="A221" s="37" t="n">
        <f aca="false">Massachusetts!A221</f>
        <v>44113</v>
      </c>
      <c r="B221" s="7" t="n">
        <f aca="false">Massachusetts!B221</f>
        <v>135011</v>
      </c>
      <c r="C221" s="7" t="n">
        <f aca="false">Massachusetts!C221</f>
        <v>734</v>
      </c>
      <c r="D221" s="9" t="n">
        <f aca="false">AVERAGE(C215:C221)/AVERAGE(B215:B221)</f>
        <v>0.0040667299292901</v>
      </c>
      <c r="E221" s="7" t="n">
        <v>212</v>
      </c>
      <c r="F221" s="43" t="n">
        <f aca="false">LN(2)/LN(1+D221)</f>
        <v>170.7897156873</v>
      </c>
    </row>
    <row r="222" customFormat="false" ht="12.8" hidden="false" customHeight="false" outlineLevel="0" collapsed="false">
      <c r="A222" s="37" t="n">
        <f aca="false">Massachusetts!A222</f>
        <v>44114</v>
      </c>
      <c r="B222" s="7" t="n">
        <f aca="false">Massachusetts!B222</f>
        <v>135598</v>
      </c>
      <c r="C222" s="7" t="n">
        <f aca="false">Massachusetts!C222</f>
        <v>587</v>
      </c>
      <c r="D222" s="9" t="n">
        <f aca="false">AVERAGE(C216:C222)/AVERAGE(B216:B222)</f>
        <v>0.00403644749951465</v>
      </c>
      <c r="E222" s="7" t="n">
        <v>213</v>
      </c>
      <c r="F222" s="43" t="n">
        <f aca="false">LN(2)/LN(1+D222)</f>
        <v>172.068425892961</v>
      </c>
    </row>
    <row r="223" customFormat="false" ht="12.8" hidden="false" customHeight="false" outlineLevel="0" collapsed="false">
      <c r="A223" s="37" t="n">
        <f aca="false">Massachusetts!A223</f>
        <v>44115</v>
      </c>
      <c r="B223" s="7" t="n">
        <f aca="false">Massachusetts!B223</f>
        <v>136168</v>
      </c>
      <c r="C223" s="7" t="n">
        <f aca="false">Massachusetts!C223</f>
        <v>570</v>
      </c>
      <c r="D223" s="9" t="n">
        <f aca="false">AVERAGE(C217:C223)/AVERAGE(B217:B223)</f>
        <v>0.00396095989528106</v>
      </c>
      <c r="E223" s="7" t="n">
        <v>214</v>
      </c>
      <c r="F223" s="43" t="n">
        <f aca="false">LN(2)/LN(1+D223)</f>
        <v>175.34109371459</v>
      </c>
    </row>
    <row r="224" customFormat="false" ht="12.8" hidden="false" customHeight="false" outlineLevel="0" collapsed="false">
      <c r="A224" s="37" t="n">
        <f aca="false">Massachusetts!A224</f>
        <v>44116</v>
      </c>
      <c r="B224" s="7" t="n">
        <f aca="false">Massachusetts!B224</f>
        <v>136933</v>
      </c>
      <c r="C224" s="7" t="n">
        <f aca="false">Massachusetts!C224</f>
        <v>765</v>
      </c>
      <c r="D224" s="9" t="n">
        <f aca="false">AVERAGE(C218:C224)/AVERAGE(B218:B224)</f>
        <v>0.00426146883139691</v>
      </c>
      <c r="E224" s="7" t="n">
        <v>215</v>
      </c>
      <c r="F224" s="43" t="n">
        <f aca="false">LN(2)/LN(1+D224)</f>
        <v>163.000851080872</v>
      </c>
    </row>
    <row r="225" customFormat="false" ht="12.8" hidden="false" customHeight="false" outlineLevel="0" collapsed="false">
      <c r="A225" s="37" t="n">
        <f aca="false">Massachusetts!A225</f>
        <v>44117</v>
      </c>
      <c r="B225" s="7" t="n">
        <f aca="false">Massachusetts!B225</f>
        <v>137565</v>
      </c>
      <c r="C225" s="7" t="n">
        <f aca="false">Massachusetts!C225</f>
        <v>632</v>
      </c>
      <c r="D225" s="9" t="n">
        <f aca="false">AVERAGE(C219:C225)/AVERAGE(B219:B225)</f>
        <v>0.00443007309725938</v>
      </c>
      <c r="E225" s="7" t="n">
        <v>216</v>
      </c>
      <c r="F225" s="43" t="n">
        <f aca="false">LN(2)/LN(1+D225)</f>
        <v>156.810368708392</v>
      </c>
    </row>
    <row r="226" customFormat="false" ht="12.8" hidden="false" customHeight="false" outlineLevel="0" collapsed="false">
      <c r="A226" s="37" t="n">
        <f aca="false">Massachusetts!A226</f>
        <v>44118</v>
      </c>
      <c r="B226" s="7" t="n">
        <f aca="false">Massachusetts!B226</f>
        <v>138083</v>
      </c>
      <c r="C226" s="7" t="n">
        <f aca="false">Massachusetts!C226</f>
        <v>518</v>
      </c>
      <c r="D226" s="9" t="n">
        <f aca="false">AVERAGE(C220:C226)/AVERAGE(B220:B226)</f>
        <v>0.00441993005709732</v>
      </c>
      <c r="E226" s="7" t="n">
        <v>217</v>
      </c>
      <c r="F226" s="43" t="n">
        <f aca="false">LN(2)/LN(1+D226)</f>
        <v>157.169429531804</v>
      </c>
    </row>
    <row r="227" customFormat="false" ht="12.8" hidden="false" customHeight="false" outlineLevel="0" collapsed="false">
      <c r="A227" s="37" t="n">
        <f aca="false">Massachusetts!A227</f>
        <v>44119</v>
      </c>
      <c r="B227" s="7" t="n">
        <f aca="false">Massachusetts!B227</f>
        <v>138651</v>
      </c>
      <c r="C227" s="7" t="n">
        <f aca="false">Massachusetts!C227</f>
        <v>568</v>
      </c>
      <c r="D227" s="9" t="n">
        <f aca="false">AVERAGE(C221:C227)/AVERAGE(B221:B227)</f>
        <v>0.00456571911119833</v>
      </c>
      <c r="E227" s="7" t="n">
        <v>218</v>
      </c>
      <c r="F227" s="43" t="n">
        <f aca="false">LN(2)/LN(1+D227)</f>
        <v>152.161865402831</v>
      </c>
    </row>
    <row r="228" customFormat="false" ht="12.8" hidden="false" customHeight="false" outlineLevel="0" collapsed="false">
      <c r="A228" s="37" t="n">
        <f aca="false">Massachusetts!A228</f>
        <v>44120</v>
      </c>
      <c r="B228" s="7" t="n">
        <f aca="false">Massachusetts!B228</f>
        <v>139353</v>
      </c>
      <c r="C228" s="7" t="n">
        <f aca="false">Massachusetts!C228</f>
        <v>702</v>
      </c>
      <c r="D228" s="9" t="n">
        <f aca="false">AVERAGE(C222:C228)/AVERAGE(B222:B228)</f>
        <v>0.00451186729166385</v>
      </c>
      <c r="E228" s="7" t="n">
        <v>219</v>
      </c>
      <c r="F228" s="43" t="n">
        <f aca="false">LN(2)/LN(1+D228)</f>
        <v>153.973877439043</v>
      </c>
    </row>
    <row r="229" customFormat="false" ht="12.8" hidden="false" customHeight="false" outlineLevel="0" collapsed="false">
      <c r="A229" s="37" t="n">
        <f aca="false">Massachusetts!A229</f>
        <v>44121</v>
      </c>
      <c r="B229" s="7" t="n">
        <f aca="false">Massachusetts!B229</f>
        <v>139903</v>
      </c>
      <c r="C229" s="7" t="n">
        <f aca="false">Massachusetts!C229</f>
        <v>550</v>
      </c>
      <c r="D229" s="9" t="n">
        <f aca="false">AVERAGE(C223:C229)/AVERAGE(B223:B229)</f>
        <v>0.00445349741790254</v>
      </c>
      <c r="E229" s="7" t="n">
        <v>220</v>
      </c>
      <c r="F229" s="43" t="n">
        <f aca="false">LN(2)/LN(1+D229)</f>
        <v>155.98740425104</v>
      </c>
    </row>
    <row r="230" customFormat="false" ht="12.8" hidden="false" customHeight="false" outlineLevel="0" collapsed="false">
      <c r="A230" s="37" t="n">
        <f aca="false">Massachusetts!A230</f>
        <v>44122</v>
      </c>
      <c r="B230" s="7" t="n">
        <f aca="false">Massachusetts!B230</f>
        <v>140647</v>
      </c>
      <c r="C230" s="7" t="n">
        <f aca="false">Massachusetts!C230</f>
        <v>744</v>
      </c>
      <c r="D230" s="9" t="n">
        <f aca="false">AVERAGE(C224:C230)/AVERAGE(B224:B230)</f>
        <v>0.00461212910666385</v>
      </c>
      <c r="E230" s="7" t="n">
        <v>221</v>
      </c>
      <c r="F230" s="43" t="n">
        <f aca="false">LN(2)/LN(1+D230)</f>
        <v>150.634204021111</v>
      </c>
    </row>
    <row r="231" customFormat="false" ht="12.8" hidden="false" customHeight="false" outlineLevel="0" collapsed="false">
      <c r="A231" s="37" t="n">
        <f aca="false">Massachusetts!A231</f>
        <v>44123</v>
      </c>
      <c r="B231" s="7" t="n">
        <f aca="false">Massachusetts!B231</f>
        <v>141474</v>
      </c>
      <c r="C231" s="7" t="n">
        <f aca="false">Massachusetts!C231</f>
        <v>927</v>
      </c>
      <c r="D231" s="9" t="n">
        <f aca="false">AVERAGE(C225:C231)/AVERAGE(B225:B231)</f>
        <v>0.00475670201993285</v>
      </c>
      <c r="E231" s="7" t="n">
        <v>222</v>
      </c>
      <c r="F231" s="43" t="n">
        <f aca="false">LN(2)/LN(1+D231)</f>
        <v>146.066417678262</v>
      </c>
    </row>
    <row r="232" customFormat="false" ht="12.8" hidden="false" customHeight="false" outlineLevel="0" collapsed="false">
      <c r="A232" s="37" t="n">
        <f aca="false">Massachusetts!A232</f>
        <v>44124</v>
      </c>
      <c r="B232" s="7" t="n">
        <f aca="false">Massachusetts!B232</f>
        <v>142295</v>
      </c>
      <c r="C232" s="7" t="n">
        <f aca="false">Massachusetts!C232</f>
        <v>821</v>
      </c>
      <c r="D232" s="9" t="n">
        <f aca="false">AVERAGE(C226:C232)/AVERAGE(B226:B232)</f>
        <v>0.00492653043739022</v>
      </c>
      <c r="E232" s="7" t="n">
        <v>223</v>
      </c>
      <c r="F232" s="43" t="n">
        <f aca="false">LN(2)/LN(1+D232)</f>
        <v>141.043112641603</v>
      </c>
    </row>
    <row r="233" customFormat="false" ht="12.8" hidden="false" customHeight="false" outlineLevel="0" collapsed="false">
      <c r="A233" s="37" t="n">
        <f aca="false">Massachusetts!A233</f>
        <v>44125</v>
      </c>
      <c r="B233" s="7" t="n">
        <f aca="false">Massachusetts!B233</f>
        <v>142941</v>
      </c>
      <c r="C233" s="7" t="n">
        <f aca="false">Massachusetts!C233</f>
        <v>646</v>
      </c>
      <c r="D233" s="9" t="n">
        <f aca="false">AVERAGE(C227:C233)/AVERAGE(B227:B233)</f>
        <v>0.00503215381867195</v>
      </c>
      <c r="E233" s="7" t="n">
        <v>224</v>
      </c>
      <c r="F233" s="43" t="n">
        <f aca="false">LN(2)/LN(1+D233)</f>
        <v>138.08992296236</v>
      </c>
    </row>
    <row r="234" customFormat="false" ht="12.8" hidden="false" customHeight="false" outlineLevel="0" collapsed="false">
      <c r="A234" s="37" t="n">
        <f aca="false">Massachusetts!A234</f>
        <v>44126</v>
      </c>
      <c r="B234" s="7" t="n">
        <f aca="false">Massachusetts!B234</f>
        <v>143927</v>
      </c>
      <c r="C234" s="7" t="n">
        <f aca="false">Massachusetts!C234</f>
        <v>986</v>
      </c>
      <c r="D234" s="9" t="n">
        <f aca="false">AVERAGE(C228:C234)/AVERAGE(B228:B234)</f>
        <v>0.00542734266157853</v>
      </c>
      <c r="E234" s="7" t="n">
        <v>225</v>
      </c>
      <c r="F234" s="43" t="n">
        <f aca="false">LN(2)/LN(1+D234)</f>
        <v>128.060176164184</v>
      </c>
    </row>
    <row r="235" customFormat="false" ht="12.8" hidden="false" customHeight="false" outlineLevel="0" collapsed="false">
      <c r="A235" s="37" t="n">
        <f aca="false">Massachusetts!A235</f>
        <v>44127</v>
      </c>
      <c r="B235" s="7" t="n">
        <f aca="false">Massachusetts!B235</f>
        <v>144895</v>
      </c>
      <c r="C235" s="7" t="n">
        <f aca="false">Massachusetts!C235</f>
        <v>968</v>
      </c>
      <c r="D235" s="9" t="n">
        <f aca="false">AVERAGE(C229:C235)/AVERAGE(B229:B235)</f>
        <v>0.00566419230545276</v>
      </c>
      <c r="E235" s="7" t="n">
        <v>226</v>
      </c>
      <c r="F235" s="43" t="n">
        <f aca="false">LN(2)/LN(1+D235)</f>
        <v>122.719772666039</v>
      </c>
    </row>
    <row r="236" customFormat="false" ht="12.8" hidden="false" customHeight="false" outlineLevel="0" collapsed="false">
      <c r="A236" s="37" t="n">
        <f aca="false">Massachusetts!A236</f>
        <v>44128</v>
      </c>
      <c r="B236" s="7" t="n">
        <f aca="false">Massachusetts!B236</f>
        <v>146023</v>
      </c>
      <c r="C236" s="7" t="n">
        <f aca="false">Massachusetts!C236</f>
        <v>1128</v>
      </c>
      <c r="D236" s="9" t="n">
        <f aca="false">AVERAGE(C230:C236)/AVERAGE(B230:B236)</f>
        <v>0.00620633365329544</v>
      </c>
      <c r="E236" s="7" t="n">
        <v>227</v>
      </c>
      <c r="F236" s="43" t="n">
        <f aca="false">LN(2)/LN(1+D236)</f>
        <v>112.03005714726</v>
      </c>
    </row>
    <row r="237" customFormat="false" ht="12.8" hidden="false" customHeight="false" outlineLevel="0" collapsed="false">
      <c r="A237" s="37" t="n">
        <f aca="false">Massachusetts!A237</f>
        <v>44129</v>
      </c>
      <c r="B237" s="7" t="n">
        <f aca="false">Massachusetts!B237</f>
        <v>147120</v>
      </c>
      <c r="C237" s="7" t="n">
        <f aca="false">Massachusetts!C237</f>
        <v>1097</v>
      </c>
      <c r="D237" s="9" t="n">
        <f aca="false">AVERAGE(C231:C237)/AVERAGE(B231:B237)</f>
        <v>0.0065164696259945</v>
      </c>
      <c r="E237" s="7" t="n">
        <v>228</v>
      </c>
      <c r="F237" s="43" t="n">
        <f aca="false">LN(2)/LN(1+D237)</f>
        <v>106.71471085827</v>
      </c>
    </row>
    <row r="238" customFormat="false" ht="12.8" hidden="false" customHeight="false" outlineLevel="0" collapsed="false">
      <c r="A238" s="37" t="n">
        <f aca="false">Massachusetts!A238</f>
        <v>44130</v>
      </c>
      <c r="B238" s="7" t="n">
        <f aca="false">Massachusetts!B238</f>
        <v>148336</v>
      </c>
      <c r="C238" s="7" t="n">
        <f aca="false">Massachusetts!C238</f>
        <v>1216</v>
      </c>
      <c r="D238" s="9" t="n">
        <f aca="false">AVERAGE(C232:C238)/AVERAGE(B232:B238)</f>
        <v>0.00675701623869933</v>
      </c>
      <c r="E238" s="7" t="n">
        <v>229</v>
      </c>
      <c r="F238" s="43" t="n">
        <f aca="false">LN(2)/LN(1+D238)</f>
        <v>102.928027841484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44"/>
  <sheetViews>
    <sheetView showFormulas="false" showGridLines="true" showRowColHeaders="true" showZeros="true" rightToLeft="false" tabSelected="false" showOutlineSymbols="true" defaultGridColor="true" view="normal" topLeftCell="A4" colorId="64" zoomScale="95" zoomScaleNormal="95" zoomScalePageLayoutView="100" workbookViewId="0">
      <pane xSplit="0" ySplit="8295" topLeftCell="A236" activePane="bottomLeft" state="split"/>
      <selection pane="topLeft" activeCell="A4" activeCellId="0" sqref="A4"/>
      <selection pane="bottomLeft" activeCell="F240" activeCellId="0" sqref="F240"/>
    </sheetView>
  </sheetViews>
  <sheetFormatPr defaultColWidth="12.0390625" defaultRowHeight="12.75" zeroHeight="false" outlineLevelRow="0" outlineLevelCol="0"/>
  <cols>
    <col collapsed="false" customWidth="true" hidden="false" outlineLevel="0" max="1" min="1" style="0" width="13.86"/>
    <col collapsed="false" customWidth="true" hidden="false" outlineLevel="0" max="1024" min="1021" style="0" width="11.57"/>
  </cols>
  <sheetData>
    <row r="1" customFormat="false" ht="35.1" hidden="false" customHeight="false" outlineLevel="0" collapsed="false">
      <c r="A1" s="5" t="s">
        <v>0</v>
      </c>
      <c r="B1" s="4" t="s">
        <v>1</v>
      </c>
      <c r="C1" s="5" t="s">
        <v>2</v>
      </c>
      <c r="D1" s="45" t="s">
        <v>49</v>
      </c>
      <c r="E1" s="4" t="s">
        <v>50</v>
      </c>
      <c r="F1" s="4" t="s">
        <v>51</v>
      </c>
      <c r="G1" s="4" t="s">
        <v>52</v>
      </c>
      <c r="H1" s="4" t="s">
        <v>53</v>
      </c>
      <c r="I1" s="4" t="s">
        <v>54</v>
      </c>
      <c r="J1" s="5" t="s">
        <v>55</v>
      </c>
    </row>
    <row r="2" customFormat="false" ht="12.75" hidden="false" customHeight="false" outlineLevel="0" collapsed="false">
      <c r="A2" s="37" t="n">
        <v>43894</v>
      </c>
      <c r="B2" s="0" t="n">
        <v>2</v>
      </c>
      <c r="C2" s="0" t="n">
        <v>2</v>
      </c>
      <c r="D2" s="9"/>
      <c r="E2" s="9"/>
      <c r="F2" s="9"/>
      <c r="H2" s="5"/>
      <c r="I2" s="5"/>
      <c r="J2" s="5"/>
    </row>
    <row r="3" customFormat="false" ht="12.75" hidden="false" customHeight="false" outlineLevel="0" collapsed="false">
      <c r="A3" s="37" t="n">
        <v>43895</v>
      </c>
      <c r="B3" s="0" t="n">
        <v>3</v>
      </c>
      <c r="C3" s="0" t="n">
        <f aca="false">B3-B2</f>
        <v>1</v>
      </c>
      <c r="D3" s="46" t="n">
        <f aca="false">C3/AVERAGE(C2:C2)</f>
        <v>0.5</v>
      </c>
      <c r="E3" s="9" t="n">
        <f aca="false">(LN(D3))</f>
        <v>-0.693147180559945</v>
      </c>
      <c r="F3" s="46" t="n">
        <f aca="false">(E3)^2</f>
        <v>0.480453013918201</v>
      </c>
      <c r="G3" s="47" t="s">
        <v>56</v>
      </c>
    </row>
    <row r="4" customFormat="false" ht="12.75" hidden="false" customHeight="false" outlineLevel="0" collapsed="false">
      <c r="A4" s="37" t="n">
        <v>43896</v>
      </c>
      <c r="B4" s="0" t="n">
        <v>8</v>
      </c>
      <c r="C4" s="0" t="n">
        <f aca="false">B4-B3</f>
        <v>5</v>
      </c>
      <c r="D4" s="46" t="n">
        <f aca="false">C4/AVERAGE(C2:C3)</f>
        <v>3.33333333333333</v>
      </c>
      <c r="E4" s="9" t="n">
        <f aca="false">(LN(D4))</f>
        <v>1.20397280432594</v>
      </c>
      <c r="F4" s="46" t="n">
        <f aca="false">(E4)^2</f>
        <v>1.44955051355646</v>
      </c>
      <c r="G4" s="47" t="s">
        <v>57</v>
      </c>
    </row>
    <row r="5" customFormat="false" ht="12.75" hidden="false" customHeight="false" outlineLevel="0" collapsed="false">
      <c r="A5" s="37" t="n">
        <v>43897</v>
      </c>
      <c r="B5" s="48" t="n">
        <v>16</v>
      </c>
      <c r="C5" s="48" t="n">
        <v>8</v>
      </c>
      <c r="D5" s="46" t="n">
        <f aca="false">C5/AVERAGE(C2:C4)</f>
        <v>3</v>
      </c>
      <c r="E5" s="9" t="n">
        <f aca="false">(LN(D5))</f>
        <v>1.09861228866811</v>
      </c>
      <c r="F5" s="46" t="n">
        <f aca="false">(E5)^2</f>
        <v>1.20694896081258</v>
      </c>
      <c r="G5" s="47" t="s">
        <v>58</v>
      </c>
    </row>
    <row r="6" customFormat="false" ht="12.75" hidden="false" customHeight="false" outlineLevel="0" collapsed="false">
      <c r="A6" s="37" t="n">
        <v>43898</v>
      </c>
      <c r="B6" s="0" t="n">
        <v>28</v>
      </c>
      <c r="C6" s="0" t="n">
        <f aca="false">B6-B5</f>
        <v>12</v>
      </c>
      <c r="D6" s="46" t="n">
        <f aca="false">C6/AVERAGE(C2:C5)</f>
        <v>3</v>
      </c>
      <c r="E6" s="9" t="n">
        <f aca="false">(LN(D6))</f>
        <v>1.09861228866811</v>
      </c>
      <c r="F6" s="46" t="n">
        <f aca="false">(E6)^2</f>
        <v>1.20694896081258</v>
      </c>
      <c r="G6" s="47" t="s">
        <v>59</v>
      </c>
    </row>
    <row r="7" customFormat="false" ht="12.75" hidden="false" customHeight="false" outlineLevel="0" collapsed="false">
      <c r="A7" s="37" t="n">
        <v>43899</v>
      </c>
      <c r="B7" s="0" t="n">
        <v>41</v>
      </c>
      <c r="C7" s="0" t="n">
        <f aca="false">B7-B6</f>
        <v>13</v>
      </c>
      <c r="D7" s="46" t="n">
        <f aca="false">C7/AVERAGE(C2:C6)</f>
        <v>2.32142857142857</v>
      </c>
      <c r="E7" s="9" t="n">
        <f aca="false">(LN(D7))</f>
        <v>0.842182759720433</v>
      </c>
      <c r="F7" s="46" t="n">
        <f aca="false">(E7)^2</f>
        <v>0.709271800770325</v>
      </c>
      <c r="G7" s="49" t="s">
        <v>60</v>
      </c>
      <c r="H7" s="50" t="n">
        <f aca="false">AVERAGEIF($G$2:$G$300,$K7, $C$2:$C$300)</f>
        <v>513.088235294118</v>
      </c>
      <c r="I7" s="50" t="n">
        <f aca="false" t="array" ref="I7:I7">_xlfn.STDEV.S(IF($G$3:$G$300=K7, $C$3:$C$300,""))</f>
        <v>466.224901356927</v>
      </c>
      <c r="J7" s="50" t="n">
        <f aca="false" t="array" ref="J7:J7">_xlfn.VAR.S(IF($G$3:$G$300=K7, $C$3:$C$300,""))</f>
        <v>217365.658645276</v>
      </c>
      <c r="K7" s="51" t="s">
        <v>60</v>
      </c>
    </row>
    <row r="8" customFormat="false" ht="12.75" hidden="false" customHeight="false" outlineLevel="0" collapsed="false">
      <c r="A8" s="37" t="n">
        <v>43900</v>
      </c>
      <c r="B8" s="0" t="n">
        <v>92</v>
      </c>
      <c r="C8" s="0" t="n">
        <f aca="false">B8-B7</f>
        <v>51</v>
      </c>
      <c r="D8" s="46" t="n">
        <f aca="false">C8/AVERAGE(C2:C7)</f>
        <v>7.46341463414634</v>
      </c>
      <c r="E8" s="9" t="n">
        <f aca="false">(LN(D8))</f>
        <v>2.01001303524807</v>
      </c>
      <c r="F8" s="46" t="n">
        <f aca="false">(E8)^2</f>
        <v>4.04015240186717</v>
      </c>
      <c r="G8" s="49" t="s">
        <v>61</v>
      </c>
      <c r="H8" s="50" t="n">
        <f aca="false">AVERAGEIF($G$2:$G$300,$K8, $C$2:$C$300)</f>
        <v>513.151515151515</v>
      </c>
      <c r="I8" s="50" t="n">
        <f aca="false" t="array" ref="I8:I8">_xlfn.STDEV.S(IF($G$3:$G$300=K8, $C$3:$C$300,""))</f>
        <v>472.488301522649</v>
      </c>
      <c r="J8" s="50" t="n">
        <f aca="false" t="array" ref="J8:J8">_xlfn.VAR.S(IF($G$3:$G$300=K8, $C$3:$C$300,""))</f>
        <v>223245.195075758</v>
      </c>
      <c r="K8" s="51" t="s">
        <v>61</v>
      </c>
    </row>
    <row r="9" customFormat="false" ht="12.75" hidden="false" customHeight="false" outlineLevel="0" collapsed="false">
      <c r="A9" s="37" t="n">
        <v>43901</v>
      </c>
      <c r="B9" s="15" t="n">
        <v>95</v>
      </c>
      <c r="C9" s="15" t="n">
        <f aca="false">B9-B8</f>
        <v>3</v>
      </c>
      <c r="D9" s="46" t="n">
        <f aca="false">C9/AVERAGE(C2:C8)</f>
        <v>0.228260869565217</v>
      </c>
      <c r="E9" s="9" t="n">
        <f aca="false">(LN(D9))</f>
        <v>-1.47726613932562</v>
      </c>
      <c r="F9" s="46" t="n">
        <f aca="false">(E9)^2</f>
        <v>2.18231524639801</v>
      </c>
      <c r="G9" s="52" t="s">
        <v>62</v>
      </c>
      <c r="H9" s="50" t="n">
        <f aca="false">AVERAGEIF($G$2:$G$300,$K9, $C$2:$C$300)</f>
        <v>612.848484848485</v>
      </c>
      <c r="I9" s="50" t="n">
        <f aca="false" t="array" ref="I9:I9">_xlfn.STDEV.S(IF($G$3:$G$300=K9, $C$3:$C$300,""))</f>
        <v>566.74912445963</v>
      </c>
      <c r="J9" s="50" t="n">
        <f aca="false" t="array" ref="J9:J9">_xlfn.VAR.S(IF($G$3:$G$300=K9, $C$3:$C$300,""))</f>
        <v>321204.570075757</v>
      </c>
      <c r="K9" s="53" t="s">
        <v>62</v>
      </c>
    </row>
    <row r="10" customFormat="false" ht="12.75" hidden="false" customHeight="false" outlineLevel="0" collapsed="false">
      <c r="A10" s="37" t="n">
        <v>43902</v>
      </c>
      <c r="B10" s="0" t="n">
        <v>108</v>
      </c>
      <c r="C10" s="0" t="n">
        <f aca="false">B10-B9</f>
        <v>13</v>
      </c>
      <c r="D10" s="46" t="n">
        <f aca="false">C10/AVERAGE(C3:C9)</f>
        <v>0.978494623655914</v>
      </c>
      <c r="E10" s="9" t="n">
        <f aca="false">(LN(D10))</f>
        <v>-0.0217399866364058</v>
      </c>
      <c r="F10" s="46" t="n">
        <f aca="false">(E10)^2</f>
        <v>0.000472627018951111</v>
      </c>
      <c r="G10" s="49" t="s">
        <v>56</v>
      </c>
      <c r="H10" s="50" t="n">
        <f aca="false">AVERAGEIF($G$2:$G$300,$K10, $C$2:$C$300)</f>
        <v>698.794117647059</v>
      </c>
      <c r="I10" s="50" t="n">
        <f aca="false" t="array" ref="I10:I10">_xlfn.STDEV.S(IF($G$3:$G$300=K10, $C$3:$C$300,""))</f>
        <v>760.122588973239</v>
      </c>
      <c r="J10" s="50" t="n">
        <f aca="false" t="array" ref="J10:J10">_xlfn.VAR.S(IF($G$3:$G$300=K10, $C$3:$C$300,""))</f>
        <v>577786.35026738</v>
      </c>
      <c r="K10" s="51" t="s">
        <v>56</v>
      </c>
    </row>
    <row r="11" customFormat="false" ht="12.75" hidden="false" customHeight="false" outlineLevel="0" collapsed="false">
      <c r="A11" s="37" t="n">
        <v>43903</v>
      </c>
      <c r="B11" s="15" t="n">
        <v>123</v>
      </c>
      <c r="C11" s="15" t="n">
        <f aca="false">B11-B10</f>
        <v>15</v>
      </c>
      <c r="D11" s="46" t="n">
        <f aca="false">C11/AVERAGE(C4:C10)</f>
        <v>1</v>
      </c>
      <c r="E11" s="9" t="n">
        <f aca="false">(LN(D11))</f>
        <v>0</v>
      </c>
      <c r="F11" s="46" t="n">
        <f aca="false">(E11)^2</f>
        <v>0</v>
      </c>
      <c r="G11" s="49" t="s">
        <v>57</v>
      </c>
      <c r="H11" s="50" t="n">
        <f aca="false">AVERAGEIF($G$2:$G$300,$K11, $C$2:$C$300)</f>
        <v>759.441176470588</v>
      </c>
      <c r="I11" s="50" t="n">
        <f aca="false" t="array" ref="I11:I11">_xlfn.STDEV.S(IF($G$3:$G$300=K11, $C$3:$C$300,""))</f>
        <v>958.785791198761</v>
      </c>
      <c r="J11" s="50" t="n">
        <f aca="false" t="array" ref="J11:J11">_xlfn.VAR.S(IF($G$3:$G$300=K11, $C$3:$C$300,""))</f>
        <v>919270.193404634</v>
      </c>
      <c r="K11" s="51" t="s">
        <v>57</v>
      </c>
    </row>
    <row r="12" customFormat="false" ht="12.75" hidden="false" customHeight="false" outlineLevel="0" collapsed="false">
      <c r="A12" s="37" t="n">
        <v>43904</v>
      </c>
      <c r="B12" s="48" t="n">
        <v>141</v>
      </c>
      <c r="C12" s="48" t="n">
        <v>18</v>
      </c>
      <c r="D12" s="46" t="n">
        <f aca="false">C12/AVERAGE(C5:C11)</f>
        <v>1.09565217391304</v>
      </c>
      <c r="E12" s="9" t="n">
        <f aca="false">(LN(D12))</f>
        <v>0.091349778588228</v>
      </c>
      <c r="F12" s="46" t="n">
        <f aca="false">(E12)^2</f>
        <v>0.00834478204811829</v>
      </c>
      <c r="G12" s="49" t="s">
        <v>58</v>
      </c>
      <c r="H12" s="50" t="n">
        <f aca="false">AVERAGEIF($G$2:$G$300,$K12, $C$2:$C$300)</f>
        <v>680.764705882353</v>
      </c>
      <c r="I12" s="50" t="n">
        <f aca="false" t="array" ref="I12:I12">_xlfn.STDEV.S(IF($G$3:$G$300=K12, $C$3:$C$300,""))</f>
        <v>646.180576076375</v>
      </c>
      <c r="J12" s="50" t="n">
        <f aca="false" t="array" ref="J12:J12">_xlfn.VAR.S(IF($G$3:$G$300=K12, $C$3:$C$300,""))</f>
        <v>417549.336898396</v>
      </c>
      <c r="K12" s="51" t="s">
        <v>58</v>
      </c>
    </row>
    <row r="13" customFormat="false" ht="12.75" hidden="false" customHeight="false" outlineLevel="0" collapsed="false">
      <c r="A13" s="37" t="n">
        <v>43905</v>
      </c>
      <c r="B13" s="0" t="n">
        <v>164</v>
      </c>
      <c r="C13" s="0" t="n">
        <f aca="false">B13-B12</f>
        <v>23</v>
      </c>
      <c r="D13" s="46" t="n">
        <f aca="false">C13/AVERAGE(C6:C12)</f>
        <v>1.288</v>
      </c>
      <c r="E13" s="9" t="n">
        <f aca="false">(LN(D13))</f>
        <v>0.253090627682162</v>
      </c>
      <c r="F13" s="46" t="n">
        <f aca="false">(E13)^2</f>
        <v>0.0640548658205507</v>
      </c>
      <c r="G13" s="49" t="s">
        <v>59</v>
      </c>
      <c r="H13" s="50" t="n">
        <f aca="false">AVERAGEIF($G$2:$G$300,$K13, $C$2:$C$300)</f>
        <v>608.029411764706</v>
      </c>
      <c r="I13" s="50" t="n">
        <f aca="false" t="array" ref="I13:I13">_xlfn.STDEV.S(IF($G$3:$G$300=K13, $C$3:$C$300,""))</f>
        <v>595.568558773584</v>
      </c>
      <c r="J13" s="50" t="n">
        <f aca="false" t="array" ref="J13:J13">_xlfn.VAR.S(IF($G$3:$G$300=K13, $C$3:$C$300,""))</f>
        <v>354701.908199643</v>
      </c>
      <c r="K13" s="51" t="s">
        <v>59</v>
      </c>
    </row>
    <row r="14" customFormat="false" ht="12.75" hidden="false" customHeight="false" outlineLevel="0" collapsed="false">
      <c r="A14" s="37" t="n">
        <v>43906</v>
      </c>
      <c r="B14" s="0" t="n">
        <v>197</v>
      </c>
      <c r="C14" s="0" t="n">
        <f aca="false">B14-B13</f>
        <v>33</v>
      </c>
      <c r="D14" s="46" t="n">
        <f aca="false">C14/AVERAGE(C7:C13)</f>
        <v>1.69852941176471</v>
      </c>
      <c r="E14" s="9" t="n">
        <f aca="false">(LN(D14))</f>
        <v>0.529762824785742</v>
      </c>
      <c r="F14" s="46" t="n">
        <f aca="false">(E14)^2</f>
        <v>0.280648650524968</v>
      </c>
      <c r="G14" s="47" t="s">
        <v>60</v>
      </c>
    </row>
    <row r="15" customFormat="false" ht="12.75" hidden="false" customHeight="false" outlineLevel="0" collapsed="false">
      <c r="A15" s="37" t="n">
        <v>43907</v>
      </c>
      <c r="B15" s="0" t="n">
        <v>218</v>
      </c>
      <c r="C15" s="0" t="n">
        <f aca="false">B15-B14</f>
        <v>21</v>
      </c>
      <c r="D15" s="46" t="n">
        <f aca="false">C15/AVERAGE(C8:C14)</f>
        <v>0.942307692307692</v>
      </c>
      <c r="E15" s="9" t="n">
        <f aca="false">(LN(D15))</f>
        <v>-0.0594234204708006</v>
      </c>
      <c r="F15" s="46" t="n">
        <f aca="false">(E15)^2</f>
        <v>0.00353114290044957</v>
      </c>
      <c r="G15" s="47" t="s">
        <v>61</v>
      </c>
    </row>
    <row r="16" customFormat="false" ht="12.75" hidden="false" customHeight="false" outlineLevel="0" collapsed="false">
      <c r="A16" s="37" t="n">
        <v>43908</v>
      </c>
      <c r="B16" s="0" t="n">
        <v>256</v>
      </c>
      <c r="C16" s="0" t="n">
        <f aca="false">B16-B15</f>
        <v>38</v>
      </c>
      <c r="D16" s="46" t="n">
        <f aca="false">C16/AVERAGE(C9:C15)</f>
        <v>2.11111111111111</v>
      </c>
      <c r="E16" s="9" t="n">
        <f aca="false">(LN(D16))</f>
        <v>0.747214401830221</v>
      </c>
      <c r="F16" s="46" t="n">
        <f aca="false">(E16)^2</f>
        <v>0.558329362302495</v>
      </c>
      <c r="G16" s="0" t="s">
        <v>62</v>
      </c>
      <c r="I16" s="54"/>
    </row>
    <row r="17" customFormat="false" ht="12.75" hidden="false" customHeight="false" outlineLevel="0" collapsed="false">
      <c r="A17" s="37" t="n">
        <v>43909</v>
      </c>
      <c r="B17" s="0" t="n">
        <v>326</v>
      </c>
      <c r="C17" s="0" t="n">
        <f aca="false">B17-B16</f>
        <v>70</v>
      </c>
      <c r="D17" s="46" t="n">
        <f aca="false">C17/AVERAGE(C10:C16)</f>
        <v>3.04347826086957</v>
      </c>
      <c r="E17" s="9" t="n">
        <f aca="false">(LN(D17))</f>
        <v>1.11300102612021</v>
      </c>
      <c r="F17" s="46" t="n">
        <f aca="false">(E17)^2</f>
        <v>1.23877128414464</v>
      </c>
      <c r="G17" s="47" t="s">
        <v>56</v>
      </c>
    </row>
    <row r="18" customFormat="false" ht="12.75" hidden="false" customHeight="false" outlineLevel="0" collapsed="false">
      <c r="A18" s="37" t="n">
        <v>43910</v>
      </c>
      <c r="B18" s="0" t="n">
        <v>413</v>
      </c>
      <c r="C18" s="0" t="n">
        <f aca="false">B18-B17</f>
        <v>87</v>
      </c>
      <c r="D18" s="46" t="n">
        <f aca="false">C18/AVERAGE(C11:C17)</f>
        <v>2.79357798165138</v>
      </c>
      <c r="E18" s="9" t="n">
        <f aca="false">(LN(D18))</f>
        <v>1.02732320492081</v>
      </c>
      <c r="F18" s="46" t="n">
        <f aca="false">(E18)^2</f>
        <v>1.05539296736876</v>
      </c>
      <c r="G18" s="47" t="s">
        <v>57</v>
      </c>
      <c r="I18" s="55"/>
      <c r="J18" s="56" t="s">
        <v>63</v>
      </c>
      <c r="K18" s="11" t="n">
        <f aca="false">AVERAGE(C2:C200)</f>
        <v>623.809045226131</v>
      </c>
    </row>
    <row r="19" customFormat="false" ht="12.75" hidden="false" customHeight="false" outlineLevel="0" collapsed="false">
      <c r="A19" s="37" t="n">
        <v>43911</v>
      </c>
      <c r="B19" s="0" t="n">
        <v>525</v>
      </c>
      <c r="C19" s="0" t="n">
        <f aca="false">B19-B18</f>
        <v>112</v>
      </c>
      <c r="D19" s="46" t="n">
        <f aca="false">C19/AVERAGE(C12:C18)</f>
        <v>2.70344827586207</v>
      </c>
      <c r="E19" s="9" t="n">
        <f aca="false">(LN(D19))</f>
        <v>0.994528097369888</v>
      </c>
      <c r="F19" s="46" t="n">
        <f aca="false">(E19)^2</f>
        <v>0.98908613645817</v>
      </c>
      <c r="G19" s="47" t="s">
        <v>58</v>
      </c>
      <c r="I19" s="55"/>
      <c r="J19" s="56" t="s">
        <v>64</v>
      </c>
      <c r="K19" s="11" t="n">
        <f aca="false">_xlfn.VAR.P(C2:C200)</f>
        <v>500303.893184516</v>
      </c>
    </row>
    <row r="20" customFormat="false" ht="12.75" hidden="false" customHeight="false" outlineLevel="0" collapsed="false">
      <c r="A20" s="37" t="n">
        <v>43912</v>
      </c>
      <c r="B20" s="0" t="n">
        <v>646</v>
      </c>
      <c r="C20" s="0" t="n">
        <f aca="false">B20-B19</f>
        <v>121</v>
      </c>
      <c r="D20" s="46" t="n">
        <f aca="false">C20/AVERAGE(C13:C19)</f>
        <v>2.20572916666667</v>
      </c>
      <c r="E20" s="9" t="n">
        <f aca="false">(LN(D20))</f>
        <v>0.791058142064328</v>
      </c>
      <c r="F20" s="46" t="n">
        <f aca="false">(E20)^2</f>
        <v>0.625772984126266</v>
      </c>
      <c r="G20" s="47" t="s">
        <v>59</v>
      </c>
      <c r="J20" s="56" t="s">
        <v>65</v>
      </c>
      <c r="K20" s="11" t="n">
        <f aca="false">_xlfn.STDEV.P(C2:C200)</f>
        <v>707.32163347696</v>
      </c>
    </row>
    <row r="21" customFormat="false" ht="12.75" hidden="false" customHeight="false" outlineLevel="0" collapsed="false">
      <c r="A21" s="57" t="n">
        <v>43913</v>
      </c>
      <c r="B21" s="20" t="n">
        <v>777</v>
      </c>
      <c r="C21" s="20" t="n">
        <f aca="false">B21-B20</f>
        <v>131</v>
      </c>
      <c r="D21" s="46" t="n">
        <f aca="false">C21/AVERAGE(C14:C20)</f>
        <v>1.90248962655602</v>
      </c>
      <c r="E21" s="20" t="n">
        <f aca="false">(LN(D21))</f>
        <v>0.643163358205865</v>
      </c>
      <c r="F21" s="58" t="n">
        <f aca="false">(E21)^2</f>
        <v>0.413659105338645</v>
      </c>
      <c r="G21" s="57" t="s">
        <v>60</v>
      </c>
      <c r="I21" s="15"/>
      <c r="J21" s="9"/>
    </row>
    <row r="22" customFormat="false" ht="12.75" hidden="false" customHeight="false" outlineLevel="0" collapsed="false">
      <c r="A22" s="37" t="n">
        <v>43914</v>
      </c>
      <c r="B22" s="0" t="n">
        <v>1159</v>
      </c>
      <c r="C22" s="0" t="n">
        <f aca="false">B22-B21</f>
        <v>382</v>
      </c>
      <c r="D22" s="46" t="n">
        <f aca="false">C22/AVERAGE(C15:C21)</f>
        <v>4.61034482758621</v>
      </c>
      <c r="E22" s="9" t="n">
        <f aca="false">(LN(D22))</f>
        <v>1.52830265412142</v>
      </c>
      <c r="F22" s="46" t="n">
        <f aca="false">(E22)^2</f>
        <v>2.33570900259459</v>
      </c>
      <c r="G22" s="59" t="s">
        <v>61</v>
      </c>
      <c r="I22" s="15"/>
      <c r="J22" s="9"/>
    </row>
    <row r="23" customFormat="false" ht="12.75" hidden="false" customHeight="false" outlineLevel="0" collapsed="false">
      <c r="A23" s="37" t="n">
        <v>43915</v>
      </c>
      <c r="B23" s="0" t="n">
        <v>1838</v>
      </c>
      <c r="C23" s="0" t="n">
        <f aca="false">B23-B22</f>
        <v>679</v>
      </c>
      <c r="D23" s="46" t="n">
        <f aca="false">C23/AVERAGE(C16:C22)</f>
        <v>5.05100956429331</v>
      </c>
      <c r="E23" s="9" t="n">
        <f aca="false">(LN(D23))</f>
        <v>1.61958813702863</v>
      </c>
      <c r="F23" s="46" t="n">
        <f aca="false">(E23)^2</f>
        <v>2.62306573360387</v>
      </c>
      <c r="G23" s="60" t="s">
        <v>62</v>
      </c>
      <c r="I23" s="15"/>
      <c r="J23" s="9"/>
    </row>
    <row r="24" customFormat="false" ht="12.75" hidden="false" customHeight="false" outlineLevel="0" collapsed="false">
      <c r="A24" s="37" t="n">
        <v>43916</v>
      </c>
      <c r="B24" s="0" t="n">
        <v>2417</v>
      </c>
      <c r="C24" s="0" t="n">
        <f aca="false">B24-B23</f>
        <v>579</v>
      </c>
      <c r="D24" s="46" t="n">
        <f aca="false">C24/AVERAGE(C17:C23)</f>
        <v>2.56194690265487</v>
      </c>
      <c r="E24" s="9" t="n">
        <f aca="false">(LN(D24))</f>
        <v>0.940767478300709</v>
      </c>
      <c r="F24" s="46" t="n">
        <f aca="false">(E24)^2</f>
        <v>0.885043448228275</v>
      </c>
      <c r="G24" s="59" t="s">
        <v>56</v>
      </c>
      <c r="I24" s="15"/>
      <c r="J24" s="9"/>
    </row>
    <row r="25" customFormat="false" ht="12.75" hidden="false" customHeight="false" outlineLevel="0" collapsed="false">
      <c r="A25" s="37" t="n">
        <v>43917</v>
      </c>
      <c r="B25" s="0" t="n">
        <v>3240</v>
      </c>
      <c r="C25" s="0" t="n">
        <f aca="false">B25-B24</f>
        <v>823</v>
      </c>
      <c r="D25" s="46" t="n">
        <f aca="false">C25/AVERAGE(C18:C24)</f>
        <v>2.75514108082257</v>
      </c>
      <c r="E25" s="9" t="n">
        <f aca="false">(LN(D25))</f>
        <v>1.01346865030375</v>
      </c>
      <c r="F25" s="46" t="n">
        <f aca="false">(E25)^2</f>
        <v>1.0271187051485</v>
      </c>
      <c r="G25" s="59" t="s">
        <v>57</v>
      </c>
      <c r="I25" s="15"/>
      <c r="J25" s="9"/>
    </row>
    <row r="26" customFormat="false" ht="12.75" hidden="false" customHeight="false" outlineLevel="0" collapsed="false">
      <c r="A26" s="37" t="n">
        <v>43918</v>
      </c>
      <c r="B26" s="0" t="n">
        <v>4257</v>
      </c>
      <c r="C26" s="0" t="n">
        <f aca="false">B26-B25</f>
        <v>1017</v>
      </c>
      <c r="D26" s="46" t="n">
        <f aca="false">C26/AVERAGE(C19:C25)</f>
        <v>2.51821719136894</v>
      </c>
      <c r="E26" s="9" t="n">
        <f aca="false">(LN(D26))</f>
        <v>0.923551187410283</v>
      </c>
      <c r="F26" s="46" t="n">
        <f aca="false">(E26)^2</f>
        <v>0.852946795766944</v>
      </c>
      <c r="G26" s="59" t="s">
        <v>58</v>
      </c>
      <c r="I26" s="15"/>
      <c r="J26" s="9"/>
    </row>
    <row r="27" customFormat="false" ht="12.75" hidden="false" customHeight="false" outlineLevel="0" collapsed="false">
      <c r="A27" s="37" t="n">
        <v>43919</v>
      </c>
      <c r="B27" s="0" t="n">
        <v>4955</v>
      </c>
      <c r="C27" s="0" t="n">
        <f aca="false">B27-B26</f>
        <v>698</v>
      </c>
      <c r="D27" s="46" t="n">
        <f aca="false">C27/AVERAGE(C20:C26)</f>
        <v>1.30921757770632</v>
      </c>
      <c r="E27" s="9" t="n">
        <f aca="false">(LN(D27))</f>
        <v>0.269429689850451</v>
      </c>
      <c r="F27" s="46" t="n">
        <f aca="false">(E27)^2</f>
        <v>0.0725923577729104</v>
      </c>
      <c r="G27" s="59" t="s">
        <v>59</v>
      </c>
      <c r="I27" s="15"/>
      <c r="J27" s="9"/>
    </row>
    <row r="28" customFormat="false" ht="12.75" hidden="false" customHeight="false" outlineLevel="0" collapsed="false">
      <c r="A28" s="37" t="n">
        <v>43920</v>
      </c>
      <c r="B28" s="0" t="n">
        <v>5752</v>
      </c>
      <c r="C28" s="0" t="n">
        <f aca="false">B28-B27</f>
        <v>797</v>
      </c>
      <c r="D28" s="46" t="n">
        <f aca="false">C28/AVERAGE(C21:C27)</f>
        <v>1.29473195637039</v>
      </c>
      <c r="E28" s="9" t="n">
        <f aca="false">(LN(D28))</f>
        <v>0.25830369022969</v>
      </c>
      <c r="F28" s="46" t="n">
        <f aca="false">(E28)^2</f>
        <v>0.0667207963862759</v>
      </c>
      <c r="G28" s="47" t="s">
        <v>60</v>
      </c>
      <c r="I28" s="15"/>
      <c r="J28" s="9"/>
    </row>
    <row r="29" customFormat="false" ht="12.75" hidden="false" customHeight="false" outlineLevel="0" collapsed="false">
      <c r="A29" s="37" t="n">
        <v>43921</v>
      </c>
      <c r="B29" s="0" t="n">
        <v>6620</v>
      </c>
      <c r="C29" s="0" t="n">
        <f aca="false">B29-B28</f>
        <v>868</v>
      </c>
      <c r="D29" s="46" t="n">
        <f aca="false">C29/AVERAGE(C22:C28)</f>
        <v>1.22130653266332</v>
      </c>
      <c r="E29" s="9" t="n">
        <f aca="false">(LN(D29))</f>
        <v>0.19992121412297</v>
      </c>
      <c r="F29" s="46" t="n">
        <f aca="false">(E29)^2</f>
        <v>0.0399684918564025</v>
      </c>
      <c r="G29" s="47" t="s">
        <v>61</v>
      </c>
      <c r="I29" s="55"/>
    </row>
    <row r="30" customFormat="false" ht="12.75" hidden="false" customHeight="false" outlineLevel="0" collapsed="false">
      <c r="A30" s="37" t="n">
        <v>43922</v>
      </c>
      <c r="B30" s="0" t="n">
        <v>7738</v>
      </c>
      <c r="C30" s="0" t="n">
        <f aca="false">B30-B29</f>
        <v>1118</v>
      </c>
      <c r="D30" s="46" t="n">
        <f aca="false">C30/AVERAGE(C23:C29)</f>
        <v>1.43307086614173</v>
      </c>
      <c r="E30" s="9" t="n">
        <f aca="false">(LN(D30))</f>
        <v>0.359819600618204</v>
      </c>
      <c r="F30" s="46" t="n">
        <f aca="false">(E30)^2</f>
        <v>0.129470144989044</v>
      </c>
      <c r="G30" s="0" t="s">
        <v>62</v>
      </c>
      <c r="I30" s="55"/>
    </row>
    <row r="31" customFormat="false" ht="12.75" hidden="false" customHeight="false" outlineLevel="0" collapsed="false">
      <c r="A31" s="37" t="n">
        <v>43923</v>
      </c>
      <c r="B31" s="0" t="n">
        <v>8966</v>
      </c>
      <c r="C31" s="0" t="n">
        <f aca="false">B31-B30</f>
        <v>1228</v>
      </c>
      <c r="D31" s="46" t="n">
        <f aca="false">C31/AVERAGE(C24:C30)</f>
        <v>1.45694915254237</v>
      </c>
      <c r="E31" s="9" t="n">
        <f aca="false">(LN(D31))</f>
        <v>0.37634462786859</v>
      </c>
      <c r="F31" s="46" t="n">
        <f aca="false">(E31)^2</f>
        <v>0.141635278925548</v>
      </c>
      <c r="G31" s="47" t="s">
        <v>56</v>
      </c>
      <c r="I31" s="55"/>
      <c r="K31" s="9"/>
    </row>
    <row r="32" customFormat="false" ht="12.75" hidden="false" customHeight="false" outlineLevel="0" collapsed="false">
      <c r="A32" s="37" t="n">
        <v>43924</v>
      </c>
      <c r="B32" s="0" t="n">
        <v>10402</v>
      </c>
      <c r="C32" s="0" t="n">
        <f aca="false">B32-B31</f>
        <v>1436</v>
      </c>
      <c r="D32" s="46" t="n">
        <f aca="false">C32/AVERAGE(C25:C31)</f>
        <v>1.53489082302642</v>
      </c>
      <c r="E32" s="9" t="n">
        <f aca="false">(LN(D32))</f>
        <v>0.428459253445429</v>
      </c>
      <c r="F32" s="46" t="n">
        <f aca="false">(E32)^2</f>
        <v>0.183577331863015</v>
      </c>
      <c r="G32" s="47" t="s">
        <v>57</v>
      </c>
      <c r="I32" s="55"/>
    </row>
    <row r="33" customFormat="false" ht="12.75" hidden="false" customHeight="false" outlineLevel="0" collapsed="false">
      <c r="A33" s="37" t="n">
        <v>43925</v>
      </c>
      <c r="B33" s="0" t="n">
        <v>11736</v>
      </c>
      <c r="C33" s="0" t="n">
        <f aca="false">B33-B32</f>
        <v>1334</v>
      </c>
      <c r="D33" s="46" t="n">
        <f aca="false">C33/AVERAGE(C26:C32)</f>
        <v>1.30382574699805</v>
      </c>
      <c r="E33" s="9" t="n">
        <f aca="false">(LN(D33))</f>
        <v>0.265302824972504</v>
      </c>
      <c r="F33" s="46" t="n">
        <f aca="false">(E33)^2</f>
        <v>0.0703855889383913</v>
      </c>
      <c r="G33" s="47" t="s">
        <v>58</v>
      </c>
      <c r="I33" s="55"/>
    </row>
    <row r="34" customFormat="false" ht="12.75" hidden="false" customHeight="false" outlineLevel="0" collapsed="false">
      <c r="A34" s="37" t="n">
        <v>43926</v>
      </c>
      <c r="B34" s="0" t="n">
        <v>12500</v>
      </c>
      <c r="C34" s="0" t="n">
        <f aca="false">B34-B33</f>
        <v>764</v>
      </c>
      <c r="D34" s="46" t="n">
        <f aca="false">C34/AVERAGE(C27:C33)</f>
        <v>0.715068859473192</v>
      </c>
      <c r="E34" s="9" t="n">
        <f aca="false">(LN(D34))</f>
        <v>-0.335376433969834</v>
      </c>
      <c r="F34" s="46" t="n">
        <f aca="false">(E34)^2</f>
        <v>0.112477352462322</v>
      </c>
      <c r="G34" s="47" t="s">
        <v>59</v>
      </c>
      <c r="I34" s="55"/>
    </row>
    <row r="35" customFormat="false" ht="12.75" hidden="false" customHeight="false" outlineLevel="0" collapsed="false">
      <c r="A35" s="37" t="n">
        <v>43927</v>
      </c>
      <c r="B35" s="0" t="n">
        <v>13837</v>
      </c>
      <c r="C35" s="0" t="n">
        <f aca="false">B35-B34</f>
        <v>1337</v>
      </c>
      <c r="D35" s="46" t="n">
        <f aca="false">C35/AVERAGE(C28:C34)</f>
        <v>1.24042412193506</v>
      </c>
      <c r="E35" s="9" t="n">
        <f aca="false">(LN(D35))</f>
        <v>0.215453354955307</v>
      </c>
      <c r="F35" s="46" t="n">
        <f aca="false">(E35)^2</f>
        <v>0.0464201481614976</v>
      </c>
      <c r="G35" s="59" t="s">
        <v>60</v>
      </c>
      <c r="I35" s="55"/>
    </row>
    <row r="36" customFormat="false" ht="12.75" hidden="false" customHeight="false" outlineLevel="0" collapsed="false">
      <c r="A36" s="37" t="n">
        <v>43928</v>
      </c>
      <c r="B36" s="0" t="n">
        <v>15202</v>
      </c>
      <c r="C36" s="0" t="n">
        <f aca="false">B36-B35</f>
        <v>1365</v>
      </c>
      <c r="D36" s="46" t="n">
        <f aca="false">C36/AVERAGE(C29:C35)</f>
        <v>1.18181818181818</v>
      </c>
      <c r="E36" s="9" t="n">
        <f aca="false">(LN(D36))</f>
        <v>0.167054084663166</v>
      </c>
      <c r="F36" s="46" t="n">
        <f aca="false">(E36)^2</f>
        <v>0.0279070672026483</v>
      </c>
      <c r="G36" s="59" t="s">
        <v>61</v>
      </c>
    </row>
    <row r="37" customFormat="false" ht="12.75" hidden="false" customHeight="false" outlineLevel="0" collapsed="false">
      <c r="A37" s="37" t="n">
        <v>43929</v>
      </c>
      <c r="B37" s="0" t="n">
        <v>16790</v>
      </c>
      <c r="C37" s="0" t="n">
        <v>1588</v>
      </c>
      <c r="D37" s="46" t="n">
        <f aca="false">C37/AVERAGE(C30:C36)</f>
        <v>1.2952691680261</v>
      </c>
      <c r="E37" s="9" t="n">
        <f aca="false">(LN(D37))</f>
        <v>0.258718525310924</v>
      </c>
      <c r="F37" s="46" t="n">
        <f aca="false">(E37)^2</f>
        <v>0.0669352753390594</v>
      </c>
      <c r="G37" s="60" t="s">
        <v>62</v>
      </c>
    </row>
    <row r="38" customFormat="false" ht="12.75" hidden="false" customHeight="false" outlineLevel="0" collapsed="false">
      <c r="A38" s="37" t="n">
        <v>43930</v>
      </c>
      <c r="B38" s="0" t="n">
        <f aca="false">B37+C38</f>
        <v>18941</v>
      </c>
      <c r="C38" s="0" t="n">
        <v>2151</v>
      </c>
      <c r="D38" s="46" t="n">
        <f aca="false">C38/AVERAGE(C31:C37)</f>
        <v>1.66338930623067</v>
      </c>
      <c r="E38" s="9" t="n">
        <f aca="false">(LN(D38))</f>
        <v>0.508857271569615</v>
      </c>
      <c r="F38" s="46" t="n">
        <f aca="false">(E38)^2</f>
        <v>0.258935722829273</v>
      </c>
      <c r="G38" s="60" t="s">
        <v>56</v>
      </c>
    </row>
    <row r="39" customFormat="false" ht="12.75" hidden="false" customHeight="false" outlineLevel="0" collapsed="false">
      <c r="A39" s="37" t="n">
        <v>43931</v>
      </c>
      <c r="B39" s="0" t="n">
        <v>20947</v>
      </c>
      <c r="C39" s="0" t="n">
        <f aca="false">B39-B38</f>
        <v>2006</v>
      </c>
      <c r="D39" s="46" t="n">
        <f aca="false">C39/AVERAGE(C32:C38)</f>
        <v>1.40771929824561</v>
      </c>
      <c r="E39" s="9" t="n">
        <f aca="false">(LN(D39))</f>
        <v>0.34197087581913</v>
      </c>
      <c r="F39" s="46" t="n">
        <f aca="false">(E39)^2</f>
        <v>0.116944079908503</v>
      </c>
      <c r="G39" s="59" t="s">
        <v>57</v>
      </c>
      <c r="H39" s="61"/>
      <c r="I39" s="61"/>
    </row>
    <row r="40" customFormat="false" ht="12.75" hidden="false" customHeight="false" outlineLevel="0" collapsed="false">
      <c r="A40" s="37" t="n">
        <v>43932</v>
      </c>
      <c r="B40" s="0" t="n">
        <v>22860</v>
      </c>
      <c r="C40" s="0" t="n">
        <f aca="false">B40-B39</f>
        <v>1913</v>
      </c>
      <c r="D40" s="46" t="n">
        <f aca="false">C40/AVERAGE(C33:C39)</f>
        <v>1.26989094357515</v>
      </c>
      <c r="E40" s="9" t="n">
        <f aca="false">(LN(D40))</f>
        <v>0.238931025582691</v>
      </c>
      <c r="F40" s="46" t="n">
        <f aca="false">(E40)^2</f>
        <v>0.0570880349859967</v>
      </c>
      <c r="G40" s="59" t="s">
        <v>58</v>
      </c>
      <c r="H40" s="5"/>
      <c r="I40" s="5"/>
    </row>
    <row r="41" customFormat="false" ht="12.75" hidden="false" customHeight="false" outlineLevel="0" collapsed="false">
      <c r="A41" s="37" t="n">
        <v>43933</v>
      </c>
      <c r="B41" s="0" t="n">
        <v>25475</v>
      </c>
      <c r="C41" s="0" t="n">
        <f aca="false">B41-B40</f>
        <v>2615</v>
      </c>
      <c r="D41" s="46" t="n">
        <f aca="false">C41/AVERAGE(C34:C40)</f>
        <v>1.6455411722402</v>
      </c>
      <c r="E41" s="9" t="n">
        <f aca="false">(LN(D41))</f>
        <v>0.498069310200481</v>
      </c>
      <c r="F41" s="46" t="n">
        <f aca="false">(E41)^2</f>
        <v>0.248073037763583</v>
      </c>
      <c r="G41" s="59" t="s">
        <v>59</v>
      </c>
    </row>
    <row r="42" customFormat="false" ht="12.75" hidden="false" customHeight="false" outlineLevel="0" collapsed="false">
      <c r="A42" s="37" t="n">
        <v>43934</v>
      </c>
      <c r="B42" s="0" t="n">
        <v>26867</v>
      </c>
      <c r="C42" s="0" t="n">
        <f aca="false">B42-B41</f>
        <v>1392</v>
      </c>
      <c r="D42" s="46" t="n">
        <f aca="false">C42/AVERAGE(C35:C41)</f>
        <v>0.750982658959538</v>
      </c>
      <c r="E42" s="9" t="n">
        <f aca="false">(LN(D42))</f>
        <v>-0.286372718084411</v>
      </c>
      <c r="F42" s="46" t="n">
        <f aca="false">(E42)^2</f>
        <v>0.0820093336630536</v>
      </c>
      <c r="G42" s="47" t="s">
        <v>60</v>
      </c>
    </row>
    <row r="43" customFormat="false" ht="12.75" hidden="false" customHeight="false" outlineLevel="0" collapsed="false">
      <c r="A43" s="37" t="n">
        <v>43935</v>
      </c>
      <c r="B43" s="0" t="n">
        <v>28163</v>
      </c>
      <c r="C43" s="0" t="n">
        <f aca="false">B43-B42</f>
        <v>1296</v>
      </c>
      <c r="D43" s="46" t="n">
        <f aca="false">C43/AVERAGE(C36:C42)</f>
        <v>0.69623944742901</v>
      </c>
      <c r="E43" s="9" t="n">
        <f aca="false">(LN(D43))</f>
        <v>-0.362061644151357</v>
      </c>
      <c r="F43" s="46" t="n">
        <f aca="false">(E43)^2</f>
        <v>0.131088634165584</v>
      </c>
      <c r="G43" s="47" t="s">
        <v>61</v>
      </c>
    </row>
    <row r="44" customFormat="false" ht="12.75" hidden="false" customHeight="false" outlineLevel="0" collapsed="false">
      <c r="A44" s="37" t="n">
        <v>43936</v>
      </c>
      <c r="B44" s="0" t="n">
        <v>29918</v>
      </c>
      <c r="C44" s="0" t="n">
        <f aca="false">B44-B43</f>
        <v>1755</v>
      </c>
      <c r="D44" s="46" t="n">
        <f aca="false">C44/AVERAGE(C37:C43)</f>
        <v>0.947843530591775</v>
      </c>
      <c r="E44" s="9" t="n">
        <f aca="false">(LN(D44))</f>
        <v>-0.0535658424680955</v>
      </c>
      <c r="F44" s="46" t="n">
        <f aca="false">(E44)^2</f>
        <v>0.00286929947931684</v>
      </c>
      <c r="G44" s="0" t="s">
        <v>62</v>
      </c>
    </row>
    <row r="45" customFormat="false" ht="12.75" hidden="false" customHeight="false" outlineLevel="0" collapsed="false">
      <c r="A45" s="37" t="n">
        <v>43937</v>
      </c>
      <c r="B45" s="0" t="n">
        <v>32181</v>
      </c>
      <c r="C45" s="0" t="n">
        <f aca="false">B45-B44</f>
        <v>2263</v>
      </c>
      <c r="D45" s="46" t="n">
        <f aca="false">C45/AVERAGE(C38:C44)</f>
        <v>1.20665752589884</v>
      </c>
      <c r="E45" s="9" t="n">
        <f aca="false">(LN(D45))</f>
        <v>0.187854161918924</v>
      </c>
      <c r="F45" s="46" t="n">
        <f aca="false">(E45)^2</f>
        <v>0.0352891861502613</v>
      </c>
      <c r="G45" s="47" t="s">
        <v>56</v>
      </c>
    </row>
    <row r="46" customFormat="false" ht="12.75" hidden="false" customHeight="false" outlineLevel="0" collapsed="false">
      <c r="A46" s="37" t="n">
        <v>43938</v>
      </c>
      <c r="B46" s="0" t="n">
        <v>34402</v>
      </c>
      <c r="C46" s="0" t="n">
        <f aca="false">B46-B45</f>
        <v>2221</v>
      </c>
      <c r="D46" s="46" t="n">
        <f aca="false">C46/AVERAGE(C39:C45)</f>
        <v>1.17424471299094</v>
      </c>
      <c r="E46" s="9" t="n">
        <f aca="false">(LN(D46))</f>
        <v>0.160625143458742</v>
      </c>
      <c r="F46" s="46" t="n">
        <f aca="false">(E46)^2</f>
        <v>0.0258004367111413</v>
      </c>
      <c r="G46" s="47" t="s">
        <v>57</v>
      </c>
    </row>
    <row r="47" customFormat="false" ht="12.75" hidden="false" customHeight="false" outlineLevel="0" collapsed="false">
      <c r="A47" s="37" t="n">
        <v>43939</v>
      </c>
      <c r="B47" s="0" t="n">
        <v>36372</v>
      </c>
      <c r="C47" s="0" t="n">
        <f aca="false">B47-B46</f>
        <v>1970</v>
      </c>
      <c r="D47" s="46" t="n">
        <f aca="false">C47/AVERAGE(C40:C46)</f>
        <v>1.0248978075065</v>
      </c>
      <c r="E47" s="9" t="n">
        <f aca="false">(LN(D47))</f>
        <v>0.0245929076263413</v>
      </c>
      <c r="F47" s="46" t="n">
        <f aca="false">(E47)^2</f>
        <v>0.000604811105517757</v>
      </c>
      <c r="G47" s="47" t="s">
        <v>58</v>
      </c>
    </row>
    <row r="48" customFormat="false" ht="12.75" hidden="false" customHeight="false" outlineLevel="0" collapsed="false">
      <c r="A48" s="37" t="n">
        <v>43940</v>
      </c>
      <c r="B48" s="0" t="n">
        <f aca="false">Massachusetts!B48</f>
        <v>38077</v>
      </c>
      <c r="C48" s="0" t="n">
        <f aca="false">B48-B47</f>
        <v>1705</v>
      </c>
      <c r="D48" s="46" t="n">
        <f aca="false">C48/AVERAGE(C41:C47)</f>
        <v>0.883288928359976</v>
      </c>
      <c r="E48" s="9" t="n">
        <f aca="false">(LN(D48))</f>
        <v>-0.124102919714706</v>
      </c>
      <c r="F48" s="46" t="n">
        <f aca="false">(E48)^2</f>
        <v>0.0154015346817147</v>
      </c>
      <c r="G48" s="47" t="s">
        <v>59</v>
      </c>
    </row>
    <row r="49" customFormat="false" ht="12.75" hidden="false" customHeight="false" outlineLevel="0" collapsed="false">
      <c r="A49" s="37" t="n">
        <v>43941</v>
      </c>
      <c r="B49" s="0" t="n">
        <v>39643</v>
      </c>
      <c r="C49" s="0" t="n">
        <f aca="false">B49-B48</f>
        <v>1566</v>
      </c>
      <c r="D49" s="46" t="n">
        <f aca="false">C49/AVERAGE(C42:C48)</f>
        <v>0.869861926678305</v>
      </c>
      <c r="E49" s="9" t="n">
        <f aca="false">(LN(D49))</f>
        <v>-0.139420784895939</v>
      </c>
      <c r="F49" s="46" t="n">
        <f aca="false">(E49)^2</f>
        <v>0.0194381552609997</v>
      </c>
      <c r="G49" s="59" t="s">
        <v>60</v>
      </c>
    </row>
    <row r="50" customFormat="false" ht="12.75" hidden="false" customHeight="false" outlineLevel="0" collapsed="false">
      <c r="A50" s="37" t="n">
        <v>43942</v>
      </c>
      <c r="B50" s="0" t="n">
        <v>41199</v>
      </c>
      <c r="C50" s="0" t="n">
        <f aca="false">B50-B49</f>
        <v>1556</v>
      </c>
      <c r="D50" s="46" t="n">
        <f aca="false">C50/AVERAGE(C43:C49)</f>
        <v>0.852536005009393</v>
      </c>
      <c r="E50" s="9" t="n">
        <f aca="false">(LN(D50))</f>
        <v>-0.159539836101198</v>
      </c>
      <c r="F50" s="46" t="n">
        <f aca="false">(E50)^2</f>
        <v>0.0254529593031972</v>
      </c>
      <c r="G50" s="59" t="s">
        <v>61</v>
      </c>
    </row>
    <row r="51" customFormat="false" ht="12.75" hidden="false" customHeight="false" outlineLevel="0" collapsed="false">
      <c r="A51" s="37" t="n">
        <v>43943</v>
      </c>
      <c r="B51" s="0" t="n">
        <f aca="false">Massachusetts!B51</f>
        <v>42944</v>
      </c>
      <c r="C51" s="0" t="n">
        <f aca="false">Massachusetts!C51</f>
        <v>1745</v>
      </c>
      <c r="D51" s="46" t="n">
        <f aca="false">C51/AVERAGE(C44:C50)</f>
        <v>0.937020558453513</v>
      </c>
      <c r="E51" s="9" t="n">
        <f aca="false">(LN(D51))</f>
        <v>-0.0650500562656113</v>
      </c>
      <c r="F51" s="46" t="n">
        <f aca="false">(E51)^2</f>
        <v>0.00423150982015919</v>
      </c>
      <c r="G51" s="60" t="s">
        <v>62</v>
      </c>
    </row>
    <row r="52" customFormat="false" ht="12.75" hidden="false" customHeight="false" outlineLevel="0" collapsed="false">
      <c r="A52" s="37" t="n">
        <v>43944</v>
      </c>
      <c r="B52" s="0" t="n">
        <f aca="false">Massachusetts!B52</f>
        <v>46023</v>
      </c>
      <c r="C52" s="0" t="n">
        <f aca="false">Massachusetts!C52</f>
        <v>3079</v>
      </c>
      <c r="D52" s="46" t="n">
        <f aca="false">C52/AVERAGE(C45:C51)</f>
        <v>1.65461384922463</v>
      </c>
      <c r="E52" s="9" t="n">
        <f aca="false">(LN(D52))</f>
        <v>0.503567657873467</v>
      </c>
      <c r="F52" s="46" t="n">
        <f aca="false">(E52)^2</f>
        <v>0.253580386056169</v>
      </c>
      <c r="G52" s="60" t="s">
        <v>56</v>
      </c>
    </row>
    <row r="53" customFormat="false" ht="12.75" hidden="false" customHeight="false" outlineLevel="0" collapsed="false">
      <c r="A53" s="37" t="n">
        <v>43945</v>
      </c>
      <c r="B53" s="0" t="n">
        <f aca="false">Massachusetts!B53</f>
        <v>50969</v>
      </c>
      <c r="C53" s="0" t="n">
        <f aca="false">Massachusetts!C53</f>
        <v>4946</v>
      </c>
      <c r="D53" s="46" t="n">
        <f aca="false">C53/AVERAGE(C46:C52)</f>
        <v>2.50122814622164</v>
      </c>
      <c r="E53" s="9" t="n">
        <f aca="false">(LN(D53))</f>
        <v>0.916781869734866</v>
      </c>
      <c r="F53" s="46" t="n">
        <f aca="false">(E53)^2</f>
        <v>0.840488996674557</v>
      </c>
      <c r="G53" s="59" t="s">
        <v>57</v>
      </c>
    </row>
    <row r="54" customFormat="false" ht="12.75" hidden="false" customHeight="false" outlineLevel="0" collapsed="false">
      <c r="A54" s="37" t="n">
        <v>43946</v>
      </c>
      <c r="B54" s="0" t="n">
        <f aca="false">Massachusetts!B54</f>
        <v>53348</v>
      </c>
      <c r="C54" s="0" t="n">
        <f aca="false">Massachusetts!C54</f>
        <v>2379</v>
      </c>
      <c r="D54" s="46" t="n">
        <f aca="false">C54/AVERAGE(C47:C53)</f>
        <v>1.00519104243375</v>
      </c>
      <c r="E54" s="9" t="n">
        <f aca="false">(LN(D54))</f>
        <v>0.0051776154197335</v>
      </c>
      <c r="F54" s="46" t="n">
        <f aca="false">(E54)^2</f>
        <v>2.68077014346621E-005</v>
      </c>
      <c r="G54" s="59" t="s">
        <v>58</v>
      </c>
    </row>
    <row r="55" customFormat="false" ht="12.75" hidden="false" customHeight="false" outlineLevel="0" collapsed="false">
      <c r="A55" s="37" t="n">
        <v>43947</v>
      </c>
      <c r="B55" s="0" t="n">
        <f aca="false">Massachusetts!B55</f>
        <v>54938</v>
      </c>
      <c r="C55" s="0" t="n">
        <f aca="false">Massachusetts!C55</f>
        <v>1590</v>
      </c>
      <c r="D55" s="46" t="n">
        <f aca="false">C55/AVERAGE(C48:C54)</f>
        <v>0.655631479736098</v>
      </c>
      <c r="E55" s="9" t="n">
        <f aca="false">(LN(D55))</f>
        <v>-0.422156416584174</v>
      </c>
      <c r="F55" s="46" t="n">
        <f aca="false">(E55)^2</f>
        <v>0.178216040063191</v>
      </c>
      <c r="G55" s="59" t="s">
        <v>59</v>
      </c>
    </row>
    <row r="56" customFormat="false" ht="12.75" hidden="false" customHeight="false" outlineLevel="0" collapsed="false">
      <c r="A56" s="37" t="n">
        <v>43948</v>
      </c>
      <c r="B56" s="0" t="n">
        <f aca="false">Massachusetts!B56</f>
        <v>56462</v>
      </c>
      <c r="C56" s="0" t="n">
        <f aca="false">Massachusetts!C56</f>
        <v>1524</v>
      </c>
      <c r="D56" s="46" t="n">
        <f aca="false">C56/AVERAGE(C49:C55)</f>
        <v>0.632702686673388</v>
      </c>
      <c r="E56" s="9" t="n">
        <f aca="false">(LN(D56))</f>
        <v>-0.457754656476076</v>
      </c>
      <c r="F56" s="46" t="n">
        <f aca="false">(E56)^2</f>
        <v>0.20953932552553</v>
      </c>
      <c r="G56" s="47" t="s">
        <v>60</v>
      </c>
    </row>
    <row r="57" customFormat="false" ht="12.75" hidden="false" customHeight="false" outlineLevel="0" collapsed="false">
      <c r="A57" s="37" t="n">
        <v>43949</v>
      </c>
      <c r="B57" s="0" t="n">
        <f aca="false">Massachusetts!B57</f>
        <v>58302</v>
      </c>
      <c r="C57" s="0" t="n">
        <f aca="false">Massachusetts!C57</f>
        <v>1840</v>
      </c>
      <c r="D57" s="46" t="n">
        <f aca="false">C57/AVERAGE(C50:C56)</f>
        <v>0.765800582674356</v>
      </c>
      <c r="E57" s="9" t="n">
        <f aca="false">(LN(D57))</f>
        <v>-0.266833479069088</v>
      </c>
      <c r="F57" s="46" t="n">
        <f aca="false">(E57)^2</f>
        <v>0.0712001055521136</v>
      </c>
      <c r="G57" s="47" t="s">
        <v>61</v>
      </c>
    </row>
    <row r="58" customFormat="false" ht="12.75" hidden="false" customHeight="false" outlineLevel="0" collapsed="false">
      <c r="A58" s="37" t="n">
        <v>43950</v>
      </c>
      <c r="B58" s="0" t="n">
        <f aca="false">Massachusetts!B58</f>
        <v>60265</v>
      </c>
      <c r="C58" s="0" t="n">
        <f aca="false">Massachusetts!C58</f>
        <v>1963</v>
      </c>
      <c r="D58" s="46" t="n">
        <f aca="false">C58/AVERAGE(C51:C57)</f>
        <v>0.803426299479624</v>
      </c>
      <c r="E58" s="9" t="n">
        <f aca="false">(LN(D58))</f>
        <v>-0.218869822367917</v>
      </c>
      <c r="F58" s="46" t="n">
        <f aca="false">(E58)^2</f>
        <v>0.0479039991433636</v>
      </c>
      <c r="G58" s="0" t="s">
        <v>62</v>
      </c>
    </row>
    <row r="59" customFormat="false" ht="12.75" hidden="false" customHeight="false" outlineLevel="0" collapsed="false">
      <c r="A59" s="37" t="n">
        <v>43951</v>
      </c>
      <c r="B59" s="0" t="n">
        <f aca="false">Massachusetts!B59</f>
        <v>62205</v>
      </c>
      <c r="C59" s="0" t="n">
        <f aca="false">Massachusetts!C59</f>
        <v>1940</v>
      </c>
      <c r="D59" s="46" t="n">
        <f aca="false">C59/AVERAGE(C52:C58)</f>
        <v>0.784019398418105</v>
      </c>
      <c r="E59" s="9" t="n">
        <f aca="false">(LN(D59))</f>
        <v>-0.243321516057593</v>
      </c>
      <c r="F59" s="46" t="n">
        <f aca="false">(E59)^2</f>
        <v>0.0592053601765655</v>
      </c>
      <c r="G59" s="47" t="s">
        <v>56</v>
      </c>
    </row>
    <row r="60" customFormat="false" ht="12.75" hidden="false" customHeight="false" outlineLevel="0" collapsed="false">
      <c r="A60" s="37" t="n">
        <v>43952</v>
      </c>
      <c r="B60" s="0" t="n">
        <f aca="false">Massachusetts!B60</f>
        <v>64311</v>
      </c>
      <c r="C60" s="7" t="n">
        <f aca="false">Massachusetts!C60</f>
        <v>2106</v>
      </c>
      <c r="D60" s="46" t="n">
        <f aca="false">C60/AVERAGE(C53:C59)</f>
        <v>0.911012235817575</v>
      </c>
      <c r="E60" s="9" t="n">
        <f aca="false">(LN(D60))</f>
        <v>-0.0931989506185509</v>
      </c>
      <c r="F60" s="46" t="n">
        <f aca="false">(E60)^2</f>
        <v>0.00868604439639908</v>
      </c>
      <c r="G60" s="47" t="s">
        <v>57</v>
      </c>
    </row>
    <row r="61" customFormat="false" ht="12.75" hidden="false" customHeight="false" outlineLevel="0" collapsed="false">
      <c r="A61" s="37" t="n">
        <v>43953</v>
      </c>
      <c r="B61" s="0" t="n">
        <f aca="false">Massachusetts!B61</f>
        <v>66263</v>
      </c>
      <c r="C61" s="7" t="n">
        <f aca="false">Massachusetts!C61</f>
        <v>1952</v>
      </c>
      <c r="D61" s="46" t="n">
        <f aca="false">C61/AVERAGE(C54:C60)</f>
        <v>1.02413431269675</v>
      </c>
      <c r="E61" s="9" t="n">
        <f aca="false">(LN(D61))</f>
        <v>0.0238476827588903</v>
      </c>
      <c r="F61" s="46" t="n">
        <f aca="false">(E61)^2</f>
        <v>0.000568711972968674</v>
      </c>
      <c r="G61" s="47" t="s">
        <v>58</v>
      </c>
    </row>
    <row r="62" customFormat="false" ht="12.75" hidden="false" customHeight="false" outlineLevel="0" collapsed="false">
      <c r="A62" s="37" t="n">
        <v>43954</v>
      </c>
      <c r="B62" s="0" t="n">
        <f aca="false">Massachusetts!B62</f>
        <v>68087</v>
      </c>
      <c r="C62" s="7" t="n">
        <f aca="false">Massachusetts!C62</f>
        <v>1824</v>
      </c>
      <c r="D62" s="46" t="n">
        <f aca="false">C62/AVERAGE(C55:C61)</f>
        <v>0.988617886178862</v>
      </c>
      <c r="E62" s="9" t="n">
        <f aca="false">(LN(D62))</f>
        <v>-0.0114473858403508</v>
      </c>
      <c r="F62" s="46" t="n">
        <f aca="false">(E62)^2</f>
        <v>0.000131042642577865</v>
      </c>
      <c r="G62" s="47" t="s">
        <v>59</v>
      </c>
    </row>
    <row r="63" customFormat="false" ht="12.75" hidden="false" customHeight="false" outlineLevel="0" collapsed="false">
      <c r="A63" s="37" t="n">
        <v>43955</v>
      </c>
      <c r="B63" s="0" t="n">
        <f aca="false">Massachusetts!B63</f>
        <v>69087</v>
      </c>
      <c r="C63" s="7" t="n">
        <f aca="false">Massachusetts!C63</f>
        <v>1000</v>
      </c>
      <c r="D63" s="46" t="n">
        <f aca="false">C63/AVERAGE(C56:C62)</f>
        <v>0.532359875275686</v>
      </c>
      <c r="E63" s="9" t="n">
        <f aca="false">(LN(D63))</f>
        <v>-0.630435561049468</v>
      </c>
      <c r="F63" s="46" t="n">
        <f aca="false">(E63)^2</f>
        <v>0.397448996635758</v>
      </c>
      <c r="G63" s="59" t="s">
        <v>60</v>
      </c>
    </row>
    <row r="64" customFormat="false" ht="12.75" hidden="false" customHeight="false" outlineLevel="0" collapsed="false">
      <c r="A64" s="37" t="n">
        <v>43956</v>
      </c>
      <c r="B64" s="0" t="n">
        <f aca="false">Massachusetts!B64</f>
        <v>70271</v>
      </c>
      <c r="C64" s="7" t="n">
        <f aca="false">Massachusetts!C64</f>
        <v>1184</v>
      </c>
      <c r="D64" s="46" t="n">
        <f aca="false">C64/AVERAGE(C57:C63)</f>
        <v>0.656475247524752</v>
      </c>
      <c r="E64" s="9" t="n">
        <f aca="false">(LN(D64))</f>
        <v>-0.420870289644296</v>
      </c>
      <c r="F64" s="46" t="n">
        <f aca="false">(E64)^2</f>
        <v>0.177131800705274</v>
      </c>
      <c r="G64" s="59" t="s">
        <v>61</v>
      </c>
    </row>
    <row r="65" customFormat="false" ht="12.75" hidden="false" customHeight="false" outlineLevel="0" collapsed="false">
      <c r="A65" s="37" t="n">
        <v>43957</v>
      </c>
      <c r="B65" s="0" t="n">
        <f aca="false">Massachusetts!B65</f>
        <v>72025</v>
      </c>
      <c r="C65" s="7" t="n">
        <f aca="false">Massachusetts!C65</f>
        <v>1754</v>
      </c>
      <c r="D65" s="46" t="n">
        <f aca="false">C65/AVERAGE(C58:C64)</f>
        <v>1.0258166931239</v>
      </c>
      <c r="E65" s="9" t="n">
        <f aca="false">(LN(D65))</f>
        <v>0.0254890691140712</v>
      </c>
      <c r="F65" s="46" t="n">
        <f aca="false">(E65)^2</f>
        <v>0.000649692644301899</v>
      </c>
      <c r="G65" s="60" t="s">
        <v>62</v>
      </c>
    </row>
    <row r="66" customFormat="false" ht="12.75" hidden="false" customHeight="false" outlineLevel="0" collapsed="false">
      <c r="A66" s="37" t="n">
        <v>43958</v>
      </c>
      <c r="B66" s="0" t="n">
        <f aca="false">Massachusetts!B66</f>
        <v>73721</v>
      </c>
      <c r="C66" s="7" t="n">
        <f aca="false">Massachusetts!C66</f>
        <v>1696</v>
      </c>
      <c r="D66" s="46" t="n">
        <f aca="false">C66/AVERAGE(C59:C65)</f>
        <v>1.00952380952381</v>
      </c>
      <c r="E66" s="9" t="n">
        <f aca="false">(LN(D66))</f>
        <v>0.00947874395454374</v>
      </c>
      <c r="F66" s="46" t="n">
        <f aca="false">(E66)^2</f>
        <v>8.98465869557995E-005</v>
      </c>
      <c r="G66" s="60" t="s">
        <v>56</v>
      </c>
    </row>
    <row r="67" customFormat="false" ht="12.75" hidden="false" customHeight="false" outlineLevel="0" collapsed="false">
      <c r="A67" s="37" t="n">
        <v>43959</v>
      </c>
      <c r="B67" s="0" t="n">
        <f aca="false">Massachusetts!B67</f>
        <v>75333</v>
      </c>
      <c r="C67" s="7" t="n">
        <f aca="false">Massachusetts!C67</f>
        <v>1612</v>
      </c>
      <c r="D67" s="46" t="n">
        <f aca="false">C67/AVERAGE(C60:C66)</f>
        <v>0.979854116012504</v>
      </c>
      <c r="E67" s="9" t="n">
        <f aca="false">(LN(D67))</f>
        <v>-0.0203515796101795</v>
      </c>
      <c r="F67" s="46" t="n">
        <f aca="false">(E67)^2</f>
        <v>0.000414186792629476</v>
      </c>
      <c r="G67" s="59" t="s">
        <v>57</v>
      </c>
    </row>
    <row r="68" customFormat="false" ht="12.75" hidden="false" customHeight="false" outlineLevel="0" collapsed="false">
      <c r="A68" s="37" t="n">
        <v>43960</v>
      </c>
      <c r="B68" s="0" t="n">
        <f aca="false">Massachusetts!B68</f>
        <v>76743</v>
      </c>
      <c r="C68" s="7" t="n">
        <f aca="false">Massachusetts!C68</f>
        <v>1410</v>
      </c>
      <c r="D68" s="46" t="n">
        <f aca="false">C68/AVERAGE(C61:C67)</f>
        <v>0.895481763745237</v>
      </c>
      <c r="E68" s="9" t="n">
        <f aca="false">(LN(D68))</f>
        <v>-0.110393422015653</v>
      </c>
      <c r="F68" s="46" t="n">
        <f aca="false">(E68)^2</f>
        <v>0.0121867076243262</v>
      </c>
      <c r="G68" s="59" t="s">
        <v>58</v>
      </c>
    </row>
    <row r="69" customFormat="false" ht="12.75" hidden="false" customHeight="false" outlineLevel="0" collapsed="false">
      <c r="A69" s="37" t="n">
        <v>43961</v>
      </c>
      <c r="B69" s="0" t="n">
        <f aca="false">Massachusetts!B69</f>
        <v>77793</v>
      </c>
      <c r="C69" s="7" t="n">
        <f aca="false">Massachusetts!C69</f>
        <v>1050</v>
      </c>
      <c r="D69" s="46" t="n">
        <f aca="false">C69/AVERAGE(C62:C68)</f>
        <v>0.701335877862595</v>
      </c>
      <c r="E69" s="9" t="n">
        <f aca="false">(LN(D69))</f>
        <v>-0.354768365668151</v>
      </c>
      <c r="F69" s="46" t="n">
        <f aca="false">(E69)^2</f>
        <v>0.125860593278851</v>
      </c>
      <c r="G69" s="59" t="s">
        <v>59</v>
      </c>
    </row>
    <row r="70" customFormat="false" ht="12.75" hidden="false" customHeight="false" outlineLevel="0" collapsed="false">
      <c r="A70" s="37" t="n">
        <v>43962</v>
      </c>
      <c r="B70" s="0" t="n">
        <f aca="false">Massachusetts!B70</f>
        <v>78462</v>
      </c>
      <c r="C70" s="7" t="n">
        <f aca="false">Massachusetts!C70</f>
        <v>669</v>
      </c>
      <c r="D70" s="46" t="n">
        <f aca="false">C70/AVERAGE(C63:C69)</f>
        <v>0.482485060787142</v>
      </c>
      <c r="E70" s="9" t="n">
        <f aca="false">(LN(D70))</f>
        <v>-0.72880532078162</v>
      </c>
      <c r="F70" s="46" t="n">
        <f aca="false">(E70)^2</f>
        <v>0.5311571955996</v>
      </c>
      <c r="G70" s="47" t="s">
        <v>60</v>
      </c>
    </row>
    <row r="71" customFormat="false" ht="12.75" hidden="false" customHeight="false" outlineLevel="0" collapsed="false">
      <c r="A71" s="37" t="n">
        <v>43963</v>
      </c>
      <c r="B71" s="0" t="n">
        <f aca="false">Massachusetts!B71</f>
        <v>79332</v>
      </c>
      <c r="C71" s="7" t="n">
        <f aca="false">Massachusetts!C71</f>
        <v>870</v>
      </c>
      <c r="D71" s="46" t="n">
        <f aca="false">C71/AVERAGE(C64:C70)</f>
        <v>0.6496</v>
      </c>
      <c r="E71" s="9" t="n">
        <f aca="false">(LN(D71))</f>
        <v>-0.431398490134669</v>
      </c>
      <c r="F71" s="46" t="n">
        <f aca="false">(E71)^2</f>
        <v>0.186104657290472</v>
      </c>
      <c r="G71" s="47" t="s">
        <v>61</v>
      </c>
    </row>
    <row r="72" customFormat="false" ht="12.75" hidden="false" customHeight="false" outlineLevel="0" collapsed="false">
      <c r="A72" s="37" t="n">
        <v>43964</v>
      </c>
      <c r="B72" s="0" t="n">
        <f aca="false">Massachusetts!B72</f>
        <v>80497</v>
      </c>
      <c r="C72" s="7" t="n">
        <f aca="false">Massachusetts!C72</f>
        <v>1165</v>
      </c>
      <c r="D72" s="46" t="n">
        <f aca="false">C72/AVERAGE(C65:C71)</f>
        <v>0.900011036309458</v>
      </c>
      <c r="E72" s="9" t="n">
        <f aca="false">(LN(D72))</f>
        <v>-0.105348253166946</v>
      </c>
      <c r="F72" s="46" t="n">
        <f aca="false">(E72)^2</f>
        <v>0.011098254445327</v>
      </c>
      <c r="G72" s="0" t="s">
        <v>62</v>
      </c>
    </row>
    <row r="73" customFormat="false" ht="12.75" hidden="false" customHeight="false" outlineLevel="0" collapsed="false">
      <c r="A73" s="37" t="n">
        <v>43965</v>
      </c>
      <c r="B73" s="0" t="n">
        <f aca="false">Massachusetts!B73</f>
        <v>82182</v>
      </c>
      <c r="C73" s="7" t="n">
        <f aca="false">Massachusetts!C73</f>
        <v>1685</v>
      </c>
      <c r="D73" s="46" t="n">
        <f aca="false">C73/AVERAGE(C66:C72)</f>
        <v>1.39223323890463</v>
      </c>
      <c r="E73" s="9" t="n">
        <f aca="false">(LN(D73))</f>
        <v>0.330909104560533</v>
      </c>
      <c r="F73" s="46" t="n">
        <f aca="false">(E73)^2</f>
        <v>0.109500835481054</v>
      </c>
      <c r="G73" s="47" t="s">
        <v>56</v>
      </c>
    </row>
    <row r="74" customFormat="false" ht="12.75" hidden="false" customHeight="false" outlineLevel="0" collapsed="false">
      <c r="A74" s="37" t="n">
        <v>43966</v>
      </c>
      <c r="B74" s="0" t="n">
        <f aca="false">Massachusetts!B74</f>
        <v>83421</v>
      </c>
      <c r="C74" s="7" t="n">
        <f aca="false">Massachusetts!C74</f>
        <v>1239</v>
      </c>
      <c r="D74" s="46" t="n">
        <f aca="false">C74/AVERAGE(C67:C73)</f>
        <v>1.02505613993618</v>
      </c>
      <c r="E74" s="9" t="n">
        <f aca="false">(LN(D74))</f>
        <v>0.024747381759955</v>
      </c>
      <c r="F74" s="46" t="n">
        <f aca="false">(E74)^2</f>
        <v>0.000612432903972945</v>
      </c>
      <c r="G74" s="47" t="s">
        <v>57</v>
      </c>
    </row>
    <row r="75" customFormat="false" ht="12.75" hidden="false" customHeight="false" outlineLevel="0" collapsed="false">
      <c r="A75" s="37" t="n">
        <v>43967</v>
      </c>
      <c r="B75" s="0" t="n">
        <f aca="false">Massachusetts!B75</f>
        <v>84933</v>
      </c>
      <c r="C75" s="7" t="n">
        <f aca="false">Massachusetts!C75</f>
        <v>1512</v>
      </c>
      <c r="D75" s="46" t="n">
        <f aca="false">C75/AVERAGE(C68:C74)</f>
        <v>1.30860534124629</v>
      </c>
      <c r="E75" s="9" t="n">
        <f aca="false">(LN(D75))</f>
        <v>0.268961945094484</v>
      </c>
      <c r="F75" s="46" t="n">
        <f aca="false">(E75)^2</f>
        <v>0.0723405279090085</v>
      </c>
      <c r="G75" s="47" t="s">
        <v>58</v>
      </c>
    </row>
    <row r="76" customFormat="false" ht="12.75" hidden="false" customHeight="false" outlineLevel="0" collapsed="false">
      <c r="A76" s="37" t="n">
        <v>43968</v>
      </c>
      <c r="B76" s="0" t="n">
        <f aca="false">Massachusetts!B76</f>
        <v>86010</v>
      </c>
      <c r="C76" s="7" t="n">
        <f aca="false">Massachusetts!C76</f>
        <v>1077</v>
      </c>
      <c r="D76" s="46" t="n">
        <f aca="false">C76/AVERAGE(C69:C75)</f>
        <v>0.92051282051282</v>
      </c>
      <c r="E76" s="9" t="n">
        <f aca="false">(LN(D76))</f>
        <v>-0.0828243506354133</v>
      </c>
      <c r="F76" s="46" t="n">
        <f aca="false">(E76)^2</f>
        <v>0.00685987305817789</v>
      </c>
      <c r="G76" s="47" t="s">
        <v>59</v>
      </c>
    </row>
    <row r="77" customFormat="false" ht="12.75" hidden="false" customHeight="false" outlineLevel="0" collapsed="false">
      <c r="A77" s="37" t="n">
        <v>43969</v>
      </c>
      <c r="B77" s="0" t="n">
        <f aca="false">Massachusetts!B77</f>
        <v>87052</v>
      </c>
      <c r="C77" s="7" t="n">
        <f aca="false">Massachusetts!C77</f>
        <v>1042</v>
      </c>
      <c r="D77" s="46" t="n">
        <f aca="false">C77/AVERAGE(C70:C76)</f>
        <v>0.887671899720092</v>
      </c>
      <c r="E77" s="9" t="n">
        <f aca="false">(LN(D77))</f>
        <v>-0.119153086562562</v>
      </c>
      <c r="F77" s="46" t="n">
        <f aca="false">(E77)^2</f>
        <v>0.0141974580373855</v>
      </c>
      <c r="G77" s="59" t="s">
        <v>60</v>
      </c>
    </row>
    <row r="78" customFormat="false" ht="12.75" hidden="false" customHeight="false" outlineLevel="0" collapsed="false">
      <c r="A78" s="37" t="n">
        <v>43970</v>
      </c>
      <c r="B78" s="0" t="n">
        <f aca="false">Massachusetts!B78</f>
        <v>87925</v>
      </c>
      <c r="C78" s="7" t="n">
        <f aca="false">Massachusetts!C78</f>
        <v>873</v>
      </c>
      <c r="D78" s="46" t="n">
        <f aca="false">C78/AVERAGE(C71:C77)</f>
        <v>0.711408614668219</v>
      </c>
      <c r="E78" s="9" t="n">
        <f aca="false">(LN(D78))</f>
        <v>-0.340508310083385</v>
      </c>
      <c r="F78" s="46" t="n">
        <f aca="false">(E78)^2</f>
        <v>0.115945909235843</v>
      </c>
      <c r="G78" s="59" t="s">
        <v>61</v>
      </c>
    </row>
    <row r="79" customFormat="false" ht="12.75" hidden="false" customHeight="false" outlineLevel="0" collapsed="false">
      <c r="A79" s="37" t="n">
        <v>43971</v>
      </c>
      <c r="B79" s="0" t="n">
        <f aca="false">Massachusetts!B79</f>
        <v>88970</v>
      </c>
      <c r="C79" s="7" t="n">
        <f aca="false">Massachusetts!C79</f>
        <v>1045</v>
      </c>
      <c r="D79" s="46" t="n">
        <f aca="false">C79/AVERAGE(C72:C78)</f>
        <v>0.85127429302921</v>
      </c>
      <c r="E79" s="9" t="n">
        <f aca="false">(LN(D79))</f>
        <v>-0.161020883858998</v>
      </c>
      <c r="F79" s="46" t="n">
        <f aca="false">(E79)^2</f>
        <v>0.0259277250387331</v>
      </c>
      <c r="G79" s="60" t="s">
        <v>62</v>
      </c>
    </row>
    <row r="80" customFormat="false" ht="12.75" hidden="false" customHeight="false" outlineLevel="0" collapsed="false">
      <c r="A80" s="37" t="n">
        <v>43972</v>
      </c>
      <c r="B80" s="0" t="n">
        <f aca="false">Massachusetts!B80</f>
        <v>90084</v>
      </c>
      <c r="C80" s="7" t="n">
        <f aca="false">Massachusetts!C80</f>
        <v>1114</v>
      </c>
      <c r="D80" s="46" t="n">
        <f aca="false">C80/AVERAGE(C73:C79)</f>
        <v>0.920335182343916</v>
      </c>
      <c r="E80" s="9" t="n">
        <f aca="false">(LN(D80))</f>
        <v>-0.0830173466559213</v>
      </c>
      <c r="F80" s="46" t="n">
        <f aca="false">(E80)^2</f>
        <v>0.00689187984578941</v>
      </c>
      <c r="G80" s="60" t="s">
        <v>56</v>
      </c>
    </row>
    <row r="81" customFormat="false" ht="12.75" hidden="false" customHeight="false" outlineLevel="0" collapsed="false">
      <c r="A81" s="37" t="n">
        <v>43973</v>
      </c>
      <c r="B81" s="0" t="n">
        <f aca="false">Massachusetts!B81</f>
        <v>90889</v>
      </c>
      <c r="C81" s="7" t="n">
        <f aca="false">Massachusetts!C81</f>
        <v>805</v>
      </c>
      <c r="D81" s="46" t="n">
        <f aca="false">C81/AVERAGE(C74:C80)</f>
        <v>0.713110604910149</v>
      </c>
      <c r="E81" s="9" t="n">
        <f aca="false">(LN(D81))</f>
        <v>-0.338118744497459</v>
      </c>
      <c r="F81" s="46" t="n">
        <f aca="false">(E81)^2</f>
        <v>0.114324285380538</v>
      </c>
      <c r="G81" s="59" t="s">
        <v>57</v>
      </c>
    </row>
    <row r="82" customFormat="false" ht="12.75" hidden="false" customHeight="false" outlineLevel="0" collapsed="false">
      <c r="A82" s="37" t="n">
        <v>43974</v>
      </c>
      <c r="B82" s="0" t="n">
        <f aca="false">Massachusetts!B82</f>
        <v>91662</v>
      </c>
      <c r="C82" s="7" t="n">
        <f aca="false">Massachusetts!C82</f>
        <v>773</v>
      </c>
      <c r="D82" s="46" t="n">
        <f aca="false">C82/AVERAGE(C75:C81)</f>
        <v>0.724558114622389</v>
      </c>
      <c r="E82" s="9" t="n">
        <f aca="false">(LN(D82))</f>
        <v>-0.322193307018878</v>
      </c>
      <c r="F82" s="46" t="n">
        <f aca="false">(E82)^2</f>
        <v>0.103808527087761</v>
      </c>
      <c r="G82" s="59" t="s">
        <v>58</v>
      </c>
    </row>
    <row r="83" customFormat="false" ht="12.75" hidden="false" customHeight="false" outlineLevel="0" collapsed="false">
      <c r="A83" s="37" t="n">
        <v>43975</v>
      </c>
      <c r="B83" s="0" t="n">
        <f aca="false">Massachusetts!B83</f>
        <v>92675</v>
      </c>
      <c r="C83" s="7" t="n">
        <f aca="false">Massachusetts!C83</f>
        <v>1013</v>
      </c>
      <c r="D83" s="46" t="n">
        <f aca="false">C83/AVERAGE(C76:C82)</f>
        <v>1.05379699806806</v>
      </c>
      <c r="E83" s="9" t="n">
        <f aca="false">(LN(D83))</f>
        <v>0.0523998301156788</v>
      </c>
      <c r="F83" s="46" t="n">
        <f aca="false">(E83)^2</f>
        <v>0.00274574219615197</v>
      </c>
      <c r="G83" s="59" t="s">
        <v>59</v>
      </c>
    </row>
    <row r="84" customFormat="false" ht="12.75" hidden="false" customHeight="false" outlineLevel="0" collapsed="false">
      <c r="A84" s="37" t="n">
        <v>43976</v>
      </c>
      <c r="B84" s="0" t="n">
        <f aca="false">Massachusetts!B84</f>
        <v>93271</v>
      </c>
      <c r="C84" s="7" t="n">
        <f aca="false">Massachusetts!C84</f>
        <v>596</v>
      </c>
      <c r="D84" s="46" t="n">
        <f aca="false">C84/AVERAGE(C77:C83)</f>
        <v>0.625956489122281</v>
      </c>
      <c r="E84" s="9" t="n">
        <f aca="false">(LN(D84))</f>
        <v>-0.468474416492146</v>
      </c>
      <c r="F84" s="46" t="n">
        <f aca="false">(E84)^2</f>
        <v>0.219468278907657</v>
      </c>
      <c r="G84" s="47" t="s">
        <v>60</v>
      </c>
    </row>
    <row r="85" customFormat="false" ht="12.75" hidden="false" customHeight="false" outlineLevel="0" collapsed="false">
      <c r="A85" s="37" t="n">
        <v>43977</v>
      </c>
      <c r="B85" s="0" t="n">
        <f aca="false">Massachusetts!B85</f>
        <v>93693</v>
      </c>
      <c r="C85" s="7" t="n">
        <f aca="false">Massachusetts!C85</f>
        <v>422</v>
      </c>
      <c r="D85" s="46" t="n">
        <f aca="false">C85/AVERAGE(C78:C84)</f>
        <v>0.474995980061103</v>
      </c>
      <c r="E85" s="9" t="n">
        <f aca="false">(LN(D85))</f>
        <v>-0.744448938012564</v>
      </c>
      <c r="F85" s="46" t="n">
        <f aca="false">(E85)^2</f>
        <v>0.554204221308035</v>
      </c>
      <c r="G85" s="47" t="s">
        <v>61</v>
      </c>
    </row>
    <row r="86" customFormat="false" ht="12.75" hidden="false" customHeight="false" outlineLevel="0" collapsed="false">
      <c r="A86" s="37" t="n">
        <v>43978</v>
      </c>
      <c r="B86" s="0" t="n">
        <f aca="false">Massachusetts!B86</f>
        <v>94220</v>
      </c>
      <c r="C86" s="7" t="n">
        <f aca="false">Massachusetts!C86</f>
        <v>527</v>
      </c>
      <c r="D86" s="46" t="n">
        <f aca="false">C86/AVERAGE(C79:C85)</f>
        <v>0.639563106796116</v>
      </c>
      <c r="E86" s="9" t="n">
        <f aca="false">(LN(D86))</f>
        <v>-0.446969981368109</v>
      </c>
      <c r="F86" s="46" t="n">
        <f aca="false">(E86)^2</f>
        <v>0.199782164244208</v>
      </c>
      <c r="G86" s="0" t="s">
        <v>62</v>
      </c>
    </row>
    <row r="87" customFormat="false" ht="12.75" hidden="false" customHeight="false" outlineLevel="0" collapsed="false">
      <c r="A87" s="37" t="n">
        <v>43979</v>
      </c>
      <c r="B87" s="0" t="n">
        <f aca="false">Massachusetts!B87</f>
        <v>94895</v>
      </c>
      <c r="C87" s="7" t="n">
        <f aca="false">Massachusetts!C87</f>
        <v>675</v>
      </c>
      <c r="D87" s="46" t="n">
        <f aca="false">C87/AVERAGE(C80:C86)</f>
        <v>0.9</v>
      </c>
      <c r="E87" s="9" t="n">
        <f aca="false">(LN(D87))</f>
        <v>-0.105360515657826</v>
      </c>
      <c r="F87" s="46" t="n">
        <f aca="false">(E87)^2</f>
        <v>0.0111008382596831</v>
      </c>
      <c r="G87" s="47" t="s">
        <v>56</v>
      </c>
    </row>
    <row r="88" customFormat="false" ht="12.75" hidden="false" customHeight="false" outlineLevel="0" collapsed="false">
      <c r="A88" s="37" t="n">
        <v>43980</v>
      </c>
      <c r="B88" s="0" t="n">
        <f aca="false">Massachusetts!B88</f>
        <v>95512</v>
      </c>
      <c r="C88" s="7" t="n">
        <f aca="false">Massachusetts!C88</f>
        <v>617</v>
      </c>
      <c r="D88" s="46" t="n">
        <f aca="false">C88/AVERAGE(C81:C87)</f>
        <v>0.897734358761172</v>
      </c>
      <c r="E88" s="9" t="n">
        <f aca="false">(LN(D88))</f>
        <v>-0.107881068738753</v>
      </c>
      <c r="F88" s="46" t="n">
        <f aca="false">(E88)^2</f>
        <v>0.0116383249922155</v>
      </c>
      <c r="G88" s="47" t="s">
        <v>57</v>
      </c>
    </row>
    <row r="89" customFormat="false" ht="12.75" hidden="false" customHeight="false" outlineLevel="0" collapsed="false">
      <c r="A89" s="37" t="n">
        <v>43981</v>
      </c>
      <c r="B89" s="0" t="n">
        <f aca="false">Massachusetts!B89</f>
        <v>96301</v>
      </c>
      <c r="C89" s="7" t="n">
        <f aca="false">Massachusetts!C89</f>
        <v>789</v>
      </c>
      <c r="D89" s="46" t="n">
        <f aca="false">C89/AVERAGE(C82:C88)</f>
        <v>1.19467878001298</v>
      </c>
      <c r="E89" s="9" t="n">
        <f aca="false">(LN(D89))</f>
        <v>0.177877345912962</v>
      </c>
      <c r="F89" s="46" t="n">
        <f aca="false">(E89)^2</f>
        <v>0.0316403501890396</v>
      </c>
      <c r="G89" s="47" t="s">
        <v>58</v>
      </c>
    </row>
    <row r="90" customFormat="false" ht="12.75" hidden="false" customHeight="false" outlineLevel="0" collapsed="false">
      <c r="A90" s="37" t="n">
        <v>43982</v>
      </c>
      <c r="B90" s="0" t="n">
        <f aca="false">Massachusetts!B90</f>
        <v>96965</v>
      </c>
      <c r="C90" s="7" t="n">
        <f aca="false">Massachusetts!C90</f>
        <v>664</v>
      </c>
      <c r="D90" s="46" t="n">
        <f aca="false">C90/AVERAGE(C83:C89)</f>
        <v>1.00194007329166</v>
      </c>
      <c r="E90" s="9" t="n">
        <f aca="false">(LN(D90))</f>
        <v>0.00193819378000348</v>
      </c>
      <c r="F90" s="46" t="n">
        <f aca="false">(E90)^2</f>
        <v>3.75659512884419E-006</v>
      </c>
      <c r="G90" s="47" t="s">
        <v>59</v>
      </c>
    </row>
    <row r="91" customFormat="false" ht="12.75" hidden="false" customHeight="false" outlineLevel="0" collapsed="false">
      <c r="A91" s="37" t="n">
        <v>43983</v>
      </c>
      <c r="B91" s="0" t="n">
        <f aca="false">Massachusetts!B91</f>
        <v>97291</v>
      </c>
      <c r="C91" s="7" t="n">
        <f aca="false">Massachusetts!C91</f>
        <v>326</v>
      </c>
      <c r="D91" s="46" t="n">
        <f aca="false">C91/AVERAGE(C84:C90)</f>
        <v>0.531934731934732</v>
      </c>
      <c r="E91" s="9" t="n">
        <f aca="false">(LN(D91))</f>
        <v>-0.631234481500042</v>
      </c>
      <c r="F91" s="46" t="n">
        <f aca="false">(E91)^2</f>
        <v>0.398456970634626</v>
      </c>
      <c r="G91" s="59" t="s">
        <v>60</v>
      </c>
    </row>
    <row r="92" customFormat="false" ht="12.75" hidden="false" customHeight="false" outlineLevel="0" collapsed="false">
      <c r="A92" s="37" t="n">
        <v>43984</v>
      </c>
      <c r="B92" s="0" t="n">
        <f aca="false">Massachusetts!B92</f>
        <v>97539</v>
      </c>
      <c r="C92" s="7" t="n">
        <f aca="false">Massachusetts!C92</f>
        <v>248</v>
      </c>
      <c r="D92" s="46" t="n">
        <f aca="false">C92/AVERAGE(C85:C91)</f>
        <v>0.431840796019901</v>
      </c>
      <c r="E92" s="9" t="n">
        <f aca="false">(LN(D92))</f>
        <v>-0.839698286392771</v>
      </c>
      <c r="F92" s="46" t="n">
        <f aca="false">(E92)^2</f>
        <v>0.705093212170957</v>
      </c>
      <c r="G92" s="59" t="s">
        <v>61</v>
      </c>
    </row>
    <row r="93" customFormat="false" ht="12.75" hidden="false" customHeight="false" outlineLevel="0" collapsed="false">
      <c r="A93" s="37" t="n">
        <v>43985</v>
      </c>
      <c r="B93" s="0" t="n">
        <f aca="false">Massachusetts!B93</f>
        <v>97964</v>
      </c>
      <c r="C93" s="7" t="n">
        <f aca="false">Massachusetts!C93</f>
        <v>425</v>
      </c>
      <c r="D93" s="46" t="n">
        <f aca="false">C93/AVERAGE(C86:C92)</f>
        <v>0.77353094123765</v>
      </c>
      <c r="E93" s="9" t="n">
        <f aca="false">(LN(D93))</f>
        <v>-0.256789608168995</v>
      </c>
      <c r="F93" s="46" t="n">
        <f aca="false">(E93)^2</f>
        <v>0.065940902863586</v>
      </c>
      <c r="G93" s="60" t="s">
        <v>62</v>
      </c>
    </row>
    <row r="94" customFormat="false" ht="12.75" hidden="false" customHeight="false" outlineLevel="0" collapsed="false">
      <c r="A94" s="37" t="n">
        <v>43986</v>
      </c>
      <c r="B94" s="0" t="n">
        <f aca="false">Massachusetts!B94</f>
        <v>98376</v>
      </c>
      <c r="C94" s="7" t="n">
        <f aca="false">Massachusetts!C94</f>
        <v>412</v>
      </c>
      <c r="D94" s="46" t="n">
        <f aca="false">C94/AVERAGE(C87:C93)</f>
        <v>0.770299145299145</v>
      </c>
      <c r="E94" s="9" t="n">
        <f aca="false">(LN(D94))</f>
        <v>-0.260976339192643</v>
      </c>
      <c r="F94" s="46" t="n">
        <f aca="false">(E94)^2</f>
        <v>0.0681086496183935</v>
      </c>
      <c r="G94" s="60" t="s">
        <v>56</v>
      </c>
    </row>
    <row r="95" customFormat="false" ht="12.75" hidden="false" customHeight="false" outlineLevel="0" collapsed="false">
      <c r="A95" s="37" t="n">
        <v>43987</v>
      </c>
      <c r="B95" s="0" t="n">
        <f aca="false">Massachusetts!B95</f>
        <v>98796</v>
      </c>
      <c r="C95" s="7" t="n">
        <f aca="false">Massachusetts!C95</f>
        <v>420</v>
      </c>
      <c r="D95" s="46" t="n">
        <f aca="false">C95/AVERAGE(C88:C94)</f>
        <v>0.844584889399598</v>
      </c>
      <c r="E95" s="9" t="n">
        <f aca="false">(LN(D95))</f>
        <v>-0.168910027478712</v>
      </c>
      <c r="F95" s="46" t="n">
        <f aca="false">(E95)^2</f>
        <v>0.0285305973828591</v>
      </c>
      <c r="G95" s="59" t="s">
        <v>57</v>
      </c>
    </row>
    <row r="96" customFormat="false" ht="12.75" hidden="false" customHeight="false" outlineLevel="0" collapsed="false">
      <c r="A96" s="37" t="n">
        <v>43988</v>
      </c>
      <c r="B96" s="0" t="n">
        <f aca="false">Massachusetts!B96</f>
        <v>99301</v>
      </c>
      <c r="C96" s="7" t="n">
        <f aca="false">Massachusetts!C96</f>
        <v>505</v>
      </c>
      <c r="D96" s="46" t="n">
        <f aca="false">C96/AVERAGE(C89:C95)</f>
        <v>1.07643118148599</v>
      </c>
      <c r="E96" s="9" t="n">
        <f aca="false">(LN(D96))</f>
        <v>0.0736511077583544</v>
      </c>
      <c r="F96" s="46" t="n">
        <f aca="false">(E96)^2</f>
        <v>0.0054244856740327</v>
      </c>
      <c r="G96" s="59" t="s">
        <v>58</v>
      </c>
    </row>
    <row r="97" customFormat="false" ht="12.75" hidden="false" customHeight="false" outlineLevel="0" collapsed="false">
      <c r="A97" s="37" t="n">
        <v>43989</v>
      </c>
      <c r="B97" s="0" t="n">
        <f aca="false">Massachusetts!B97</f>
        <v>99562</v>
      </c>
      <c r="C97" s="7" t="n">
        <f aca="false">Massachusetts!C97</f>
        <v>261</v>
      </c>
      <c r="D97" s="46" t="n">
        <f aca="false">C97/AVERAGE(C90:C96)</f>
        <v>0.609</v>
      </c>
      <c r="E97" s="9" t="n">
        <f aca="false">(LN(D97))</f>
        <v>-0.49593701127224</v>
      </c>
      <c r="F97" s="46" t="n">
        <f aca="false">(E97)^2</f>
        <v>0.245953519149642</v>
      </c>
      <c r="G97" s="59" t="s">
        <v>59</v>
      </c>
    </row>
    <row r="98" customFormat="false" ht="12.75" hidden="false" customHeight="false" outlineLevel="0" collapsed="false">
      <c r="A98" s="37" t="n">
        <v>43990</v>
      </c>
      <c r="B98" s="0" t="n">
        <f aca="false">Massachusetts!B98</f>
        <v>99755</v>
      </c>
      <c r="C98" s="7" t="n">
        <f aca="false">Massachusetts!C98</f>
        <v>193</v>
      </c>
      <c r="D98" s="46" t="n">
        <f aca="false">C98/AVERAGE(C91:C97)</f>
        <v>0.520215633423181</v>
      </c>
      <c r="E98" s="9" t="n">
        <f aca="false">(LN(D98))</f>
        <v>-0.65351187370255</v>
      </c>
      <c r="F98" s="46" t="n">
        <f aca="false">(E98)^2</f>
        <v>0.427077769070217</v>
      </c>
      <c r="G98" s="47" t="s">
        <v>60</v>
      </c>
    </row>
    <row r="99" customFormat="false" ht="12.75" hidden="false" customHeight="false" outlineLevel="0" collapsed="false">
      <c r="A99" s="37" t="n">
        <v>43991</v>
      </c>
      <c r="B99" s="0" t="n">
        <f aca="false">Massachusetts!B99</f>
        <v>99955</v>
      </c>
      <c r="C99" s="7" t="n">
        <f aca="false">Massachusetts!C99</f>
        <v>200</v>
      </c>
      <c r="D99" s="46" t="n">
        <f aca="false">C99/AVERAGE(C92:C98)</f>
        <v>0.568181818181818</v>
      </c>
      <c r="E99" s="9" t="n">
        <f aca="false">(LN(D99))</f>
        <v>-0.56531380905006</v>
      </c>
      <c r="F99" s="46" t="n">
        <f aca="false">(E99)^2</f>
        <v>0.319579702702688</v>
      </c>
      <c r="G99" s="47" t="s">
        <v>61</v>
      </c>
    </row>
    <row r="100" customFormat="false" ht="12.75" hidden="false" customHeight="false" outlineLevel="0" collapsed="false">
      <c r="A100" s="37" t="n">
        <v>43992</v>
      </c>
      <c r="B100" s="0" t="n">
        <f aca="false">Massachusetts!B100</f>
        <v>100158</v>
      </c>
      <c r="C100" s="7" t="n">
        <f aca="false">Massachusetts!C103</f>
        <v>259</v>
      </c>
      <c r="D100" s="46" t="n">
        <f aca="false">C100/AVERAGE(C93:C99)</f>
        <v>0.750413907284768</v>
      </c>
      <c r="E100" s="9" t="n">
        <f aca="false">(LN(D100))</f>
        <v>-0.287130348299854</v>
      </c>
      <c r="F100" s="46" t="n">
        <f aca="false">(E100)^2</f>
        <v>0.0824438369147958</v>
      </c>
      <c r="G100" s="0" t="s">
        <v>62</v>
      </c>
    </row>
    <row r="101" customFormat="false" ht="12.75" hidden="false" customHeight="false" outlineLevel="0" collapsed="false">
      <c r="A101" s="37" t="n">
        <v>43993</v>
      </c>
      <c r="B101" s="0" t="n">
        <f aca="false">Massachusetts!B101</f>
        <v>100504</v>
      </c>
      <c r="C101" s="7" t="n">
        <f aca="false">Massachusetts!C104</f>
        <v>206</v>
      </c>
      <c r="D101" s="46" t="n">
        <f aca="false">C101/AVERAGE(C94:C100)</f>
        <v>0.640888888888889</v>
      </c>
      <c r="E101" s="9" t="n">
        <f aca="false">(LN(D101))</f>
        <v>-0.444899177353571</v>
      </c>
      <c r="F101" s="46" t="n">
        <f aca="false">(E101)^2</f>
        <v>0.197935278009885</v>
      </c>
      <c r="G101" s="47" t="s">
        <v>56</v>
      </c>
    </row>
    <row r="102" customFormat="false" ht="12.75" hidden="false" customHeight="false" outlineLevel="0" collapsed="false">
      <c r="A102" s="37" t="n">
        <v>43994</v>
      </c>
      <c r="B102" s="0" t="n">
        <f aca="false">Massachusetts!B102</f>
        <v>100811</v>
      </c>
      <c r="C102" s="7" t="n">
        <f aca="false">Massachusetts!C105</f>
        <v>58</v>
      </c>
      <c r="D102" s="46" t="n">
        <f aca="false">C102/AVERAGE(C95:C101)</f>
        <v>0.198630136986301</v>
      </c>
      <c r="E102" s="9" t="n">
        <f aca="false">(LN(D102))</f>
        <v>-1.61631079172186</v>
      </c>
      <c r="F102" s="46" t="n">
        <f aca="false">(E102)^2</f>
        <v>2.61246057543655</v>
      </c>
      <c r="G102" s="47" t="s">
        <v>57</v>
      </c>
    </row>
    <row r="103" customFormat="false" ht="12.75" hidden="false" customHeight="false" outlineLevel="0" collapsed="false">
      <c r="A103" s="37" t="n">
        <v>43995</v>
      </c>
      <c r="B103" s="0" t="n">
        <f aca="false">Massachusetts!B103</f>
        <v>101070</v>
      </c>
      <c r="C103" s="7" t="n">
        <f aca="false">Massachusetts!C106</f>
        <v>140</v>
      </c>
      <c r="D103" s="46" t="n">
        <f aca="false">C103/AVERAGE(C96:C102)</f>
        <v>0.582639714625446</v>
      </c>
      <c r="E103" s="9" t="n">
        <f aca="false">(LN(D103))</f>
        <v>-0.540186268868276</v>
      </c>
      <c r="F103" s="46" t="n">
        <f aca="false">(E103)^2</f>
        <v>0.291801205073829</v>
      </c>
      <c r="G103" s="47" t="s">
        <v>58</v>
      </c>
    </row>
    <row r="104" customFormat="false" ht="12.75" hidden="false" customHeight="false" outlineLevel="0" collapsed="false">
      <c r="A104" s="37" t="n">
        <v>43996</v>
      </c>
      <c r="B104" s="0" t="n">
        <f aca="false">Massachusetts!B104</f>
        <v>101276</v>
      </c>
      <c r="C104" s="7" t="n">
        <f aca="false">Massachusetts!C107</f>
        <v>180</v>
      </c>
      <c r="D104" s="46" t="n">
        <f aca="false">C104/AVERAGE(C97:C103)</f>
        <v>0.956719817767654</v>
      </c>
      <c r="E104" s="9" t="n">
        <f aca="false">(LN(D104))</f>
        <v>-0.0442447017977573</v>
      </c>
      <c r="F104" s="46" t="n">
        <f aca="false">(E104)^2</f>
        <v>0.00195759363717247</v>
      </c>
      <c r="G104" s="47" t="s">
        <v>59</v>
      </c>
    </row>
    <row r="105" customFormat="false" ht="12.75" hidden="false" customHeight="false" outlineLevel="0" collapsed="false">
      <c r="A105" s="37" t="n">
        <v>43997</v>
      </c>
      <c r="B105" s="0" t="n">
        <f aca="false">Massachusetts!B105</f>
        <v>101334</v>
      </c>
      <c r="C105" s="7" t="n">
        <f aca="false">Massachusetts!C108</f>
        <v>199</v>
      </c>
      <c r="D105" s="46" t="n">
        <f aca="false">C105/AVERAGE(C98:C104)</f>
        <v>1.12702265372168</v>
      </c>
      <c r="E105" s="9" t="n">
        <f aca="false">(LN(D105))</f>
        <v>0.11957933576217</v>
      </c>
      <c r="F105" s="46" t="n">
        <f aca="false">(E105)^2</f>
        <v>0.0142992175413217</v>
      </c>
      <c r="G105" s="47" t="s">
        <v>60</v>
      </c>
    </row>
    <row r="106" customFormat="false" ht="12.75" hidden="false" customHeight="false" outlineLevel="0" collapsed="false">
      <c r="A106" s="37" t="n">
        <v>43998</v>
      </c>
      <c r="B106" s="0" t="n">
        <f aca="false">Massachusetts!B106</f>
        <v>101474</v>
      </c>
      <c r="C106" s="7" t="n">
        <f aca="false">Massachusetts!C109</f>
        <v>152</v>
      </c>
      <c r="D106" s="46" t="n">
        <f aca="false">C106/AVERAGE(C99:C105)</f>
        <v>0.856682769726248</v>
      </c>
      <c r="E106" s="9" t="n">
        <f aca="false">(LN(D106))</f>
        <v>-0.154687592591834</v>
      </c>
      <c r="F106" s="46" t="n">
        <f aca="false">(E106)^2</f>
        <v>0.0239282513018573</v>
      </c>
      <c r="G106" s="47" t="s">
        <v>61</v>
      </c>
    </row>
    <row r="107" customFormat="false" ht="12.75" hidden="false" customHeight="false" outlineLevel="0" collapsed="false">
      <c r="A107" s="37" t="n">
        <v>43999</v>
      </c>
      <c r="B107" s="0" t="n">
        <f aca="false">Massachusetts!B107</f>
        <v>101654</v>
      </c>
      <c r="C107" s="7" t="n">
        <f aca="false">Massachusetts!C110</f>
        <v>223</v>
      </c>
      <c r="D107" s="46" t="n">
        <f aca="false">C107/AVERAGE(C100:C106)</f>
        <v>1.30737018425461</v>
      </c>
      <c r="E107" s="9" t="n">
        <f aca="false">(LN(D107))</f>
        <v>0.268017626562885</v>
      </c>
      <c r="F107" s="46" t="n">
        <f aca="false">(E107)^2</f>
        <v>0.0718334481484019</v>
      </c>
      <c r="G107" s="0" t="s">
        <v>62</v>
      </c>
    </row>
    <row r="108" customFormat="false" ht="12.75" hidden="false" customHeight="false" outlineLevel="0" collapsed="false">
      <c r="A108" s="37" t="n">
        <v>44000</v>
      </c>
      <c r="B108" s="0" t="n">
        <f aca="false">Massachusetts!B108</f>
        <v>101853</v>
      </c>
      <c r="C108" s="7" t="n">
        <f aca="false">Massachusetts!C111</f>
        <v>105</v>
      </c>
      <c r="D108" s="46" t="n">
        <f aca="false">C108/AVERAGE(C101:C107)</f>
        <v>0.634715025906736</v>
      </c>
      <c r="E108" s="9" t="n">
        <f aca="false">(LN(D108))</f>
        <v>-0.454579158920104</v>
      </c>
      <c r="F108" s="46" t="n">
        <f aca="false">(E108)^2</f>
        <v>0.206642211724509</v>
      </c>
      <c r="G108" s="47" t="s">
        <v>56</v>
      </c>
    </row>
    <row r="109" customFormat="false" ht="12.75" hidden="false" customHeight="false" outlineLevel="0" collapsed="false">
      <c r="A109" s="37" t="n">
        <v>44001</v>
      </c>
      <c r="B109" s="0" t="n">
        <f aca="false">Massachusetts!B109</f>
        <v>102005</v>
      </c>
      <c r="C109" s="7" t="n">
        <f aca="false">Massachusetts!C112</f>
        <v>136</v>
      </c>
      <c r="D109" s="46" t="n">
        <f aca="false">C109/AVERAGE(C102:C108)</f>
        <v>0.900662251655629</v>
      </c>
      <c r="E109" s="9" t="n">
        <f aca="false">(LN(D109))</f>
        <v>-0.104624951078872</v>
      </c>
      <c r="F109" s="46" t="n">
        <f aca="false">(E109)^2</f>
        <v>0.0109463803882564</v>
      </c>
      <c r="G109" s="47" t="s">
        <v>57</v>
      </c>
    </row>
    <row r="110" customFormat="false" ht="12.75" hidden="false" customHeight="false" outlineLevel="0" collapsed="false">
      <c r="A110" s="37" t="n">
        <v>44002</v>
      </c>
      <c r="B110" s="0" t="n">
        <f aca="false">Massachusetts!B110</f>
        <v>102228</v>
      </c>
      <c r="C110" s="7" t="n">
        <f aca="false">Massachusetts!C113</f>
        <v>182</v>
      </c>
      <c r="D110" s="46" t="n">
        <f aca="false">C110/AVERAGE(C103:C109)</f>
        <v>1.12246696035242</v>
      </c>
      <c r="E110" s="9" t="n">
        <f aca="false">(LN(D110))</f>
        <v>0.115528906216606</v>
      </c>
      <c r="F110" s="46" t="n">
        <f aca="false">(E110)^2</f>
        <v>0.0133469281716052</v>
      </c>
      <c r="G110" s="47" t="s">
        <v>58</v>
      </c>
    </row>
    <row r="111" customFormat="false" ht="12.75" hidden="false" customHeight="false" outlineLevel="0" collapsed="false">
      <c r="A111" s="37" t="n">
        <v>44003</v>
      </c>
      <c r="B111" s="0" t="n">
        <f aca="false">Massachusetts!B111</f>
        <v>102333</v>
      </c>
      <c r="C111" s="7" t="n">
        <f aca="false">Massachusetts!C114</f>
        <v>111</v>
      </c>
      <c r="D111" s="46" t="n">
        <f aca="false">C111/AVERAGE(C104:C110)</f>
        <v>0.660152931180969</v>
      </c>
      <c r="E111" s="9" t="n">
        <f aca="false">(LN(D111))</f>
        <v>-0.415283756892629</v>
      </c>
      <c r="F111" s="46" t="n">
        <f aca="false">(E111)^2</f>
        <v>0.172460598738856</v>
      </c>
      <c r="G111" s="47" t="s">
        <v>59</v>
      </c>
    </row>
    <row r="112" customFormat="false" ht="12.75" hidden="false" customHeight="false" outlineLevel="0" collapsed="false">
      <c r="A112" s="37" t="n">
        <v>44004</v>
      </c>
      <c r="B112" s="0" t="n">
        <f aca="false">Massachusetts!B112</f>
        <v>102469</v>
      </c>
      <c r="C112" s="7" t="n">
        <f aca="false">Massachusetts!C115</f>
        <v>160</v>
      </c>
      <c r="D112" s="46" t="n">
        <f aca="false">C112/AVERAGE(C105:C111)</f>
        <v>1.01083032490975</v>
      </c>
      <c r="E112" s="9" t="n">
        <f aca="false">(LN(D112))</f>
        <v>0.0107720969819113</v>
      </c>
      <c r="F112" s="46" t="n">
        <f aca="false">(E112)^2</f>
        <v>0.000116038073387702</v>
      </c>
      <c r="G112" s="59" t="s">
        <v>60</v>
      </c>
    </row>
    <row r="113" customFormat="false" ht="12.75" hidden="false" customHeight="false" outlineLevel="0" collapsed="false">
      <c r="A113" s="37" t="n">
        <v>44005</v>
      </c>
      <c r="B113" s="0" t="n">
        <f aca="false">Massachusetts!B113</f>
        <v>102651</v>
      </c>
      <c r="C113" s="7" t="n">
        <f aca="false">Massachusetts!C116</f>
        <v>149</v>
      </c>
      <c r="D113" s="46" t="n">
        <f aca="false">C113/AVERAGE(C106:C112)</f>
        <v>0.975678203928906</v>
      </c>
      <c r="E113" s="9" t="n">
        <f aca="false">(LN(D113))</f>
        <v>-0.0246224560242726</v>
      </c>
      <c r="F113" s="46" t="n">
        <f aca="false">(E113)^2</f>
        <v>0.000606265340667249</v>
      </c>
      <c r="G113" s="59" t="s">
        <v>61</v>
      </c>
    </row>
    <row r="114" customFormat="false" ht="12.75" hidden="false" customHeight="false" outlineLevel="0" collapsed="false">
      <c r="A114" s="37" t="n">
        <v>44006</v>
      </c>
      <c r="B114" s="0" t="n">
        <f aca="false">Massachusetts!B114</f>
        <v>102762</v>
      </c>
      <c r="C114" s="7" t="n">
        <f aca="false">Massachusetts!C117</f>
        <v>305</v>
      </c>
      <c r="D114" s="46" t="n">
        <f aca="false">C114/AVERAGE(C107:C113)</f>
        <v>2.00281425891182</v>
      </c>
      <c r="E114" s="9" t="n">
        <f aca="false">(LN(D114))</f>
        <v>0.694553320936935</v>
      </c>
      <c r="F114" s="46" t="n">
        <f aca="false">(E114)^2</f>
        <v>0.482404315624525</v>
      </c>
      <c r="G114" s="60" t="s">
        <v>62</v>
      </c>
    </row>
    <row r="115" customFormat="false" ht="12.75" hidden="false" customHeight="false" outlineLevel="0" collapsed="false">
      <c r="A115" s="37" t="n">
        <v>44007</v>
      </c>
      <c r="B115" s="0" t="n">
        <f aca="false">Massachusetts!B115</f>
        <v>102922</v>
      </c>
      <c r="C115" s="7" t="n">
        <f aca="false">Massachusetts!C118</f>
        <v>163</v>
      </c>
      <c r="D115" s="46" t="n">
        <f aca="false">C115/AVERAGE(C108:C114)</f>
        <v>0.99390243902439</v>
      </c>
      <c r="E115" s="9" t="n">
        <f aca="false">(LN(D115))</f>
        <v>-0.00611622701743609</v>
      </c>
      <c r="F115" s="46" t="n">
        <f aca="false">(E115)^2</f>
        <v>3.74082329288152E-005</v>
      </c>
      <c r="G115" s="60" t="s">
        <v>56</v>
      </c>
    </row>
    <row r="116" customFormat="false" ht="12.75" hidden="false" customHeight="false" outlineLevel="0" collapsed="false">
      <c r="A116" s="37" t="n">
        <v>44008</v>
      </c>
      <c r="B116" s="0" t="n">
        <f aca="false">Massachusetts!B116</f>
        <v>103071</v>
      </c>
      <c r="C116" s="7" t="n">
        <f aca="false">Massachusetts!C119</f>
        <v>89</v>
      </c>
      <c r="D116" s="46" t="n">
        <f aca="false">C116/AVERAGE(C109:C115)</f>
        <v>0.516583747927032</v>
      </c>
      <c r="E116" s="9" t="n">
        <f aca="false">(LN(D116))</f>
        <v>-0.660517858499678</v>
      </c>
      <c r="F116" s="46" t="n">
        <f aca="false">(E116)^2</f>
        <v>0.436283841397</v>
      </c>
      <c r="G116" s="59" t="s">
        <v>57</v>
      </c>
    </row>
    <row r="117" customFormat="false" ht="12.75" hidden="false" customHeight="false" outlineLevel="0" collapsed="false">
      <c r="A117" s="37" t="n">
        <v>44009</v>
      </c>
      <c r="B117" s="0" t="n">
        <f aca="false">Massachusetts!B117</f>
        <v>103376</v>
      </c>
      <c r="C117" s="7" t="n">
        <f aca="false">Massachusetts!C120</f>
        <v>73</v>
      </c>
      <c r="D117" s="46" t="n">
        <f aca="false">C117/AVERAGE(C110:C116)</f>
        <v>0.440897325280414</v>
      </c>
      <c r="E117" s="9" t="n">
        <f aca="false">(LN(D117))</f>
        <v>-0.818943253136047</v>
      </c>
      <c r="F117" s="46" t="n">
        <f aca="false">(E117)^2</f>
        <v>0.670668051857052</v>
      </c>
      <c r="G117" s="59" t="s">
        <v>58</v>
      </c>
    </row>
    <row r="118" customFormat="false" ht="12.75" hidden="false" customHeight="false" outlineLevel="0" collapsed="false">
      <c r="A118" s="37" t="n">
        <v>44010</v>
      </c>
      <c r="B118" s="0" t="n">
        <f aca="false">Massachusetts!B118</f>
        <v>103539</v>
      </c>
      <c r="C118" s="7" t="n">
        <f aca="false">Massachusetts!C121</f>
        <v>157</v>
      </c>
      <c r="D118" s="46" t="n">
        <f aca="false">C118/AVERAGE(C111:C117)</f>
        <v>1.04666666666667</v>
      </c>
      <c r="E118" s="9" t="n">
        <f aca="false">(LN(D118))</f>
        <v>0.0456105112520523</v>
      </c>
      <c r="F118" s="46" t="n">
        <f aca="false">(E118)^2</f>
        <v>0.00208031873667359</v>
      </c>
      <c r="G118" s="59" t="s">
        <v>59</v>
      </c>
    </row>
    <row r="119" customFormat="false" ht="12.75" hidden="false" customHeight="false" outlineLevel="0" collapsed="false">
      <c r="A119" s="37" t="n">
        <v>44011</v>
      </c>
      <c r="B119" s="0" t="n">
        <f aca="false">Massachusetts!B119</f>
        <v>103628</v>
      </c>
      <c r="C119" s="7" t="n">
        <f aca="false">Massachusetts!C122</f>
        <v>158</v>
      </c>
      <c r="D119" s="46" t="n">
        <f aca="false">C119/AVERAGE(C112:C118)</f>
        <v>1.00912408759124</v>
      </c>
      <c r="E119" s="9" t="n">
        <f aca="false">(LN(D119))</f>
        <v>0.00908271457431945</v>
      </c>
      <c r="F119" s="46" t="n">
        <f aca="false">(E119)^2</f>
        <v>8.24957040385509E-005</v>
      </c>
      <c r="G119" s="47" t="s">
        <v>60</v>
      </c>
    </row>
    <row r="120" customFormat="false" ht="12.75" hidden="false" customHeight="false" outlineLevel="0" collapsed="false">
      <c r="A120" s="37" t="n">
        <v>44012</v>
      </c>
      <c r="B120" s="0" t="n">
        <f aca="false">Massachusetts!B120</f>
        <v>103701</v>
      </c>
      <c r="C120" s="7" t="n">
        <f aca="false">Massachusetts!C123</f>
        <v>212</v>
      </c>
      <c r="D120" s="46" t="n">
        <f aca="false">C120/AVERAGE(C113:C119)</f>
        <v>1.35648994515539</v>
      </c>
      <c r="E120" s="9" t="n">
        <f aca="false">(LN(D120))</f>
        <v>0.304900440745399</v>
      </c>
      <c r="F120" s="46" t="n">
        <f aca="false">(E120)^2</f>
        <v>0.0929642787667387</v>
      </c>
      <c r="G120" s="47" t="s">
        <v>61</v>
      </c>
    </row>
    <row r="121" customFormat="false" ht="12.75" hidden="false" customHeight="false" outlineLevel="0" collapsed="false">
      <c r="A121" s="37" t="n">
        <v>44013</v>
      </c>
      <c r="B121" s="0" t="n">
        <f aca="false">Massachusetts!B121</f>
        <v>103858</v>
      </c>
      <c r="C121" s="7" t="n">
        <f aca="false">Massachusetts!C121</f>
        <v>157</v>
      </c>
      <c r="D121" s="46" t="n">
        <f aca="false">C121/AVERAGE(C114:C120)</f>
        <v>0.949870354364736</v>
      </c>
      <c r="E121" s="9" t="n">
        <f aca="false">(LN(D121))</f>
        <v>-0.0514297727900552</v>
      </c>
      <c r="F121" s="46" t="n">
        <f aca="false">(E121)^2</f>
        <v>0.0026450215292367</v>
      </c>
      <c r="G121" s="0" t="s">
        <v>62</v>
      </c>
    </row>
    <row r="122" customFormat="false" ht="12.75" hidden="false" customHeight="false" outlineLevel="0" collapsed="false">
      <c r="A122" s="37" t="n">
        <v>44014</v>
      </c>
      <c r="B122" s="0" t="n">
        <f aca="false">Massachusetts!B122</f>
        <v>104016</v>
      </c>
      <c r="C122" s="7" t="n">
        <f aca="false">Massachusetts!C122</f>
        <v>158</v>
      </c>
      <c r="D122" s="46" t="n">
        <f aca="false">C122/AVERAGE(C115:C121)</f>
        <v>1.09613478691774</v>
      </c>
      <c r="E122" s="9" t="n">
        <f aca="false">(LN(D122))</f>
        <v>0.0917901617286713</v>
      </c>
      <c r="F122" s="46" t="n">
        <f aca="false">(E122)^2</f>
        <v>0.00842543379017563</v>
      </c>
      <c r="G122" s="47" t="s">
        <v>56</v>
      </c>
    </row>
    <row r="123" customFormat="false" ht="12.75" hidden="false" customHeight="false" outlineLevel="0" collapsed="false">
      <c r="A123" s="37" t="n">
        <v>44015</v>
      </c>
      <c r="B123" s="0" t="n">
        <f aca="false">Massachusetts!B123</f>
        <v>104228</v>
      </c>
      <c r="C123" s="7" t="n">
        <f aca="false">Massachusetts!C123</f>
        <v>212</v>
      </c>
      <c r="D123" s="46" t="n">
        <f aca="false">C123/AVERAGE(C116:C122)</f>
        <v>1.47808764940239</v>
      </c>
      <c r="E123" s="9" t="n">
        <f aca="false">(LN(D123))</f>
        <v>0.390749123475651</v>
      </c>
      <c r="F123" s="46" t="n">
        <f aca="false">(E123)^2</f>
        <v>0.15268487749699</v>
      </c>
      <c r="G123" s="47" t="s">
        <v>57</v>
      </c>
    </row>
    <row r="124" customFormat="false" ht="12.75" hidden="false" customHeight="false" outlineLevel="0" collapsed="false">
      <c r="A124" s="37" t="n">
        <v>44016</v>
      </c>
      <c r="B124" s="0" t="n">
        <f aca="false">Massachusetts!B124</f>
        <v>104391</v>
      </c>
      <c r="C124" s="7" t="n">
        <f aca="false">Massachusetts!C124</f>
        <v>163</v>
      </c>
      <c r="D124" s="46" t="n">
        <f aca="false">C124/AVERAGE(C117:C123)</f>
        <v>1.01242236024845</v>
      </c>
      <c r="E124" s="9" t="n">
        <f aca="false">(LN(D124))</f>
        <v>0.0123458358222994</v>
      </c>
      <c r="F124" s="46" t="n">
        <f aca="false">(E124)^2</f>
        <v>0.00015241966215117</v>
      </c>
      <c r="G124" s="47" t="s">
        <v>58</v>
      </c>
    </row>
    <row r="125" customFormat="false" ht="12.75" hidden="false" customHeight="false" outlineLevel="0" collapsed="false">
      <c r="A125" s="37" t="n">
        <v>44017</v>
      </c>
      <c r="B125" s="0" t="n">
        <f aca="false">Massachusetts!B125</f>
        <v>104502</v>
      </c>
      <c r="C125" s="7" t="n">
        <f aca="false">Massachusetts!C123</f>
        <v>212</v>
      </c>
      <c r="D125" s="46" t="n">
        <f aca="false">C125/AVERAGE(C118:C124)</f>
        <v>1.21939194741167</v>
      </c>
      <c r="E125" s="9" t="n">
        <f aca="false">(LN(D125))</f>
        <v>0.198352330739798</v>
      </c>
      <c r="F125" s="46" t="n">
        <f aca="false">(E125)^2</f>
        <v>0.0393436471099104</v>
      </c>
      <c r="G125" s="47" t="s">
        <v>59</v>
      </c>
      <c r="H125" s="47"/>
    </row>
    <row r="126" customFormat="false" ht="12.75" hidden="false" customHeight="false" outlineLevel="0" collapsed="false">
      <c r="A126" s="37" t="n">
        <v>44018</v>
      </c>
      <c r="B126" s="0" t="n">
        <f aca="false">Massachusetts!B126</f>
        <v>104659</v>
      </c>
      <c r="C126" s="7" t="n">
        <f aca="false">Massachusetts!C124</f>
        <v>163</v>
      </c>
      <c r="D126" s="46" t="n">
        <f aca="false">C126/AVERAGE(C119:C125)</f>
        <v>0.897012578616352</v>
      </c>
      <c r="E126" s="9" t="n">
        <f aca="false">(LN(D126))</f>
        <v>-0.108685394037992</v>
      </c>
      <c r="F126" s="46" t="n">
        <f aca="false">(E126)^2</f>
        <v>0.0118125148771935</v>
      </c>
      <c r="G126" s="47" t="s">
        <v>60</v>
      </c>
    </row>
    <row r="127" customFormat="false" ht="12.75" hidden="false" customHeight="false" outlineLevel="0" collapsed="false">
      <c r="A127" s="37" t="n">
        <v>44019</v>
      </c>
      <c r="B127" s="0" t="n">
        <f aca="false">Massachusetts!B127</f>
        <v>104799</v>
      </c>
      <c r="C127" s="7" t="n">
        <f aca="false">Massachusetts!C125</f>
        <v>111</v>
      </c>
      <c r="D127" s="46" t="n">
        <f aca="false">C127/AVERAGE(C120:C126)</f>
        <v>0.608457321848081</v>
      </c>
      <c r="E127" s="9" t="n">
        <f aca="false">(LN(D127))</f>
        <v>-0.496828505664892</v>
      </c>
      <c r="F127" s="46" t="n">
        <f aca="false">(E127)^2</f>
        <v>0.246838564041209</v>
      </c>
      <c r="G127" s="47" t="s">
        <v>61</v>
      </c>
    </row>
    <row r="128" customFormat="false" ht="12.75" hidden="false" customHeight="false" outlineLevel="0" collapsed="false">
      <c r="A128" s="37" t="n">
        <v>44020</v>
      </c>
      <c r="B128" s="0" t="n">
        <f aca="false">Massachusetts!B128</f>
        <v>104961</v>
      </c>
      <c r="C128" s="7" t="n">
        <f aca="false">Massachusetts!C126</f>
        <v>157</v>
      </c>
      <c r="D128" s="46" t="n">
        <f aca="false">C128/AVERAGE(C121:C127)</f>
        <v>0.93452380952381</v>
      </c>
      <c r="E128" s="9" t="n">
        <f aca="false">(LN(D128))</f>
        <v>-0.0677181740549509</v>
      </c>
      <c r="F128" s="46" t="n">
        <f aca="false">(E128)^2</f>
        <v>0.00458575109733662</v>
      </c>
      <c r="G128" s="0" t="s">
        <v>62</v>
      </c>
    </row>
    <row r="129" customFormat="false" ht="12.75" hidden="false" customHeight="false" outlineLevel="0" collapsed="false">
      <c r="A129" s="37" t="n">
        <v>44021</v>
      </c>
      <c r="B129" s="0" t="n">
        <f aca="false">Massachusetts!B129</f>
        <v>105138</v>
      </c>
      <c r="C129" s="7" t="n">
        <f aca="false">Massachusetts!C127</f>
        <v>140</v>
      </c>
      <c r="D129" s="46" t="n">
        <f aca="false">C129/AVERAGE(C122:C128)</f>
        <v>0.833333333333333</v>
      </c>
      <c r="E129" s="9" t="n">
        <f aca="false">(LN(D129))</f>
        <v>-0.182321556793955</v>
      </c>
      <c r="F129" s="46" t="n">
        <f aca="false">(E129)^2</f>
        <v>0.0332411500717712</v>
      </c>
      <c r="G129" s="47" t="s">
        <v>56</v>
      </c>
    </row>
    <row r="130" customFormat="false" ht="12.75" hidden="false" customHeight="false" outlineLevel="0" collapsed="false">
      <c r="A130" s="37" t="n">
        <v>44022</v>
      </c>
      <c r="B130" s="0" t="n">
        <f aca="false">Massachusetts!B130</f>
        <v>105290</v>
      </c>
      <c r="C130" s="7" t="n">
        <f aca="false">Massachusetts!C128</f>
        <v>162</v>
      </c>
      <c r="D130" s="46" t="n">
        <f aca="false">C130/AVERAGE(C123:C129)</f>
        <v>0.979274611398964</v>
      </c>
      <c r="E130" s="9" t="n">
        <f aca="false">(LN(D130))</f>
        <v>-0.0209431738452431</v>
      </c>
      <c r="F130" s="46" t="n">
        <f aca="false">(E130)^2</f>
        <v>0.000438616530712076</v>
      </c>
      <c r="G130" s="47" t="s">
        <v>57</v>
      </c>
    </row>
    <row r="131" customFormat="false" ht="12.75" hidden="false" customHeight="false" outlineLevel="0" collapsed="false">
      <c r="A131" s="37" t="n">
        <v>44023</v>
      </c>
      <c r="B131" s="0" t="n">
        <f aca="false">Massachusetts!B131</f>
        <v>105457</v>
      </c>
      <c r="C131" s="7" t="n">
        <f aca="false">Massachusetts!C129</f>
        <v>177</v>
      </c>
      <c r="D131" s="46" t="n">
        <f aca="false">C131/AVERAGE(C124:C130)</f>
        <v>1.11823104693141</v>
      </c>
      <c r="E131" s="9" t="n">
        <f aca="false">(LN(D131))</f>
        <v>0.111748014321913</v>
      </c>
      <c r="F131" s="46" t="n">
        <f aca="false">(E131)^2</f>
        <v>0.0124876187048906</v>
      </c>
      <c r="G131" s="47" t="s">
        <v>58</v>
      </c>
    </row>
    <row r="132" customFormat="false" ht="12.75" hidden="false" customHeight="false" outlineLevel="0" collapsed="false">
      <c r="A132" s="37" t="n">
        <v>44024</v>
      </c>
      <c r="B132" s="0" t="n">
        <f aca="false">Massachusetts!B132</f>
        <v>105629</v>
      </c>
      <c r="C132" s="7" t="n">
        <f aca="false">Massachusetts!C130</f>
        <v>152</v>
      </c>
      <c r="D132" s="46" t="n">
        <f aca="false">C132/AVERAGE(C125:C131)</f>
        <v>0.948306595365419</v>
      </c>
      <c r="E132" s="9" t="n">
        <f aca="false">(LN(D132))</f>
        <v>-0.0530774161810519</v>
      </c>
      <c r="F132" s="46" t="n">
        <f aca="false">(E132)^2</f>
        <v>0.00281721210845659</v>
      </c>
      <c r="G132" s="47" t="s">
        <v>59</v>
      </c>
    </row>
    <row r="133" customFormat="false" ht="12.75" hidden="false" customHeight="false" outlineLevel="0" collapsed="false">
      <c r="A133" s="37" t="n">
        <v>44025</v>
      </c>
      <c r="B133" s="0" t="n">
        <f aca="false">Massachusetts!B133</f>
        <v>105783</v>
      </c>
      <c r="C133" s="7" t="n">
        <f aca="false">Massachusetts!C131</f>
        <v>167</v>
      </c>
      <c r="D133" s="46" t="n">
        <f aca="false">C133/AVERAGE(C126:C132)</f>
        <v>1.10075329566855</v>
      </c>
      <c r="E133" s="9" t="n">
        <f aca="false">(LN(D133))</f>
        <v>0.0959947596701843</v>
      </c>
      <c r="F133" s="46" t="n">
        <f aca="false">(E133)^2</f>
        <v>0.00921499388413641</v>
      </c>
      <c r="G133" s="59" t="s">
        <v>60</v>
      </c>
    </row>
    <row r="134" customFormat="false" ht="12.75" hidden="false" customHeight="false" outlineLevel="0" collapsed="false">
      <c r="A134" s="37" t="n">
        <v>44026</v>
      </c>
      <c r="B134" s="0" t="n">
        <f aca="false">Massachusetts!B134</f>
        <v>105986</v>
      </c>
      <c r="C134" s="7" t="n">
        <f aca="false">Massachusetts!C132</f>
        <v>172</v>
      </c>
      <c r="D134" s="46" t="n">
        <f aca="false">C134/AVERAGE(C127:C133)</f>
        <v>1.12945590994372</v>
      </c>
      <c r="E134" s="9" t="n">
        <f aca="false">(LN(D134))</f>
        <v>0.121736021142977</v>
      </c>
      <c r="F134" s="46" t="n">
        <f aca="false">(E134)^2</f>
        <v>0.0148196588437232</v>
      </c>
      <c r="G134" s="59" t="s">
        <v>61</v>
      </c>
    </row>
    <row r="135" customFormat="false" ht="12.75" hidden="false" customHeight="false" outlineLevel="0" collapsed="false">
      <c r="A135" s="37" t="n">
        <v>44027</v>
      </c>
      <c r="B135" s="0" t="n">
        <f aca="false">Massachusetts!B135</f>
        <v>106128</v>
      </c>
      <c r="C135" s="7" t="n">
        <f aca="false">Massachusetts!C133</f>
        <v>154</v>
      </c>
      <c r="D135" s="46" t="n">
        <f aca="false">C135/AVERAGE(C128:C134)</f>
        <v>0.956521739130435</v>
      </c>
      <c r="E135" s="9" t="n">
        <f aca="false">(LN(D135))</f>
        <v>-0.0444517625708338</v>
      </c>
      <c r="F135" s="46" t="n">
        <f aca="false">(E135)^2</f>
        <v>0.00197595919565378</v>
      </c>
      <c r="G135" s="60" t="s">
        <v>62</v>
      </c>
    </row>
    <row r="136" customFormat="false" ht="12.75" hidden="false" customHeight="false" outlineLevel="0" collapsed="false">
      <c r="A136" s="37" t="n">
        <v>44028</v>
      </c>
      <c r="B136" s="0" t="n">
        <f aca="false">Massachusetts!B136</f>
        <v>106271</v>
      </c>
      <c r="C136" s="7" t="n">
        <f aca="false">Massachusetts!C134</f>
        <v>203</v>
      </c>
      <c r="D136" s="46" t="n">
        <f aca="false">C136/AVERAGE(C129:C135)</f>
        <v>1.26423487544484</v>
      </c>
      <c r="E136" s="9" t="n">
        <f aca="false">(LN(D136))</f>
        <v>0.234467097643464</v>
      </c>
      <c r="F136" s="46" t="n">
        <f aca="false">(E136)^2</f>
        <v>0.0549748198773498</v>
      </c>
      <c r="G136" s="60" t="s">
        <v>56</v>
      </c>
    </row>
    <row r="137" customFormat="false" ht="12.75" hidden="false" customHeight="false" outlineLevel="0" collapsed="false">
      <c r="A137" s="37" t="n">
        <v>44029</v>
      </c>
      <c r="B137" s="0" t="n">
        <f aca="false">Massachusetts!B137</f>
        <v>106487</v>
      </c>
      <c r="C137" s="7" t="n">
        <f aca="false">Massachusetts!C135</f>
        <v>142</v>
      </c>
      <c r="D137" s="46" t="n">
        <f aca="false">C137/AVERAGE(C130:C136)</f>
        <v>0.837405223251896</v>
      </c>
      <c r="E137" s="9" t="n">
        <f aca="false">(LN(D137))</f>
        <v>-0.177447187953094</v>
      </c>
      <c r="F137" s="46" t="n">
        <f aca="false">(E137)^2</f>
        <v>0.0314875045124607</v>
      </c>
      <c r="G137" s="59" t="s">
        <v>57</v>
      </c>
    </row>
    <row r="138" customFormat="false" ht="12.75" hidden="false" customHeight="false" outlineLevel="0" collapsed="false">
      <c r="A138" s="37" t="n">
        <v>44030</v>
      </c>
      <c r="B138" s="0" t="n">
        <f aca="false">Massachusetts!B138</f>
        <v>106664</v>
      </c>
      <c r="C138" s="7" t="n">
        <f aca="false">Massachusetts!C136</f>
        <v>143</v>
      </c>
      <c r="D138" s="46" t="n">
        <f aca="false">C138/AVERAGE(C131:C137)</f>
        <v>0.857754927163668</v>
      </c>
      <c r="E138" s="9" t="n">
        <f aca="false">(LN(D138))</f>
        <v>-0.153436852971335</v>
      </c>
      <c r="F138" s="46" t="n">
        <f aca="false">(E138)^2</f>
        <v>0.0235428678497472</v>
      </c>
      <c r="G138" s="59" t="s">
        <v>58</v>
      </c>
    </row>
    <row r="139" customFormat="false" ht="12.75" hidden="false" customHeight="false" outlineLevel="0" collapsed="false">
      <c r="A139" s="37" t="n">
        <v>44031</v>
      </c>
      <c r="B139" s="0" t="n">
        <f aca="false">Massachusetts!B139</f>
        <v>106882</v>
      </c>
      <c r="C139" s="7" t="n">
        <f aca="false">Massachusetts!C137</f>
        <v>216</v>
      </c>
      <c r="D139" s="46" t="n">
        <f aca="false">C139/AVERAGE(C132:C138)</f>
        <v>1.33451015004413</v>
      </c>
      <c r="E139" s="9" t="n">
        <f aca="false">(LN(D139))</f>
        <v>0.288564295711472</v>
      </c>
      <c r="F139" s="46" t="n">
        <f aca="false">(E139)^2</f>
        <v>0.0832693527594578</v>
      </c>
      <c r="G139" s="59" t="s">
        <v>59</v>
      </c>
    </row>
    <row r="140" customFormat="false" ht="12.75" hidden="false" customHeight="false" outlineLevel="0" collapsed="false">
      <c r="A140" s="37" t="n">
        <v>44032</v>
      </c>
      <c r="B140" s="0" t="n">
        <f aca="false">Massachusetts!B140</f>
        <v>107056</v>
      </c>
      <c r="C140" s="7" t="n">
        <f aca="false">Massachusetts!C138</f>
        <v>177</v>
      </c>
      <c r="D140" s="46" t="n">
        <f aca="false">C140/AVERAGE(C133:C139)</f>
        <v>1.03508771929825</v>
      </c>
      <c r="E140" s="9" t="n">
        <f aca="false">(LN(D140))</f>
        <v>0.0344861760711694</v>
      </c>
      <c r="F140" s="46" t="n">
        <f aca="false">(E140)^2</f>
        <v>0.0011892963400117</v>
      </c>
      <c r="G140" s="47" t="s">
        <v>60</v>
      </c>
      <c r="H140" s="47" t="s">
        <v>60</v>
      </c>
    </row>
    <row r="141" customFormat="false" ht="12.75" hidden="false" customHeight="false" outlineLevel="0" collapsed="false">
      <c r="A141" s="37" t="n">
        <v>44033</v>
      </c>
      <c r="B141" s="0" t="n">
        <f aca="false">Massachusetts!B141</f>
        <v>107221</v>
      </c>
      <c r="C141" s="7" t="n">
        <f aca="false">Massachusetts!C139</f>
        <v>218</v>
      </c>
      <c r="D141" s="46" t="n">
        <f aca="false">C141/AVERAGE(C134:C140)</f>
        <v>1.26429163214582</v>
      </c>
      <c r="E141" s="9" t="n">
        <f aca="false">(LN(D141))</f>
        <v>0.234511990746871</v>
      </c>
      <c r="F141" s="46" t="n">
        <f aca="false">(E141)^2</f>
        <v>0.0549958738040605</v>
      </c>
      <c r="G141" s="47" t="s">
        <v>61</v>
      </c>
      <c r="H141" s="47" t="s">
        <v>61</v>
      </c>
    </row>
    <row r="142" customFormat="false" ht="12.75" hidden="false" customHeight="false" outlineLevel="0" collapsed="false">
      <c r="A142" s="37" t="n">
        <v>44034</v>
      </c>
      <c r="B142" s="0" t="n">
        <f aca="false">Massachusetts!B142</f>
        <v>107413</v>
      </c>
      <c r="C142" s="7" t="n">
        <f aca="false">Massachusetts!C140</f>
        <v>174</v>
      </c>
      <c r="D142" s="46" t="n">
        <f aca="false">C142/AVERAGE(C135:C141)</f>
        <v>0.972067039106145</v>
      </c>
      <c r="E142" s="9" t="n">
        <f aca="false">(LN(D142))</f>
        <v>-0.028330506626226</v>
      </c>
      <c r="F142" s="46" t="n">
        <f aca="false">(E142)^2</f>
        <v>0.000802617605698635</v>
      </c>
      <c r="G142" s="0" t="s">
        <v>62</v>
      </c>
      <c r="H142" s="0" t="s">
        <v>62</v>
      </c>
    </row>
    <row r="143" customFormat="false" ht="12.75" hidden="false" customHeight="false" outlineLevel="0" collapsed="false">
      <c r="A143" s="37" t="n">
        <v>44035</v>
      </c>
      <c r="B143" s="0" t="n">
        <f aca="false">Massachusetts!B143</f>
        <v>107683</v>
      </c>
      <c r="C143" s="7" t="n">
        <f aca="false">Massachusetts!C141</f>
        <v>165</v>
      </c>
      <c r="D143" s="46" t="n">
        <f aca="false">C143/AVERAGE(C136:C142)</f>
        <v>0.907305577376276</v>
      </c>
      <c r="E143" s="9" t="n">
        <f aca="false">(LN(D143))</f>
        <v>-0.0972759756015126</v>
      </c>
      <c r="F143" s="46" t="n">
        <f aca="false">(E143)^2</f>
        <v>0.00946261542922608</v>
      </c>
      <c r="G143" s="47" t="s">
        <v>56</v>
      </c>
      <c r="H143" s="47" t="s">
        <v>56</v>
      </c>
    </row>
    <row r="144" customFormat="false" ht="12.75" hidden="false" customHeight="false" outlineLevel="0" collapsed="false">
      <c r="A144" s="37" t="n">
        <v>44036</v>
      </c>
      <c r="B144" s="0" t="n">
        <f aca="false">Massachusetts!B144</f>
        <v>107897</v>
      </c>
      <c r="C144" s="7" t="n">
        <f aca="false">Massachusetts!C142</f>
        <v>192</v>
      </c>
      <c r="D144" s="46" t="n">
        <f aca="false">C144/AVERAGE(C137:C143)</f>
        <v>1.08825910931174</v>
      </c>
      <c r="E144" s="9" t="n">
        <f aca="false">(LN(D144))</f>
        <v>0.0845792720210173</v>
      </c>
      <c r="F144" s="46" t="n">
        <f aca="false">(E144)^2</f>
        <v>0.00715365325560523</v>
      </c>
      <c r="G144" s="47" t="s">
        <v>57</v>
      </c>
      <c r="H144" s="47" t="s">
        <v>57</v>
      </c>
    </row>
    <row r="145" customFormat="false" ht="12.75" hidden="false" customHeight="false" outlineLevel="0" collapsed="false">
      <c r="A145" s="37" t="n">
        <v>44037</v>
      </c>
      <c r="B145" s="0" t="n">
        <f aca="false">Massachusetts!B145</f>
        <v>108107</v>
      </c>
      <c r="C145" s="7" t="n">
        <f aca="false">Massachusetts!C143</f>
        <v>270</v>
      </c>
      <c r="D145" s="46" t="n">
        <f aca="false">C145/AVERAGE(C138:C144)</f>
        <v>1.47081712062257</v>
      </c>
      <c r="E145" s="9" t="n">
        <f aca="false">(LN(D145))</f>
        <v>0.385818110724368</v>
      </c>
      <c r="F145" s="46" t="n">
        <f aca="false">(E145)^2</f>
        <v>0.148855614562921</v>
      </c>
      <c r="G145" s="47" t="s">
        <v>58</v>
      </c>
      <c r="H145" s="47" t="s">
        <v>58</v>
      </c>
    </row>
    <row r="146" customFormat="false" ht="12.75" hidden="false" customHeight="false" outlineLevel="0" collapsed="false">
      <c r="A146" s="37" t="n">
        <v>44038</v>
      </c>
      <c r="B146" s="0" t="n">
        <f aca="false">Massachusetts!B146</f>
        <v>108380</v>
      </c>
      <c r="C146" s="7" t="n">
        <f aca="false">Massachusetts!C146</f>
        <v>273</v>
      </c>
      <c r="D146" s="46" t="n">
        <f aca="false">C146/AVERAGE(C139:C145)</f>
        <v>1.35339943342776</v>
      </c>
      <c r="E146" s="9" t="n">
        <f aca="false">(LN(D146))</f>
        <v>0.302619526187086</v>
      </c>
      <c r="F146" s="46" t="n">
        <f aca="false">(E146)^2</f>
        <v>0.0915785776296961</v>
      </c>
      <c r="G146" s="47" t="s">
        <v>59</v>
      </c>
      <c r="H146" s="47" t="s">
        <v>59</v>
      </c>
    </row>
    <row r="147" customFormat="false" ht="12.75" hidden="false" customHeight="false" outlineLevel="0" collapsed="false">
      <c r="A147" s="37" t="n">
        <v>44039</v>
      </c>
      <c r="B147" s="0" t="n">
        <f aca="false">Massachusetts!B147</f>
        <v>108562</v>
      </c>
      <c r="C147" s="7" t="n">
        <f aca="false">Massachusetts!C147</f>
        <v>182</v>
      </c>
      <c r="D147" s="46" t="n">
        <f aca="false">C147/AVERAGE(C140:C146)</f>
        <v>0.867256637168142</v>
      </c>
      <c r="E147" s="9" t="n">
        <f aca="false">(LN(D147))</f>
        <v>-0.142420340041769</v>
      </c>
      <c r="F147" s="46" t="n">
        <f aca="false">(E147)^2</f>
        <v>0.020283553257613</v>
      </c>
      <c r="G147" s="59" t="s">
        <v>60</v>
      </c>
      <c r="H147" s="59" t="s">
        <v>60</v>
      </c>
    </row>
    <row r="148" customFormat="false" ht="12.75" hidden="false" customHeight="false" outlineLevel="0" collapsed="false">
      <c r="A148" s="37" t="n">
        <v>44040</v>
      </c>
      <c r="B148" s="0" t="n">
        <f aca="false">Massachusetts!B148</f>
        <v>108740</v>
      </c>
      <c r="C148" s="7" t="n">
        <f aca="false">Massachusetts!C148</f>
        <v>178</v>
      </c>
      <c r="D148" s="46" t="n">
        <f aca="false">C148/AVERAGE(C141:C147)</f>
        <v>0.845318860244233</v>
      </c>
      <c r="E148" s="9" t="n">
        <f aca="false">(LN(D148))</f>
        <v>-0.168041373401883</v>
      </c>
      <c r="F148" s="46" t="n">
        <f aca="false">(E148)^2</f>
        <v>0.0282379031747913</v>
      </c>
      <c r="G148" s="59" t="s">
        <v>61</v>
      </c>
      <c r="H148" s="59" t="s">
        <v>61</v>
      </c>
    </row>
    <row r="149" customFormat="false" ht="12.75" hidden="false" customHeight="false" outlineLevel="0" collapsed="false">
      <c r="A149" s="37" t="n">
        <v>44041</v>
      </c>
      <c r="B149" s="0" t="n">
        <f aca="false">Massachusetts!B149</f>
        <v>109096</v>
      </c>
      <c r="C149" s="7" t="n">
        <f aca="false">Massachusetts!C149</f>
        <v>356</v>
      </c>
      <c r="D149" s="46" t="n">
        <f aca="false">C149/AVERAGE(C142:C148)</f>
        <v>1.73779637377964</v>
      </c>
      <c r="E149" s="9" t="n">
        <f aca="false">(LN(D149))</f>
        <v>0.552617858747778</v>
      </c>
      <c r="F149" s="46" t="n">
        <f aca="false">(E149)^2</f>
        <v>0.305386497806979</v>
      </c>
      <c r="G149" s="60" t="s">
        <v>62</v>
      </c>
      <c r="H149" s="60" t="s">
        <v>62</v>
      </c>
    </row>
    <row r="150" customFormat="false" ht="12.75" hidden="false" customHeight="false" outlineLevel="0" collapsed="false">
      <c r="A150" s="37" t="n">
        <v>44042</v>
      </c>
      <c r="B150" s="0" t="n">
        <f aca="false">Massachusetts!B150</f>
        <v>109400</v>
      </c>
      <c r="C150" s="7" t="n">
        <f aca="false">Massachusetts!C150</f>
        <v>304</v>
      </c>
      <c r="D150" s="46" t="n">
        <f aca="false">C150/AVERAGE(C143:C149)</f>
        <v>1.31683168316832</v>
      </c>
      <c r="E150" s="9" t="n">
        <f aca="false">(LN(D150))</f>
        <v>0.275228611380494</v>
      </c>
      <c r="F150" s="46" t="n">
        <f aca="false">(E150)^2</f>
        <v>0.0757507885224352</v>
      </c>
      <c r="G150" s="60" t="s">
        <v>56</v>
      </c>
      <c r="H150" s="60" t="s">
        <v>56</v>
      </c>
    </row>
    <row r="151" customFormat="false" ht="12.75" hidden="false" customHeight="false" outlineLevel="0" collapsed="false">
      <c r="A151" s="37" t="n">
        <v>44043</v>
      </c>
      <c r="B151" s="0" t="n">
        <f aca="false">Massachusetts!B151</f>
        <v>109787</v>
      </c>
      <c r="C151" s="7" t="n">
        <f aca="false">Massachusetts!C151</f>
        <v>387</v>
      </c>
      <c r="D151" s="46" t="n">
        <f aca="false">C151/AVERAGE(C144:C150)</f>
        <v>1.54358974358974</v>
      </c>
      <c r="E151" s="9" t="n">
        <f aca="false">(LN(D151))</f>
        <v>0.434110706185129</v>
      </c>
      <c r="F151" s="46" t="n">
        <f aca="false">(E151)^2</f>
        <v>0.188452105224551</v>
      </c>
      <c r="G151" s="59" t="s">
        <v>57</v>
      </c>
      <c r="H151" s="59" t="s">
        <v>57</v>
      </c>
    </row>
    <row r="152" customFormat="false" ht="12.75" hidden="false" customHeight="false" outlineLevel="0" collapsed="false">
      <c r="A152" s="37" t="n">
        <v>44044</v>
      </c>
      <c r="B152" s="0" t="n">
        <f aca="false">Massachusetts!B152</f>
        <v>110077</v>
      </c>
      <c r="C152" s="7" t="n">
        <f aca="false">Massachusetts!C152</f>
        <v>290</v>
      </c>
      <c r="D152" s="46" t="n">
        <f aca="false">C152/AVERAGE(C145:C151)</f>
        <v>1.04102564102564</v>
      </c>
      <c r="E152" s="9" t="n">
        <f aca="false">(LN(D152))</f>
        <v>0.0402064204780406</v>
      </c>
      <c r="F152" s="46" t="n">
        <f aca="false">(E152)^2</f>
        <v>0.001616556247657</v>
      </c>
      <c r="G152" s="59" t="s">
        <v>58</v>
      </c>
      <c r="H152" s="59" t="s">
        <v>58</v>
      </c>
    </row>
    <row r="153" customFormat="false" ht="12.75" hidden="false" customHeight="false" outlineLevel="0" collapsed="false">
      <c r="A153" s="37" t="n">
        <v>44045</v>
      </c>
      <c r="B153" s="0" t="n">
        <f aca="false">Massachusetts!B153</f>
        <v>110430</v>
      </c>
      <c r="C153" s="7" t="n">
        <f aca="false">Massachusetts!C153</f>
        <v>353</v>
      </c>
      <c r="D153" s="46" t="n">
        <f aca="false">C153/AVERAGE(C146:C152)</f>
        <v>1.25431472081218</v>
      </c>
      <c r="E153" s="9" t="n">
        <f aca="false">(LN(D153))</f>
        <v>0.226589384256576</v>
      </c>
      <c r="F153" s="46" t="n">
        <f aca="false">(E153)^2</f>
        <v>0.0513427490577742</v>
      </c>
      <c r="G153" s="59" t="s">
        <v>59</v>
      </c>
      <c r="H153" s="59" t="s">
        <v>59</v>
      </c>
    </row>
    <row r="154" customFormat="false" ht="12.75" hidden="false" customHeight="false" outlineLevel="0" collapsed="false">
      <c r="A154" s="37" t="n">
        <v>44046</v>
      </c>
      <c r="B154" s="0" t="n">
        <f aca="false">Massachusetts!B154</f>
        <v>110595</v>
      </c>
      <c r="C154" s="7" t="n">
        <f aca="false">Massachusetts!C154</f>
        <v>165</v>
      </c>
      <c r="D154" s="46" t="n">
        <f aca="false">C154/AVERAGE(C147:C153)</f>
        <v>0.563414634146342</v>
      </c>
      <c r="E154" s="9" t="n">
        <f aca="false">(LN(D154))</f>
        <v>-0.57373944917656</v>
      </c>
      <c r="F154" s="46" t="n">
        <f aca="false">(E154)^2</f>
        <v>0.329176955541422</v>
      </c>
      <c r="G154" s="47" t="s">
        <v>60</v>
      </c>
    </row>
    <row r="155" customFormat="false" ht="12.75" hidden="false" customHeight="false" outlineLevel="0" collapsed="false">
      <c r="A155" s="37" t="n">
        <v>44047</v>
      </c>
      <c r="B155" s="0" t="n">
        <f aca="false">Massachusetts!B155</f>
        <v>111033</v>
      </c>
      <c r="C155" s="7" t="n">
        <f aca="false">Massachusetts!C155</f>
        <v>438</v>
      </c>
      <c r="D155" s="46" t="n">
        <f aca="false">C155/AVERAGE(C148:C154)</f>
        <v>1.50811608460403</v>
      </c>
      <c r="E155" s="9" t="n">
        <f aca="false">(LN(D155))</f>
        <v>0.410861245803413</v>
      </c>
      <c r="F155" s="46" t="n">
        <f aca="false">(E155)^2</f>
        <v>0.168806963303132</v>
      </c>
      <c r="G155" s="47" t="s">
        <v>61</v>
      </c>
    </row>
    <row r="156" customFormat="false" ht="12.75" hidden="false" customHeight="false" outlineLevel="0" collapsed="false">
      <c r="A156" s="37" t="n">
        <v>44048</v>
      </c>
      <c r="B156" s="0" t="n">
        <f aca="false">Massachusetts!B156</f>
        <v>111371</v>
      </c>
      <c r="C156" s="7" t="n">
        <f aca="false">Massachusetts!C156</f>
        <v>338</v>
      </c>
      <c r="D156" s="46" t="n">
        <f aca="false">C156/AVERAGE(C149:C155)</f>
        <v>1.03183602267771</v>
      </c>
      <c r="E156" s="9" t="n">
        <f aca="false">(LN(D156))</f>
        <v>0.0313397616804277</v>
      </c>
      <c r="F156" s="46" t="n">
        <f aca="false">(E156)^2</f>
        <v>0.000982180662186001</v>
      </c>
      <c r="G156" s="0" t="s">
        <v>62</v>
      </c>
    </row>
    <row r="157" customFormat="false" ht="12.75" hidden="false" customHeight="false" outlineLevel="0" collapsed="false">
      <c r="A157" s="37" t="n">
        <v>44049</v>
      </c>
      <c r="B157" s="0" t="n">
        <f aca="false">Massachusetts!B157</f>
        <v>111533</v>
      </c>
      <c r="C157" s="7" t="n">
        <f aca="false">Massachusetts!C157</f>
        <v>162</v>
      </c>
      <c r="D157" s="46" t="n">
        <f aca="false">C157/AVERAGE(C150:C156)</f>
        <v>0.498461538461538</v>
      </c>
      <c r="E157" s="9" t="n">
        <f aca="false">(LN(D157))</f>
        <v>-0.696228847097353</v>
      </c>
      <c r="F157" s="46" t="n">
        <f aca="false">(E157)^2</f>
        <v>0.48473460753051</v>
      </c>
      <c r="G157" s="47" t="s">
        <v>56</v>
      </c>
    </row>
    <row r="158" customFormat="false" ht="12.75" hidden="false" customHeight="false" outlineLevel="0" collapsed="false">
      <c r="A158" s="37" t="n">
        <v>44050</v>
      </c>
      <c r="B158" s="0" t="n">
        <f aca="false">Massachusetts!B158</f>
        <v>111853</v>
      </c>
      <c r="C158" s="7" t="n">
        <f aca="false">Massachusetts!C158</f>
        <v>320</v>
      </c>
      <c r="D158" s="46" t="n">
        <f aca="false">C158/AVERAGE(C151:C157)</f>
        <v>1.05016408813877</v>
      </c>
      <c r="E158" s="9" t="n">
        <f aca="false">(LN(D158))</f>
        <v>0.048946426377735</v>
      </c>
      <c r="F158" s="46" t="n">
        <f aca="false">(E158)^2</f>
        <v>0.00239575265515103</v>
      </c>
      <c r="G158" s="47" t="s">
        <v>57</v>
      </c>
    </row>
    <row r="159" customFormat="false" ht="12.75" hidden="false" customHeight="false" outlineLevel="0" collapsed="false">
      <c r="A159" s="37" t="n">
        <v>44051</v>
      </c>
      <c r="B159" s="0" t="n">
        <f aca="false">Massachusetts!B159</f>
        <v>112173</v>
      </c>
      <c r="C159" s="7" t="n">
        <f aca="false">Massachusetts!C159</f>
        <v>320</v>
      </c>
      <c r="D159" s="46" t="n">
        <f aca="false">C159/AVERAGE(C152:C158)</f>
        <v>1.08422071636012</v>
      </c>
      <c r="E159" s="9" t="n">
        <f aca="false">(LN(D159))</f>
        <v>0.0808614951695018</v>
      </c>
      <c r="F159" s="46" t="n">
        <f aca="false">(E159)^2</f>
        <v>0.00653858140104733</v>
      </c>
      <c r="G159" s="47" t="s">
        <v>58</v>
      </c>
    </row>
    <row r="160" customFormat="false" ht="12.75" hidden="false" customHeight="false" outlineLevel="0" collapsed="false">
      <c r="A160" s="37" t="n">
        <v>44052</v>
      </c>
      <c r="B160" s="0" t="n">
        <f aca="false">Massachusetts!B160</f>
        <v>112459</v>
      </c>
      <c r="C160" s="7" t="n">
        <f aca="false">Massachusetts!C160</f>
        <v>286</v>
      </c>
      <c r="D160" s="46" t="n">
        <f aca="false">C160/AVERAGE(C153:C159)</f>
        <v>0.955152671755725</v>
      </c>
      <c r="E160" s="9" t="n">
        <f aca="false">(LN(D160))</f>
        <v>-0.0458840855657668</v>
      </c>
      <c r="F160" s="46" t="n">
        <f aca="false">(E160)^2</f>
        <v>0.00210534930820662</v>
      </c>
      <c r="G160" s="47" t="s">
        <v>59</v>
      </c>
    </row>
    <row r="161" customFormat="false" ht="12.75" hidden="false" customHeight="false" outlineLevel="0" collapsed="false">
      <c r="A161" s="37" t="n">
        <v>44053</v>
      </c>
      <c r="B161" s="0" t="n">
        <f aca="false">Massachusetts!B161</f>
        <v>112673</v>
      </c>
      <c r="C161" s="7" t="n">
        <f aca="false">Massachusetts!C161</f>
        <v>214</v>
      </c>
      <c r="D161" s="46" t="n">
        <f aca="false">C161/AVERAGE(C154:C160)</f>
        <v>0.73829472646624</v>
      </c>
      <c r="E161" s="9" t="n">
        <f aca="false">(LN(D161))</f>
        <v>-0.30341217574865</v>
      </c>
      <c r="F161" s="46" t="n">
        <f aca="false">(E161)^2</f>
        <v>0.0920589483925296</v>
      </c>
      <c r="G161" s="59" t="s">
        <v>60</v>
      </c>
    </row>
    <row r="162" customFormat="false" ht="12.75" hidden="false" customHeight="false" outlineLevel="0" collapsed="false">
      <c r="A162" s="37" t="n">
        <v>44054</v>
      </c>
      <c r="B162" s="0" t="n">
        <f aca="false">Massachusetts!B162</f>
        <v>112969</v>
      </c>
      <c r="C162" s="7" t="n">
        <f aca="false">Massachusetts!C162</f>
        <v>296</v>
      </c>
      <c r="D162" s="46" t="n">
        <f aca="false">C162/AVERAGE(C155:C161)</f>
        <v>0.99711260827719</v>
      </c>
      <c r="E162" s="9" t="n">
        <f aca="false">(LN(D162))</f>
        <v>-0.0028915682797989</v>
      </c>
      <c r="F162" s="46" t="n">
        <f aca="false">(E162)^2</f>
        <v>8.36116711673918E-006</v>
      </c>
      <c r="G162" s="59" t="s">
        <v>61</v>
      </c>
    </row>
    <row r="163" customFormat="false" ht="12.75" hidden="false" customHeight="false" outlineLevel="0" collapsed="false">
      <c r="A163" s="37" t="n">
        <v>44055</v>
      </c>
      <c r="B163" s="0" t="n">
        <f aca="false">Massachusetts!B163</f>
        <v>113198</v>
      </c>
      <c r="C163" s="7" t="n">
        <f aca="false">Massachusetts!C163</f>
        <v>229</v>
      </c>
      <c r="D163" s="46" t="n">
        <f aca="false">C163/AVERAGE(C156:C162)</f>
        <v>0.827995867768595</v>
      </c>
      <c r="E163" s="9" t="n">
        <f aca="false">(LN(D163))</f>
        <v>-0.188747115226969</v>
      </c>
      <c r="F163" s="46" t="n">
        <f aca="false">(E163)^2</f>
        <v>0.0356254735065028</v>
      </c>
      <c r="G163" s="60" t="s">
        <v>62</v>
      </c>
    </row>
    <row r="164" customFormat="false" ht="12.75" hidden="false" customHeight="false" outlineLevel="0" collapsed="false">
      <c r="A164" s="37" t="n">
        <v>44056</v>
      </c>
      <c r="B164" s="0" t="n">
        <f aca="false">Massachusetts!B164</f>
        <v>113517</v>
      </c>
      <c r="C164" s="7" t="n">
        <f aca="false">Massachusetts!C164</f>
        <v>319</v>
      </c>
      <c r="D164" s="46" t="n">
        <f aca="false">C164/AVERAGE(C157:C163)</f>
        <v>1.22222222222222</v>
      </c>
      <c r="E164" s="9" t="n">
        <f aca="false">(LN(D164))</f>
        <v>0.200670695462151</v>
      </c>
      <c r="F164" s="46" t="n">
        <f aca="false">(E164)^2</f>
        <v>0.0402687280172635</v>
      </c>
      <c r="G164" s="60" t="s">
        <v>56</v>
      </c>
    </row>
    <row r="165" customFormat="false" ht="12.75" hidden="false" customHeight="false" outlineLevel="0" collapsed="false">
      <c r="A165" s="37" t="n">
        <v>44057</v>
      </c>
      <c r="B165" s="0" t="n">
        <f aca="false">Massachusetts!B165</f>
        <v>113729</v>
      </c>
      <c r="C165" s="7" t="n">
        <f aca="false">Massachusetts!C165</f>
        <v>212</v>
      </c>
      <c r="D165" s="46" t="n">
        <f aca="false">C165/AVERAGE(C158:C164)</f>
        <v>0.747983870967742</v>
      </c>
      <c r="E165" s="9" t="n">
        <f aca="false">(LN(D165))</f>
        <v>-0.290373864117492</v>
      </c>
      <c r="F165" s="46" t="n">
        <f aca="false">(E165)^2</f>
        <v>0.084316980962524</v>
      </c>
      <c r="G165" s="59" t="s">
        <v>57</v>
      </c>
    </row>
    <row r="166" customFormat="false" ht="12.75" hidden="false" customHeight="false" outlineLevel="0" collapsed="false">
      <c r="A166" s="37" t="n">
        <v>44058</v>
      </c>
      <c r="B166" s="0" t="n">
        <f aca="false">Massachusetts!B166</f>
        <v>114095</v>
      </c>
      <c r="C166" s="7" t="n">
        <f aca="false">Massachusetts!C166</f>
        <v>366</v>
      </c>
      <c r="D166" s="46" t="n">
        <f aca="false">C166/AVERAGE(C159:C165)</f>
        <v>1.36567164179104</v>
      </c>
      <c r="E166" s="9" t="n">
        <f aca="false">(LN(D166))</f>
        <v>0.31164635289051</v>
      </c>
      <c r="F166" s="46" t="n">
        <f aca="false">(E166)^2</f>
        <v>0.0971234492699561</v>
      </c>
      <c r="G166" s="59" t="s">
        <v>58</v>
      </c>
    </row>
    <row r="167" customFormat="false" ht="12.75" hidden="false" customHeight="false" outlineLevel="0" collapsed="false">
      <c r="A167" s="37" t="n">
        <v>44059</v>
      </c>
      <c r="B167" s="0" t="n">
        <f aca="false">Massachusetts!B167</f>
        <v>114398</v>
      </c>
      <c r="C167" s="7" t="n">
        <f aca="false">Massachusetts!C167</f>
        <v>303</v>
      </c>
      <c r="D167" s="46" t="n">
        <f aca="false">C167/AVERAGE(C160:C166)</f>
        <v>1.10353798126951</v>
      </c>
      <c r="E167" s="9" t="n">
        <f aca="false">(LN(D167))</f>
        <v>0.0985213650344447</v>
      </c>
      <c r="F167" s="46" t="n">
        <f aca="false">(E167)^2</f>
        <v>0.0097064593682503</v>
      </c>
      <c r="G167" s="59" t="s">
        <v>59</v>
      </c>
    </row>
    <row r="168" customFormat="false" ht="12.75" hidden="false" customHeight="false" outlineLevel="0" collapsed="false">
      <c r="A168" s="37" t="n">
        <v>44060</v>
      </c>
      <c r="B168" s="0" t="n">
        <f aca="false">Massachusetts!B168</f>
        <v>114611</v>
      </c>
      <c r="C168" s="7" t="n">
        <f aca="false">Massachusetts!C168</f>
        <v>213</v>
      </c>
      <c r="D168" s="46" t="n">
        <f aca="false">C168/AVERAGE(C161:C167)</f>
        <v>0.768953068592058</v>
      </c>
      <c r="E168" s="9" t="n">
        <f aca="false">(LN(D168))</f>
        <v>-0.262725340477913</v>
      </c>
      <c r="F168" s="46" t="n">
        <f aca="false">(E168)^2</f>
        <v>0.0690246045292355</v>
      </c>
      <c r="G168" s="47" t="s">
        <v>60</v>
      </c>
    </row>
    <row r="169" customFormat="false" ht="12.75" hidden="false" customHeight="false" outlineLevel="0" collapsed="false">
      <c r="A169" s="37" t="n">
        <v>44061</v>
      </c>
      <c r="B169" s="0" t="n">
        <f aca="false">Massachusetts!B169</f>
        <v>114786</v>
      </c>
      <c r="C169" s="7" t="n">
        <f aca="false">Massachusetts!C169</f>
        <v>175</v>
      </c>
      <c r="D169" s="46" t="n">
        <f aca="false">C169/AVERAGE(C162:C168)</f>
        <v>0.632094943240454</v>
      </c>
      <c r="E169" s="9" t="n">
        <f aca="false">(LN(D169))</f>
        <v>-0.458715669471884</v>
      </c>
      <c r="F169" s="46" t="n">
        <f aca="false">(E169)^2</f>
        <v>0.210420065419039</v>
      </c>
      <c r="G169" s="47" t="s">
        <v>61</v>
      </c>
    </row>
    <row r="170" customFormat="false" ht="12.75" hidden="false" customHeight="false" outlineLevel="0" collapsed="false">
      <c r="A170" s="37" t="n">
        <v>44062</v>
      </c>
      <c r="B170" s="0" t="n">
        <f aca="false">Massachusetts!B170</f>
        <v>115048</v>
      </c>
      <c r="C170" s="7" t="n">
        <f aca="false">Massachusetts!C170</f>
        <v>262</v>
      </c>
      <c r="D170" s="46" t="n">
        <f aca="false">C170/AVERAGE(C163:C169)</f>
        <v>1.00935608145294</v>
      </c>
      <c r="E170" s="9" t="n">
        <f aca="false">(LN(D170))</f>
        <v>0.00931258442023909</v>
      </c>
      <c r="F170" s="46" t="n">
        <f aca="false">(E170)^2</f>
        <v>8.67242285840798E-005</v>
      </c>
      <c r="G170" s="0" t="s">
        <v>62</v>
      </c>
    </row>
    <row r="171" customFormat="false" ht="12.75" hidden="false" customHeight="false" outlineLevel="0" collapsed="false">
      <c r="A171" s="37" t="n">
        <v>44063</v>
      </c>
      <c r="B171" s="0" t="n">
        <f aca="false">Massachusetts!B171</f>
        <v>115310</v>
      </c>
      <c r="C171" s="7" t="n">
        <f aca="false">Massachusetts!C171</f>
        <v>262</v>
      </c>
      <c r="D171" s="46" t="n">
        <f aca="false">C171/AVERAGE(C164:C170)</f>
        <v>0.991351351351351</v>
      </c>
      <c r="E171" s="9" t="n">
        <f aca="false">(LN(D171))</f>
        <v>-0.00868626525596037</v>
      </c>
      <c r="F171" s="46" t="n">
        <f aca="false">(E171)^2</f>
        <v>7.54512040969042E-005</v>
      </c>
      <c r="G171" s="47" t="s">
        <v>56</v>
      </c>
    </row>
    <row r="172" customFormat="false" ht="12.75" hidden="false" customHeight="false" outlineLevel="0" collapsed="false">
      <c r="A172" s="37" t="n">
        <v>44064</v>
      </c>
      <c r="B172" s="0" t="n">
        <f aca="false">Massachusetts!B172</f>
        <v>115741</v>
      </c>
      <c r="C172" s="7" t="n">
        <f aca="false">Massachusetts!C172</f>
        <v>431</v>
      </c>
      <c r="D172" s="46" t="n">
        <f aca="false">C172/AVERAGE(C165:C171)</f>
        <v>1.68265476854434</v>
      </c>
      <c r="E172" s="9" t="n">
        <f aca="false">(LN(D172))</f>
        <v>0.520372765553928</v>
      </c>
      <c r="F172" s="46" t="n">
        <f aca="false">(E172)^2</f>
        <v>0.270787815130243</v>
      </c>
      <c r="G172" s="47" t="s">
        <v>57</v>
      </c>
    </row>
    <row r="173" customFormat="false" ht="12.75" hidden="false" customHeight="false" outlineLevel="0" collapsed="false">
      <c r="A173" s="37" t="n">
        <v>44065</v>
      </c>
      <c r="B173" s="0" t="n">
        <f aca="false">Massachusetts!B173</f>
        <v>115850</v>
      </c>
      <c r="C173" s="7" t="n">
        <f aca="false">Massachusetts!C173</f>
        <v>109</v>
      </c>
      <c r="D173" s="46" t="n">
        <f aca="false">C173/AVERAGE(C166:C172)</f>
        <v>0.379224652087475</v>
      </c>
      <c r="E173" s="9" t="n">
        <f aca="false">(LN(D173))</f>
        <v>-0.969626499935173</v>
      </c>
      <c r="F173" s="46" t="n">
        <f aca="false">(E173)^2</f>
        <v>0.940175549376534</v>
      </c>
      <c r="G173" s="47" t="s">
        <v>58</v>
      </c>
    </row>
    <row r="174" customFormat="false" ht="12.75" hidden="false" customHeight="false" outlineLevel="0" collapsed="false">
      <c r="A174" s="37" t="n">
        <v>44066</v>
      </c>
      <c r="B174" s="0" t="n">
        <f aca="false">Massachusetts!B174</f>
        <v>116081</v>
      </c>
      <c r="C174" s="7" t="n">
        <f aca="false">Massachusetts!C174</f>
        <v>231</v>
      </c>
      <c r="D174" s="46" t="n">
        <f aca="false">C174/AVERAGE(C167:C173)</f>
        <v>0.921367521367521</v>
      </c>
      <c r="E174" s="9" t="n">
        <f aca="false">(LN(D174))</f>
        <v>-0.0818962763228593</v>
      </c>
      <c r="F174" s="46" t="n">
        <f aca="false">(E174)^2</f>
        <v>0.00670700007555014</v>
      </c>
      <c r="G174" s="47" t="s">
        <v>59</v>
      </c>
    </row>
    <row r="175" customFormat="false" ht="12.75" hidden="false" customHeight="false" outlineLevel="0" collapsed="false">
      <c r="A175" s="37" t="n">
        <v>44067</v>
      </c>
      <c r="B175" s="0" t="n">
        <f aca="false">Massachusetts!B175</f>
        <v>116421</v>
      </c>
      <c r="C175" s="7" t="n">
        <f aca="false">Massachusetts!C175</f>
        <v>286</v>
      </c>
      <c r="D175" s="46" t="n">
        <f aca="false">C175/AVERAGE(C168:C174)</f>
        <v>1.18954248366013</v>
      </c>
      <c r="E175" s="9" t="n">
        <f aca="false">(LN(D175))</f>
        <v>0.17356876568436</v>
      </c>
      <c r="F175" s="46" t="n">
        <f aca="false">(E175)^2</f>
        <v>0.0301261164211922</v>
      </c>
      <c r="G175" s="59" t="s">
        <v>60</v>
      </c>
    </row>
    <row r="176" customFormat="false" ht="12.75" hidden="false" customHeight="false" outlineLevel="0" collapsed="false">
      <c r="A176" s="37" t="n">
        <v>44068</v>
      </c>
      <c r="B176" s="0" t="n">
        <f aca="false">Massachusetts!B176</f>
        <v>116770</v>
      </c>
      <c r="C176" s="7" t="n">
        <f aca="false">Massachusetts!C176</f>
        <v>349</v>
      </c>
      <c r="D176" s="46" t="n">
        <f aca="false">C176/AVERAGE(C169:C175)</f>
        <v>1.39123006833713</v>
      </c>
      <c r="E176" s="9" t="n">
        <f aca="false">(LN(D176))</f>
        <v>0.330188297062679</v>
      </c>
      <c r="F176" s="46" t="n">
        <f aca="false">(E176)^2</f>
        <v>0.109024311517152</v>
      </c>
      <c r="G176" s="59" t="s">
        <v>61</v>
      </c>
    </row>
    <row r="177" customFormat="false" ht="12.75" hidden="false" customHeight="false" outlineLevel="0" collapsed="false">
      <c r="A177" s="37" t="n">
        <v>44069</v>
      </c>
      <c r="B177" s="0" t="n">
        <f aca="false">Massachusetts!B177</f>
        <v>117085</v>
      </c>
      <c r="C177" s="7" t="n">
        <f aca="false">Massachusetts!C177</f>
        <v>315</v>
      </c>
      <c r="D177" s="46" t="n">
        <f aca="false">C177/AVERAGE(C170:C176)</f>
        <v>1.14248704663212</v>
      </c>
      <c r="E177" s="9" t="n">
        <f aca="false">(LN(D177))</f>
        <v>0.133207505982015</v>
      </c>
      <c r="F177" s="46" t="n">
        <f aca="false">(E177)^2</f>
        <v>0.0177442396499486</v>
      </c>
      <c r="G177" s="60" t="s">
        <v>62</v>
      </c>
    </row>
    <row r="178" customFormat="false" ht="12.75" hidden="false" customHeight="false" outlineLevel="0" collapsed="false">
      <c r="A178" s="37" t="n">
        <v>44070</v>
      </c>
      <c r="B178" s="0" t="n">
        <f aca="false">Massachusetts!B178</f>
        <v>117450</v>
      </c>
      <c r="C178" s="7" t="n">
        <f aca="false">Massachusetts!C178</f>
        <v>365</v>
      </c>
      <c r="D178" s="46" t="n">
        <f aca="false">C178/AVERAGE(C171:C177)</f>
        <v>1.28845184064549</v>
      </c>
      <c r="E178" s="9" t="n">
        <f aca="false">(LN(D178))</f>
        <v>0.253441374118009</v>
      </c>
      <c r="F178" s="46" t="n">
        <f aca="false">(E178)^2</f>
        <v>0.0642325301148245</v>
      </c>
      <c r="G178" s="60" t="s">
        <v>56</v>
      </c>
    </row>
    <row r="179" customFormat="false" ht="12.75" hidden="false" customHeight="false" outlineLevel="0" collapsed="false">
      <c r="A179" s="37" t="n">
        <v>44071</v>
      </c>
      <c r="B179" s="0" t="n">
        <f aca="false">Massachusetts!B179</f>
        <v>117888</v>
      </c>
      <c r="C179" s="7" t="n">
        <f aca="false">Massachusetts!C179</f>
        <v>438</v>
      </c>
      <c r="D179" s="46" t="n">
        <f aca="false">C179/AVERAGE(C172:C178)</f>
        <v>1.46979865771812</v>
      </c>
      <c r="E179" s="9" t="n">
        <f aca="false">(LN(D179))</f>
        <v>0.385125423871042</v>
      </c>
      <c r="F179" s="46" t="n">
        <f aca="false">(E179)^2</f>
        <v>0.14832159211185</v>
      </c>
      <c r="G179" s="59" t="s">
        <v>57</v>
      </c>
    </row>
    <row r="180" customFormat="false" ht="12.75" hidden="false" customHeight="false" outlineLevel="0" collapsed="false">
      <c r="A180" s="37" t="n">
        <v>44072</v>
      </c>
      <c r="B180" s="0" t="n">
        <f aca="false">Massachusetts!B180</f>
        <v>118309</v>
      </c>
      <c r="C180" s="7" t="n">
        <f aca="false">Massachusetts!C180</f>
        <v>421</v>
      </c>
      <c r="D180" s="46" t="n">
        <f aca="false">C180/AVERAGE(C173:C179)</f>
        <v>1.40802675585284</v>
      </c>
      <c r="E180" s="9" t="n">
        <f aca="false">(LN(D180))</f>
        <v>0.342189260291695</v>
      </c>
      <c r="F180" s="46" t="n">
        <f aca="false">(E180)^2</f>
        <v>0.117093489858977</v>
      </c>
      <c r="G180" s="59" t="s">
        <v>58</v>
      </c>
    </row>
    <row r="181" customFormat="false" ht="12.75" hidden="false" customHeight="false" outlineLevel="0" collapsed="false">
      <c r="A181" s="37" t="n">
        <v>44073</v>
      </c>
      <c r="B181" s="0" t="n">
        <f aca="false">Massachusetts!B181</f>
        <v>118483</v>
      </c>
      <c r="C181" s="7" t="n">
        <f aca="false">Massachusetts!C181</f>
        <v>174</v>
      </c>
      <c r="D181" s="46" t="n">
        <f aca="false">C181/AVERAGE(C174:C180)</f>
        <v>0.506444906444906</v>
      </c>
      <c r="E181" s="9" t="n">
        <f aca="false">(LN(D181))</f>
        <v>-0.680339734270019</v>
      </c>
      <c r="F181" s="46" t="n">
        <f aca="false">(E181)^2</f>
        <v>0.4628621540266</v>
      </c>
      <c r="G181" s="59" t="s">
        <v>59</v>
      </c>
    </row>
    <row r="182" customFormat="false" ht="12.75" hidden="false" customHeight="false" outlineLevel="0" collapsed="false">
      <c r="A182" s="37" t="n">
        <v>44074</v>
      </c>
      <c r="B182" s="0" t="n">
        <f aca="false">Massachusetts!B182</f>
        <v>118784</v>
      </c>
      <c r="C182" s="7" t="n">
        <f aca="false">Massachusetts!C182</f>
        <v>301</v>
      </c>
      <c r="D182" s="46" t="n">
        <f aca="false">C182/AVERAGE(C175:C181)</f>
        <v>0.897359454855196</v>
      </c>
      <c r="E182" s="9" t="n">
        <f aca="false">(LN(D182))</f>
        <v>-0.108298767143798</v>
      </c>
      <c r="F182" s="46" t="n">
        <f aca="false">(E182)^2</f>
        <v>0.0117286229648666</v>
      </c>
      <c r="G182" s="47" t="s">
        <v>60</v>
      </c>
    </row>
    <row r="183" customFormat="false" ht="12.75" hidden="false" customHeight="false" outlineLevel="0" collapsed="false">
      <c r="A183" s="37" t="n">
        <v>44075</v>
      </c>
      <c r="B183" s="0" t="n">
        <f aca="false">Massachusetts!B183</f>
        <v>119138</v>
      </c>
      <c r="C183" s="7" t="n">
        <f aca="false">Massachusetts!C183</f>
        <v>354</v>
      </c>
      <c r="D183" s="46" t="n">
        <f aca="false">C183/AVERAGE(C176:C182)</f>
        <v>1.04866694879391</v>
      </c>
      <c r="E183" s="9" t="n">
        <f aca="false">(LN(D183))</f>
        <v>0.0475197850021801</v>
      </c>
      <c r="F183" s="46" t="n">
        <f aca="false">(E183)^2</f>
        <v>0.00225812996665342</v>
      </c>
      <c r="G183" s="47" t="s">
        <v>61</v>
      </c>
    </row>
    <row r="184" customFormat="false" ht="12.75" hidden="false" customHeight="false" outlineLevel="0" collapsed="false">
      <c r="A184" s="37" t="n">
        <v>44076</v>
      </c>
      <c r="B184" s="0" t="n">
        <f aca="false">Massachusetts!B184</f>
        <v>119426</v>
      </c>
      <c r="C184" s="7" t="n">
        <f aca="false">Massachusetts!C184</f>
        <v>288</v>
      </c>
      <c r="D184" s="46" t="n">
        <f aca="false">C184/AVERAGE(C177:C183)</f>
        <v>0.851351351351351</v>
      </c>
      <c r="E184" s="9" t="n">
        <f aca="false">(LN(D184))</f>
        <v>-0.160930366812637</v>
      </c>
      <c r="F184" s="46" t="n">
        <f aca="false">(E184)^2</f>
        <v>0.0258985829624499</v>
      </c>
      <c r="G184" s="0" t="s">
        <v>62</v>
      </c>
    </row>
    <row r="185" customFormat="false" ht="12.75" hidden="false" customHeight="false" outlineLevel="0" collapsed="false">
      <c r="A185" s="37" t="n">
        <v>44077</v>
      </c>
      <c r="B185" s="0" t="n">
        <f aca="false">Massachusetts!B185</f>
        <v>119819</v>
      </c>
      <c r="C185" s="7" t="n">
        <f aca="false">Massachusetts!C185</f>
        <v>393</v>
      </c>
      <c r="D185" s="46" t="n">
        <f aca="false">C185/AVERAGE(C178:C184)</f>
        <v>1.17513882956002</v>
      </c>
      <c r="E185" s="9" t="n">
        <f aca="false">(LN(D185))</f>
        <v>0.161386293433664</v>
      </c>
      <c r="F185" s="46" t="n">
        <f aca="false">(E185)^2</f>
        <v>0.0260455357082566</v>
      </c>
      <c r="G185" s="47" t="s">
        <v>56</v>
      </c>
    </row>
    <row r="186" customFormat="false" ht="12.75" hidden="false" customHeight="false" outlineLevel="0" collapsed="false">
      <c r="A186" s="37" t="n">
        <v>44078</v>
      </c>
      <c r="B186" s="0" t="n">
        <f aca="false">Massachusetts!B186</f>
        <v>120038</v>
      </c>
      <c r="C186" s="7" t="n">
        <f aca="false">Massachusetts!C186</f>
        <v>219</v>
      </c>
      <c r="D186" s="46" t="n">
        <f aca="false">C186/AVERAGE(C179:C185)</f>
        <v>0.647108484592655</v>
      </c>
      <c r="E186" s="9" t="n">
        <f aca="false">(LN(D186))</f>
        <v>-0.435241325286971</v>
      </c>
      <c r="F186" s="46" t="n">
        <f aca="false">(E186)^2</f>
        <v>0.189435011237559</v>
      </c>
      <c r="G186" s="47" t="s">
        <v>57</v>
      </c>
    </row>
    <row r="187" customFormat="false" ht="12.75" hidden="false" customHeight="false" outlineLevel="0" collapsed="false">
      <c r="A187" s="37" t="n">
        <v>44079</v>
      </c>
      <c r="B187" s="0" t="n">
        <f aca="false">Massachusetts!B187</f>
        <v>120454</v>
      </c>
      <c r="C187" s="7" t="n">
        <f aca="false">Massachusetts!C187</f>
        <v>416</v>
      </c>
      <c r="D187" s="46" t="n">
        <f aca="false">C187/AVERAGE(C180:C186)</f>
        <v>1.35441860465116</v>
      </c>
      <c r="E187" s="9" t="n">
        <f aca="false">(LN(D187))</f>
        <v>0.303372288194868</v>
      </c>
      <c r="F187" s="46" t="n">
        <f aca="false">(E187)^2</f>
        <v>0.09203474524459</v>
      </c>
      <c r="G187" s="47" t="s">
        <v>58</v>
      </c>
    </row>
    <row r="188" customFormat="false" ht="12.75" hidden="false" customHeight="false" outlineLevel="0" collapsed="false">
      <c r="A188" s="37" t="n">
        <v>44080</v>
      </c>
      <c r="B188" s="0" t="n">
        <f aca="false">Massachusetts!B188</f>
        <v>120824</v>
      </c>
      <c r="C188" s="7" t="n">
        <f aca="false">Massachusetts!C188</f>
        <v>370</v>
      </c>
      <c r="D188" s="46" t="n">
        <f aca="false">C188/AVERAGE(C181:C187)</f>
        <v>1.20745920745921</v>
      </c>
      <c r="E188" s="9" t="n">
        <f aca="false">(LN(D188))</f>
        <v>0.188518323331466</v>
      </c>
      <c r="F188" s="46" t="n">
        <f aca="false">(E188)^2</f>
        <v>0.0355391582317072</v>
      </c>
      <c r="G188" s="47" t="s">
        <v>59</v>
      </c>
    </row>
    <row r="189" customFormat="false" ht="12.75" hidden="false" customHeight="false" outlineLevel="0" collapsed="false">
      <c r="A189" s="37" t="n">
        <v>44081</v>
      </c>
      <c r="B189" s="0" t="n">
        <f aca="false">Massachusetts!B189</f>
        <v>121046</v>
      </c>
      <c r="C189" s="7" t="n">
        <f aca="false">Massachusetts!C189</f>
        <v>222</v>
      </c>
      <c r="D189" s="46" t="n">
        <f aca="false">C189/AVERAGE(C182:C188)</f>
        <v>0.663818880820162</v>
      </c>
      <c r="E189" s="9" t="n">
        <f aca="false">(LN(D189))</f>
        <v>-0.409745936563318</v>
      </c>
      <c r="F189" s="46" t="n">
        <f aca="false">(E189)^2</f>
        <v>0.167891732530151</v>
      </c>
      <c r="G189" s="47" t="s">
        <v>60</v>
      </c>
    </row>
    <row r="190" customFormat="false" ht="12.75" hidden="false" customHeight="false" outlineLevel="0" collapsed="false">
      <c r="A190" s="37" t="n">
        <v>44082</v>
      </c>
      <c r="B190" s="0" t="n">
        <f aca="false">Massachusetts!B190</f>
        <v>121214</v>
      </c>
      <c r="C190" s="7" t="n">
        <f aca="false">Massachusetts!C190</f>
        <v>168</v>
      </c>
      <c r="D190" s="46" t="n">
        <f aca="false">C190/AVERAGE(C183:C189)</f>
        <v>0.519893899204244</v>
      </c>
      <c r="E190" s="9" t="n">
        <f aca="false">(LN(D190))</f>
        <v>-0.654130528217493</v>
      </c>
      <c r="F190" s="46" t="n">
        <f aca="false">(E190)^2</f>
        <v>0.427886747946097</v>
      </c>
      <c r="G190" s="47" t="s">
        <v>61</v>
      </c>
    </row>
    <row r="191" customFormat="false" ht="12.75" hidden="false" customHeight="false" outlineLevel="0" collapsed="false">
      <c r="A191" s="37" t="n">
        <v>44083</v>
      </c>
      <c r="B191" s="0" t="n">
        <f aca="false">Massachusetts!B191</f>
        <v>121396</v>
      </c>
      <c r="C191" s="7" t="n">
        <f aca="false">Massachusetts!C191</f>
        <v>182</v>
      </c>
      <c r="D191" s="46" t="n">
        <f aca="false">C191/AVERAGE(C184:C190)</f>
        <v>0.613680154142582</v>
      </c>
      <c r="E191" s="9" t="n">
        <f aca="false">(LN(D191))</f>
        <v>-0.488281408153671</v>
      </c>
      <c r="F191" s="46" t="n">
        <f aca="false">(E191)^2</f>
        <v>0.238418733548531</v>
      </c>
      <c r="G191" s="0" t="s">
        <v>62</v>
      </c>
    </row>
    <row r="192" customFormat="false" ht="12.75" hidden="false" customHeight="false" outlineLevel="0" collapsed="false">
      <c r="A192" s="37" t="n">
        <v>44084</v>
      </c>
      <c r="B192" s="0" t="n">
        <f aca="false">Massachusetts!B192</f>
        <v>121759</v>
      </c>
      <c r="C192" s="7" t="n">
        <f aca="false">Massachusetts!C192</f>
        <v>363</v>
      </c>
      <c r="D192" s="46" t="n">
        <f aca="false">C192/AVERAGE(C185:C191)</f>
        <v>1.28984771573604</v>
      </c>
      <c r="E192" s="9" t="n">
        <f aca="false">(LN(D192))</f>
        <v>0.25452416158813</v>
      </c>
      <c r="F192" s="46" t="n">
        <f aca="false">(E192)^2</f>
        <v>0.0647825488321405</v>
      </c>
      <c r="G192" s="47" t="s">
        <v>56</v>
      </c>
    </row>
    <row r="193" customFormat="false" ht="12.75" hidden="false" customHeight="false" outlineLevel="0" collapsed="false">
      <c r="A193" s="37" t="n">
        <v>44085</v>
      </c>
      <c r="B193" s="0" t="n">
        <f aca="false">Massachusetts!B193</f>
        <v>122202</v>
      </c>
      <c r="C193" s="7" t="n">
        <f aca="false">Massachusetts!C193</f>
        <v>443</v>
      </c>
      <c r="D193" s="46" t="n">
        <f aca="false">C193/AVERAGE(C186:C192)</f>
        <v>1.59845360824742</v>
      </c>
      <c r="E193" s="9" t="n">
        <f aca="false">(LN(D193))</f>
        <v>0.469036667043075</v>
      </c>
      <c r="F193" s="46" t="n">
        <f aca="false">(E193)^2</f>
        <v>0.219995395030876</v>
      </c>
      <c r="G193" s="47" t="s">
        <v>57</v>
      </c>
    </row>
    <row r="194" customFormat="false" ht="12.75" hidden="false" customHeight="false" outlineLevel="0" collapsed="false">
      <c r="A194" s="37" t="n">
        <v>44086</v>
      </c>
      <c r="B194" s="0" t="n">
        <f aca="false">Massachusetts!B194</f>
        <v>122637</v>
      </c>
      <c r="C194" s="7" t="n">
        <f aca="false">Massachusetts!C194</f>
        <v>435</v>
      </c>
      <c r="D194" s="46" t="n">
        <f aca="false">C194/AVERAGE(C187:C193)</f>
        <v>1.40711645101664</v>
      </c>
      <c r="E194" s="9" t="n">
        <f aca="false">(LN(D194))</f>
        <v>0.341542540177625</v>
      </c>
      <c r="F194" s="46" t="n">
        <f aca="false">(E194)^2</f>
        <v>0.116651306750985</v>
      </c>
      <c r="G194" s="59" t="s">
        <v>58</v>
      </c>
    </row>
    <row r="195" customFormat="false" ht="12.75" hidden="false" customHeight="false" outlineLevel="0" collapsed="false">
      <c r="A195" s="37" t="n">
        <v>44087</v>
      </c>
      <c r="B195" s="0" t="n">
        <f aca="false">Massachusetts!B195</f>
        <v>122904</v>
      </c>
      <c r="C195" s="7" t="n">
        <f aca="false">Massachusetts!C195</f>
        <v>267</v>
      </c>
      <c r="D195" s="46" t="n">
        <f aca="false">C195/AVERAGE(C188:C194)</f>
        <v>0.856161245991755</v>
      </c>
      <c r="E195" s="9" t="n">
        <f aca="false">(LN(D195))</f>
        <v>-0.155296549094381</v>
      </c>
      <c r="F195" s="46" t="n">
        <f aca="false">(E195)^2</f>
        <v>0.0241170181606235</v>
      </c>
      <c r="G195" s="59" t="s">
        <v>59</v>
      </c>
    </row>
    <row r="196" customFormat="false" ht="12.75" hidden="false" customHeight="false" outlineLevel="0" collapsed="false">
      <c r="A196" s="37" t="n">
        <v>44088</v>
      </c>
      <c r="B196" s="0" t="n">
        <f aca="false">Massachusetts!B196</f>
        <v>123139</v>
      </c>
      <c r="C196" s="7" t="n">
        <f aca="false">Massachusetts!C196</f>
        <v>235</v>
      </c>
      <c r="D196" s="46" t="n">
        <f aca="false">C196/AVERAGE(C189:C195)</f>
        <v>0.790865384615385</v>
      </c>
      <c r="E196" s="9" t="n">
        <f aca="false">(LN(D196))</f>
        <v>-0.234627509495891</v>
      </c>
      <c r="F196" s="46" t="n">
        <f aca="false">(E196)^2</f>
        <v>0.0550500682122446</v>
      </c>
      <c r="G196" s="47" t="s">
        <v>60</v>
      </c>
    </row>
    <row r="197" customFormat="false" ht="12.75" hidden="false" customHeight="false" outlineLevel="0" collapsed="false">
      <c r="A197" s="37" t="n">
        <v>44089</v>
      </c>
      <c r="B197" s="0" t="n">
        <f aca="false">Massachusetts!B197</f>
        <v>123425</v>
      </c>
      <c r="C197" s="7" t="n">
        <f aca="false">Massachusetts!C197</f>
        <v>286</v>
      </c>
      <c r="D197" s="46" t="n">
        <f aca="false">C197/AVERAGE(C190:C196)</f>
        <v>0.956521739130435</v>
      </c>
      <c r="E197" s="9" t="n">
        <f aca="false">(LN(D197))</f>
        <v>-0.0444517625708338</v>
      </c>
      <c r="F197" s="46" t="n">
        <f aca="false">(E197)^2</f>
        <v>0.00197595919565378</v>
      </c>
      <c r="G197" s="47" t="s">
        <v>61</v>
      </c>
    </row>
    <row r="198" customFormat="false" ht="12.75" hidden="false" customHeight="false" outlineLevel="0" collapsed="false">
      <c r="A198" s="37" t="n">
        <v>44090</v>
      </c>
      <c r="B198" s="0" t="n">
        <f aca="false">Massachusetts!B198</f>
        <v>123720</v>
      </c>
      <c r="C198" s="7" t="n">
        <f aca="false">Massachusetts!C198</f>
        <v>295</v>
      </c>
      <c r="D198" s="46" t="n">
        <f aca="false">C198/AVERAGE(C191:C197)</f>
        <v>0.933966530981456</v>
      </c>
      <c r="E198" s="9" t="n">
        <f aca="false">(LN(D198))</f>
        <v>-0.0683146754623131</v>
      </c>
      <c r="F198" s="46" t="n">
        <f aca="false">(E198)^2</f>
        <v>0.00466689488352116</v>
      </c>
      <c r="G198" s="0" t="s">
        <v>62</v>
      </c>
    </row>
    <row r="199" customFormat="false" ht="12.75" hidden="false" customHeight="false" outlineLevel="0" collapsed="false">
      <c r="A199" s="37" t="n">
        <v>44091</v>
      </c>
      <c r="B199" s="0" t="n">
        <f aca="false">Massachusetts!B199</f>
        <v>124139</v>
      </c>
      <c r="C199" s="7" t="n">
        <f aca="false">Massachusetts!C199</f>
        <v>419</v>
      </c>
      <c r="D199" s="46" t="n">
        <f aca="false">C199/AVERAGE(C192:C198)</f>
        <v>1.26204819277108</v>
      </c>
      <c r="E199" s="9" t="n">
        <f aca="false">(LN(D199))</f>
        <v>0.232735951005649</v>
      </c>
      <c r="F199" s="46" t="n">
        <f aca="false">(E199)^2</f>
        <v>0.0541660228905039</v>
      </c>
      <c r="G199" s="47" t="s">
        <v>56</v>
      </c>
    </row>
    <row r="200" customFormat="false" ht="12.75" hidden="false" customHeight="false" outlineLevel="0" collapsed="false">
      <c r="A200" s="37" t="n">
        <v>44092</v>
      </c>
      <c r="B200" s="0" t="n">
        <f aca="false">Massachusetts!B200</f>
        <v>124570</v>
      </c>
      <c r="C200" s="7" t="n">
        <f aca="false">Massachusetts!C200</f>
        <v>431</v>
      </c>
      <c r="D200" s="46" t="n">
        <f aca="false">C200/AVERAGE(C193:C199)</f>
        <v>1.26764705882353</v>
      </c>
      <c r="E200" s="9" t="n">
        <f aca="false">(LN(D200))</f>
        <v>0.237162472493541</v>
      </c>
      <c r="F200" s="46" t="n">
        <f aca="false">(E200)^2</f>
        <v>0.0562460383592494</v>
      </c>
      <c r="G200" s="47" t="s">
        <v>57</v>
      </c>
    </row>
    <row r="201" customFormat="false" ht="12.75" hidden="false" customHeight="false" outlineLevel="0" collapsed="false">
      <c r="A201" s="37" t="n">
        <v>44093</v>
      </c>
      <c r="B201" s="0" t="n">
        <f aca="false">Massachusetts!B201</f>
        <v>125139</v>
      </c>
      <c r="C201" s="7" t="n">
        <f aca="false">Massachusetts!C201</f>
        <v>569</v>
      </c>
      <c r="D201" s="46" t="n">
        <f aca="false">C201/AVERAGE(C194:C200)</f>
        <v>1.68201013513514</v>
      </c>
      <c r="E201" s="9" t="n">
        <f aca="false">(LN(D201))</f>
        <v>0.519989587177748</v>
      </c>
      <c r="F201" s="46" t="n">
        <f aca="false">(E201)^2</f>
        <v>0.270389170773285</v>
      </c>
      <c r="G201" s="47" t="s">
        <v>58</v>
      </c>
      <c r="H201" s="59" t="s">
        <v>58</v>
      </c>
    </row>
    <row r="202" customFormat="false" ht="12.75" hidden="false" customHeight="false" outlineLevel="0" collapsed="false">
      <c r="A202" s="37" t="n">
        <v>44094</v>
      </c>
      <c r="B202" s="0" t="n">
        <f aca="false">Massachusetts!B202</f>
        <v>125479</v>
      </c>
      <c r="C202" s="7" t="n">
        <f aca="false">Massachusetts!C202</f>
        <v>340</v>
      </c>
      <c r="D202" s="46" t="n">
        <f aca="false">C202/AVERAGE(C195:C201)</f>
        <v>0.951239008792966</v>
      </c>
      <c r="E202" s="9" t="n">
        <f aca="false">(LN(D202))</f>
        <v>-0.0499899243613359</v>
      </c>
      <c r="F202" s="46" t="n">
        <f aca="false">(E202)^2</f>
        <v>0.0024989925376521</v>
      </c>
      <c r="G202" s="47" t="s">
        <v>59</v>
      </c>
    </row>
    <row r="203" customFormat="false" ht="12.75" hidden="false" customHeight="false" outlineLevel="0" collapsed="false">
      <c r="A203" s="37" t="n">
        <v>44095</v>
      </c>
      <c r="B203" s="0" t="n">
        <f aca="false">Massachusetts!B203</f>
        <v>125723</v>
      </c>
      <c r="C203" s="7" t="n">
        <f aca="false">Massachusetts!C203</f>
        <v>244</v>
      </c>
      <c r="D203" s="46" t="n">
        <f aca="false">C203/AVERAGE(C196:C202)</f>
        <v>0.663300970873786</v>
      </c>
      <c r="E203" s="9" t="n">
        <f aca="false">(LN(D203))</f>
        <v>-0.410526438749321</v>
      </c>
      <c r="F203" s="46" t="n">
        <f aca="false">(E203)^2</f>
        <v>0.1685319569122</v>
      </c>
      <c r="G203" s="47" t="s">
        <v>60</v>
      </c>
    </row>
    <row r="204" customFormat="false" ht="12.75" hidden="false" customHeight="false" outlineLevel="0" collapsed="false">
      <c r="A204" s="37" t="n">
        <v>44096</v>
      </c>
      <c r="B204" s="0" t="n">
        <f aca="false">Massachusetts!B204</f>
        <v>125866</v>
      </c>
      <c r="C204" s="7" t="n">
        <f aca="false">Massachusetts!C204</f>
        <v>143</v>
      </c>
      <c r="D204" s="46" t="n">
        <f aca="false">C204/AVERAGE(C197:C203)</f>
        <v>0.387383900928793</v>
      </c>
      <c r="E204" s="9" t="n">
        <f aca="false">(LN(D204))</f>
        <v>-0.948339085587272</v>
      </c>
      <c r="F204" s="46" t="n">
        <f aca="false">(E204)^2</f>
        <v>0.899347021252503</v>
      </c>
      <c r="G204" s="47" t="s">
        <v>61</v>
      </c>
    </row>
    <row r="205" customFormat="false" ht="12.75" hidden="false" customHeight="false" outlineLevel="0" collapsed="false">
      <c r="A205" s="37" t="n">
        <v>44097</v>
      </c>
      <c r="B205" s="0" t="n">
        <f aca="false">Massachusetts!B205</f>
        <v>126408</v>
      </c>
      <c r="C205" s="7" t="n">
        <f aca="false">Massachusetts!C205</f>
        <v>542</v>
      </c>
      <c r="D205" s="46" t="n">
        <f aca="false">C205/AVERAGE(C198:C204)</f>
        <v>1.55428103236379</v>
      </c>
      <c r="E205" s="9" t="n">
        <f aca="false">(LN(D205))</f>
        <v>0.441013080101999</v>
      </c>
      <c r="F205" s="46" t="n">
        <f aca="false">(E205)^2</f>
        <v>0.194492536821053</v>
      </c>
      <c r="G205" s="0" t="s">
        <v>62</v>
      </c>
    </row>
    <row r="206" customFormat="false" ht="12.75" hidden="false" customHeight="false" outlineLevel="0" collapsed="false">
      <c r="A206" s="37" t="n">
        <v>44098</v>
      </c>
      <c r="B206" s="0" t="n">
        <f aca="false">Massachusetts!B206</f>
        <v>126863</v>
      </c>
      <c r="C206" s="7" t="n">
        <f aca="false">Massachusetts!C206</f>
        <v>455</v>
      </c>
      <c r="D206" s="46" t="n">
        <f aca="false">C206/AVERAGE(C199:C205)</f>
        <v>1.18489583333333</v>
      </c>
      <c r="E206" s="9" t="n">
        <f aca="false">(LN(D206))</f>
        <v>0.169654866363223</v>
      </c>
      <c r="F206" s="46" t="n">
        <f aca="false">(E206)^2</f>
        <v>0.0287827736807232</v>
      </c>
      <c r="G206" s="47" t="s">
        <v>56</v>
      </c>
    </row>
    <row r="207" customFormat="false" ht="12.75" hidden="false" customHeight="false" outlineLevel="0" collapsed="false">
      <c r="A207" s="37" t="n">
        <v>44099</v>
      </c>
      <c r="B207" s="0" t="n">
        <f aca="false">Massachusetts!B207</f>
        <v>127317</v>
      </c>
      <c r="C207" s="7" t="n">
        <f aca="false">Massachusetts!C207</f>
        <v>454</v>
      </c>
      <c r="D207" s="46" t="n">
        <f aca="false">C207/AVERAGE(C200:C206)</f>
        <v>1.16666666666667</v>
      </c>
      <c r="E207" s="9" t="n">
        <f aca="false">(LN(D207))</f>
        <v>0.154150679827258</v>
      </c>
      <c r="F207" s="46" t="n">
        <f aca="false">(E207)^2</f>
        <v>0.0237624320912059</v>
      </c>
      <c r="G207" s="47" t="s">
        <v>57</v>
      </c>
    </row>
    <row r="208" customFormat="false" ht="12.75" hidden="false" customHeight="false" outlineLevel="0" collapsed="false">
      <c r="A208" s="37" t="n">
        <v>44100</v>
      </c>
      <c r="B208" s="0" t="n">
        <f aca="false">Massachusetts!B208</f>
        <v>127832</v>
      </c>
      <c r="C208" s="7" t="n">
        <f aca="false">Massachusetts!C208</f>
        <v>515</v>
      </c>
      <c r="D208" s="46" t="n">
        <f aca="false">C208/AVERAGE(C201:C207)</f>
        <v>1.31234073534765</v>
      </c>
      <c r="E208" s="9" t="n">
        <f aca="false">(LN(D208))</f>
        <v>0.271812363623776</v>
      </c>
      <c r="F208" s="46" t="n">
        <f aca="false">(E208)^2</f>
        <v>0.0738819610187436</v>
      </c>
      <c r="G208" s="47" t="s">
        <v>58</v>
      </c>
    </row>
    <row r="209" customFormat="false" ht="12.75" hidden="false" customHeight="false" outlineLevel="0" collapsed="false">
      <c r="A209" s="37" t="n">
        <v>44101</v>
      </c>
      <c r="B209" s="0" t="n">
        <f aca="false">Massachusetts!B209</f>
        <v>128426</v>
      </c>
      <c r="C209" s="7" t="n">
        <f aca="false">Massachusetts!C209</f>
        <v>594</v>
      </c>
      <c r="D209" s="46" t="n">
        <f aca="false">C209/AVERAGE(C202:C208)</f>
        <v>1.54400297066469</v>
      </c>
      <c r="E209" s="9" t="n">
        <f aca="false">(LN(D209))</f>
        <v>0.43437837560636</v>
      </c>
      <c r="F209" s="46" t="n">
        <f aca="false">(E209)^2</f>
        <v>0.188684573194419</v>
      </c>
      <c r="G209" s="47" t="s">
        <v>59</v>
      </c>
    </row>
    <row r="210" customFormat="false" ht="12.75" hidden="false" customHeight="false" outlineLevel="0" collapsed="false">
      <c r="A210" s="37" t="n">
        <v>44102</v>
      </c>
      <c r="B210" s="0" t="n">
        <f aca="false">Massachusetts!B210</f>
        <v>128793</v>
      </c>
      <c r="C210" s="7" t="n">
        <f aca="false">Massachusetts!C210</f>
        <v>367</v>
      </c>
      <c r="D210" s="46" t="n">
        <f aca="false">C210/AVERAGE(C203:C209)</f>
        <v>0.871733966745843</v>
      </c>
      <c r="E210" s="9" t="n">
        <f aca="false">(LN(D210))</f>
        <v>-0.137270985627811</v>
      </c>
      <c r="F210" s="46" t="n">
        <f aca="false">(E210)^2</f>
        <v>0.0188433234952307</v>
      </c>
      <c r="G210" s="47" t="s">
        <v>60</v>
      </c>
    </row>
    <row r="211" customFormat="false" ht="12.75" hidden="false" customHeight="false" outlineLevel="0" collapsed="false">
      <c r="A211" s="37" t="n">
        <v>44103</v>
      </c>
      <c r="B211" s="0" t="n">
        <f aca="false">Massachusetts!B211</f>
        <v>129243</v>
      </c>
      <c r="C211" s="7" t="n">
        <f aca="false">Massachusetts!C211</f>
        <v>450</v>
      </c>
      <c r="D211" s="46" t="n">
        <f aca="false">C211/AVERAGE(C204:C210)</f>
        <v>1.02605863192182</v>
      </c>
      <c r="E211" s="9" t="n">
        <f aca="false">(LN(D211))</f>
        <v>0.0257248912384359</v>
      </c>
      <c r="F211" s="46" t="n">
        <f aca="false">(E211)^2</f>
        <v>0.000661770029229357</v>
      </c>
      <c r="G211" s="47" t="s">
        <v>61</v>
      </c>
    </row>
    <row r="212" customFormat="false" ht="12.75" hidden="false" customHeight="false" outlineLevel="0" collapsed="false">
      <c r="A212" s="37" t="n">
        <v>44104</v>
      </c>
      <c r="B212" s="0" t="n">
        <f aca="false">Massachusetts!B212</f>
        <v>129753</v>
      </c>
      <c r="C212" s="7" t="n">
        <f aca="false">Massachusetts!C212</f>
        <v>510</v>
      </c>
      <c r="D212" s="46" t="n">
        <f aca="false">C212/AVERAGE(C205:C211)</f>
        <v>1.05715131773764</v>
      </c>
      <c r="E212" s="9" t="n">
        <f aca="false">(LN(D212))</f>
        <v>0.0555778543881171</v>
      </c>
      <c r="F212" s="46" t="n">
        <f aca="false">(E212)^2</f>
        <v>0.00308889789838673</v>
      </c>
      <c r="G212" s="0" t="s">
        <v>62</v>
      </c>
    </row>
    <row r="213" customFormat="false" ht="12.75" hidden="false" customHeight="false" outlineLevel="0" collapsed="false">
      <c r="A213" s="37" t="n">
        <v>44105</v>
      </c>
      <c r="B213" s="0" t="n">
        <f aca="false">Massachusetts!B213</f>
        <v>130461</v>
      </c>
      <c r="C213" s="7" t="n">
        <f aca="false">Massachusetts!C213</f>
        <v>708</v>
      </c>
      <c r="D213" s="46" t="n">
        <f aca="false">C213/AVERAGE(C206:C212)</f>
        <v>1.48161434977578</v>
      </c>
      <c r="E213" s="9" t="n">
        <f aca="false">(LN(D213))</f>
        <v>0.393132270186704</v>
      </c>
      <c r="F213" s="46" t="n">
        <f aca="false">(E213)^2</f>
        <v>0.154552981862152</v>
      </c>
      <c r="G213" s="47" t="s">
        <v>56</v>
      </c>
    </row>
    <row r="214" customFormat="false" ht="12.75" hidden="false" customHeight="false" outlineLevel="0" collapsed="false">
      <c r="A214" s="37" t="n">
        <v>44106</v>
      </c>
      <c r="B214" s="0" t="n">
        <f aca="false">Massachusetts!B214</f>
        <v>131214</v>
      </c>
      <c r="C214" s="7" t="n">
        <f aca="false">Massachusetts!C214</f>
        <v>753</v>
      </c>
      <c r="D214" s="46" t="n">
        <f aca="false">C214/AVERAGE(C207:C213)</f>
        <v>1.46498054474708</v>
      </c>
      <c r="E214" s="9" t="n">
        <f aca="false">(LN(D214))</f>
        <v>0.381841962344728</v>
      </c>
      <c r="F214" s="46" t="n">
        <f aca="false">(E214)^2</f>
        <v>0.145803284207273</v>
      </c>
      <c r="G214" s="47" t="s">
        <v>57</v>
      </c>
    </row>
    <row r="215" customFormat="false" ht="12.75" hidden="false" customHeight="false" outlineLevel="0" collapsed="false">
      <c r="A215" s="37" t="n">
        <v>44107</v>
      </c>
      <c r="B215" s="0" t="n">
        <f aca="false">Massachusetts!B215</f>
        <v>131814</v>
      </c>
      <c r="C215" s="7" t="n">
        <f aca="false">Massachusetts!C215</f>
        <v>600</v>
      </c>
      <c r="D215" s="46" t="n">
        <f aca="false">C215/AVERAGE(C208:C214)</f>
        <v>1.07775211701309</v>
      </c>
      <c r="E215" s="9" t="n">
        <f aca="false">(LN(D215))</f>
        <v>0.0748774989327505</v>
      </c>
      <c r="F215" s="46" t="n">
        <f aca="false">(E215)^2</f>
        <v>0.00560663984642405</v>
      </c>
      <c r="G215" s="47" t="s">
        <v>58</v>
      </c>
    </row>
    <row r="216" customFormat="false" ht="12.75" hidden="false" customHeight="false" outlineLevel="0" collapsed="false">
      <c r="A216" s="37" t="n">
        <v>44108</v>
      </c>
      <c r="B216" s="0" t="n">
        <f aca="false">Massachusetts!B216</f>
        <v>132440</v>
      </c>
      <c r="C216" s="7" t="n">
        <f aca="false">Massachusetts!C216</f>
        <v>626</v>
      </c>
      <c r="D216" s="46" t="n">
        <f aca="false">C216/AVERAGE(C209:C215)</f>
        <v>1.10045203415369</v>
      </c>
      <c r="E216" s="9" t="n">
        <f aca="false">(LN(D216))</f>
        <v>0.0957210355312705</v>
      </c>
      <c r="F216" s="46" t="n">
        <f aca="false">(E216)^2</f>
        <v>0.0091625166431787</v>
      </c>
      <c r="G216" s="47" t="s">
        <v>59</v>
      </c>
      <c r="H216" s="59" t="s">
        <v>59</v>
      </c>
    </row>
    <row r="217" customFormat="false" ht="12.8" hidden="false" customHeight="false" outlineLevel="0" collapsed="false">
      <c r="A217" s="37" t="n">
        <v>44109</v>
      </c>
      <c r="B217" s="0" t="n">
        <f aca="false">Massachusetts!B217</f>
        <v>132905</v>
      </c>
      <c r="C217" s="7" t="n">
        <f aca="false">Massachusetts!C217</f>
        <v>465</v>
      </c>
      <c r="D217" s="46" t="n">
        <f aca="false">C217/AVERAGE(C210:C216)</f>
        <v>0.810911808669656</v>
      </c>
      <c r="E217" s="9" t="n">
        <f aca="false">(LN(D217))</f>
        <v>-0.209595974713614</v>
      </c>
      <c r="F217" s="46" t="n">
        <f aca="false">(E217)^2</f>
        <v>0.0439304726161499</v>
      </c>
      <c r="G217" s="47" t="s">
        <v>60</v>
      </c>
      <c r="H217" s="47"/>
    </row>
    <row r="218" customFormat="false" ht="12.8" hidden="false" customHeight="false" outlineLevel="0" collapsed="false">
      <c r="A218" s="37" t="n">
        <v>44110</v>
      </c>
      <c r="B218" s="0" t="n">
        <f aca="false">Massachusetts!B218</f>
        <v>133359</v>
      </c>
      <c r="C218" s="7" t="n">
        <f aca="false">Massachusetts!C218</f>
        <v>454</v>
      </c>
      <c r="D218" s="46" t="n">
        <f aca="false">C218/AVERAGE(C211:C217)</f>
        <v>0.772859922178988</v>
      </c>
      <c r="E218" s="9" t="n">
        <f aca="false">(LN(D218))</f>
        <v>-0.25765746003834</v>
      </c>
      <c r="F218" s="46" t="n">
        <f aca="false">(E218)^2</f>
        <v>0.0663873667134086</v>
      </c>
      <c r="G218" s="47" t="s">
        <v>61</v>
      </c>
      <c r="H218" s="47"/>
    </row>
    <row r="219" customFormat="false" ht="12.8" hidden="false" customHeight="false" outlineLevel="0" collapsed="false">
      <c r="A219" s="37" t="n">
        <v>44111</v>
      </c>
      <c r="B219" s="0" t="n">
        <f aca="false">Massachusetts!B219</f>
        <v>133868</v>
      </c>
      <c r="C219" s="7" t="n">
        <f aca="false">Massachusetts!C219</f>
        <v>509</v>
      </c>
      <c r="D219" s="46" t="n">
        <f aca="false">C219/AVERAGE(C212:C218)</f>
        <v>0.865646258503401</v>
      </c>
      <c r="E219" s="9" t="n">
        <f aca="false">(LN(D219))</f>
        <v>-0.144278931348104</v>
      </c>
      <c r="F219" s="46" t="n">
        <f aca="false">(E219)^2</f>
        <v>0.020816410030951</v>
      </c>
      <c r="G219" s="0" t="s">
        <v>62</v>
      </c>
    </row>
    <row r="220" customFormat="false" ht="12.8" hidden="false" customHeight="false" outlineLevel="0" collapsed="false">
      <c r="A220" s="37" t="n">
        <v>44112</v>
      </c>
      <c r="B220" s="0" t="n">
        <f aca="false">Massachusetts!B220</f>
        <v>134277</v>
      </c>
      <c r="C220" s="7" t="n">
        <f aca="false">Massachusetts!C220</f>
        <v>409</v>
      </c>
      <c r="D220" s="46" t="n">
        <f aca="false">C220/AVERAGE(C213:C219)</f>
        <v>0.695747266099636</v>
      </c>
      <c r="E220" s="9" t="n">
        <f aca="false">(LN(D220))</f>
        <v>-0.362768808013055</v>
      </c>
      <c r="F220" s="46" t="n">
        <f aca="false">(E220)^2</f>
        <v>0.131601208067213</v>
      </c>
      <c r="G220" s="47" t="s">
        <v>56</v>
      </c>
      <c r="H220" s="47"/>
    </row>
    <row r="221" customFormat="false" ht="12.8" hidden="false" customHeight="false" outlineLevel="0" collapsed="false">
      <c r="A221" s="37" t="n">
        <v>44113</v>
      </c>
      <c r="B221" s="0" t="n">
        <f aca="false">Massachusetts!B221</f>
        <v>135011</v>
      </c>
      <c r="C221" s="7" t="n">
        <f aca="false">Massachusetts!C221</f>
        <v>734</v>
      </c>
      <c r="D221" s="46" t="n">
        <f aca="false">C221/AVERAGE(C214:C220)</f>
        <v>1.34643605870021</v>
      </c>
      <c r="E221" s="9" t="n">
        <f aca="false">(LN(D221))</f>
        <v>0.297461145101652</v>
      </c>
      <c r="F221" s="46" t="n">
        <f aca="false">(E221)^2</f>
        <v>0.088483132845186</v>
      </c>
      <c r="G221" s="47" t="s">
        <v>57</v>
      </c>
      <c r="H221" s="47"/>
    </row>
    <row r="222" customFormat="false" ht="12.8" hidden="false" customHeight="false" outlineLevel="0" collapsed="false">
      <c r="A222" s="37" t="n">
        <v>44114</v>
      </c>
      <c r="B222" s="0" t="n">
        <f aca="false">Massachusetts!B222</f>
        <v>135598</v>
      </c>
      <c r="C222" s="7" t="n">
        <f aca="false">Massachusetts!C222</f>
        <v>587</v>
      </c>
      <c r="D222" s="46" t="n">
        <f aca="false">C222/AVERAGE(C215:C221)</f>
        <v>1.08217013431657</v>
      </c>
      <c r="E222" s="9" t="n">
        <f aca="false">(LN(D222))</f>
        <v>0.0789684086516074</v>
      </c>
      <c r="F222" s="46" t="n">
        <f aca="false">(E222)^2</f>
        <v>0.00623600956496727</v>
      </c>
      <c r="G222" s="47" t="s">
        <v>58</v>
      </c>
      <c r="H222" s="47"/>
    </row>
    <row r="223" customFormat="false" ht="12.8" hidden="false" customHeight="false" outlineLevel="0" collapsed="false">
      <c r="A223" s="37" t="n">
        <v>44115</v>
      </c>
      <c r="B223" s="0" t="n">
        <f aca="false">Massachusetts!B223</f>
        <v>136168</v>
      </c>
      <c r="C223" s="7" t="n">
        <f aca="false">Massachusetts!C223</f>
        <v>570</v>
      </c>
      <c r="D223" s="46" t="n">
        <f aca="false">C223/AVERAGE(C216:C222)</f>
        <v>1.05443974630021</v>
      </c>
      <c r="E223" s="9" t="n">
        <f aca="false">(LN(D223))</f>
        <v>0.0530095797121404</v>
      </c>
      <c r="F223" s="46" t="n">
        <f aca="false">(E223)^2</f>
        <v>0.00281001554125776</v>
      </c>
      <c r="G223" s="47" t="s">
        <v>59</v>
      </c>
      <c r="H223" s="47"/>
    </row>
    <row r="224" customFormat="false" ht="12.8" hidden="false" customHeight="false" outlineLevel="0" collapsed="false">
      <c r="A224" s="37" t="n">
        <v>44116</v>
      </c>
      <c r="B224" s="0" t="n">
        <f aca="false">Massachusetts!B224</f>
        <v>136933</v>
      </c>
      <c r="C224" s="7" t="n">
        <f aca="false">Massachusetts!C224</f>
        <v>765</v>
      </c>
      <c r="D224" s="46" t="n">
        <f aca="false">C224/AVERAGE(C217:C223)</f>
        <v>1.43642703862661</v>
      </c>
      <c r="E224" s="9" t="n">
        <f aca="false">(LN(D224))</f>
        <v>0.362158807076367</v>
      </c>
      <c r="F224" s="46" t="n">
        <f aca="false">(E224)^2</f>
        <v>0.131159001542978</v>
      </c>
      <c r="G224" s="47" t="s">
        <v>60</v>
      </c>
    </row>
    <row r="225" customFormat="false" ht="12.8" hidden="false" customHeight="false" outlineLevel="0" collapsed="false">
      <c r="A225" s="37" t="n">
        <v>44117</v>
      </c>
      <c r="B225" s="0" t="n">
        <f aca="false">Massachusetts!B225</f>
        <v>137565</v>
      </c>
      <c r="C225" s="7" t="n">
        <f aca="false">Massachusetts!C225</f>
        <v>632</v>
      </c>
      <c r="D225" s="46" t="n">
        <f aca="false">C225/AVERAGE(C218:C224)</f>
        <v>1.09831181727905</v>
      </c>
      <c r="E225" s="9" t="n">
        <f aca="false">(LN(D225))</f>
        <v>0.0937742893637178</v>
      </c>
      <c r="F225" s="46" t="n">
        <f aca="false">(E225)^2</f>
        <v>0.00879361734567028</v>
      </c>
      <c r="G225" s="47" t="s">
        <v>61</v>
      </c>
    </row>
    <row r="226" customFormat="false" ht="12.8" hidden="false" customHeight="false" outlineLevel="0" collapsed="false">
      <c r="A226" s="37" t="n">
        <v>44118</v>
      </c>
      <c r="B226" s="0" t="n">
        <f aca="false">Massachusetts!B226</f>
        <v>138083</v>
      </c>
      <c r="C226" s="7" t="n">
        <f aca="false">Massachusetts!C226</f>
        <v>518</v>
      </c>
      <c r="D226" s="46" t="n">
        <f aca="false">C226/AVERAGE(C219:C225)</f>
        <v>0.862101759391346</v>
      </c>
      <c r="E226" s="9" t="n">
        <f aca="false">(LN(D226))</f>
        <v>-0.148381964947849</v>
      </c>
      <c r="F226" s="46" t="n">
        <f aca="false">(E226)^2</f>
        <v>0.0220172075217846</v>
      </c>
      <c r="G226" s="0" t="s">
        <v>62</v>
      </c>
    </row>
    <row r="227" customFormat="false" ht="12.8" hidden="false" customHeight="false" outlineLevel="0" collapsed="false">
      <c r="A227" s="37" t="n">
        <v>44119</v>
      </c>
      <c r="B227" s="0" t="n">
        <f aca="false">Massachusetts!B227</f>
        <v>138651</v>
      </c>
      <c r="C227" s="7" t="n">
        <f aca="false">Massachusetts!C227</f>
        <v>568</v>
      </c>
      <c r="D227" s="46" t="n">
        <f aca="false">C227/AVERAGE(C220:C226)</f>
        <v>0.943297746144721</v>
      </c>
      <c r="E227" s="9" t="n">
        <f aca="false">(LN(D227))</f>
        <v>-0.0583733026594911</v>
      </c>
      <c r="F227" s="46" t="n">
        <f aca="false">(E227)^2</f>
        <v>0.00340744246337655</v>
      </c>
      <c r="G227" s="47" t="s">
        <v>56</v>
      </c>
    </row>
    <row r="228" customFormat="false" ht="12.8" hidden="false" customHeight="false" outlineLevel="0" collapsed="false">
      <c r="A228" s="37" t="n">
        <v>44120</v>
      </c>
      <c r="B228" s="0" t="n">
        <f aca="false">Massachusetts!B228</f>
        <v>139353</v>
      </c>
      <c r="C228" s="7" t="n">
        <f aca="false">Massachusetts!C228</f>
        <v>702</v>
      </c>
      <c r="D228" s="46" t="n">
        <f aca="false">C228/AVERAGE(C221:C227)</f>
        <v>1.12345679012346</v>
      </c>
      <c r="E228" s="9" t="n">
        <f aca="false">(LN(D228))</f>
        <v>0.116410351844411</v>
      </c>
      <c r="F228" s="46" t="n">
        <f aca="false">(E228)^2</f>
        <v>0.0135513700165397</v>
      </c>
      <c r="G228" s="47" t="s">
        <v>57</v>
      </c>
    </row>
    <row r="229" customFormat="false" ht="12.8" hidden="false" customHeight="false" outlineLevel="0" collapsed="false">
      <c r="A229" s="37" t="n">
        <v>44121</v>
      </c>
      <c r="B229" s="0" t="n">
        <f aca="false">Massachusetts!B229</f>
        <v>139903</v>
      </c>
      <c r="C229" s="7" t="n">
        <f aca="false">Massachusetts!C229</f>
        <v>550</v>
      </c>
      <c r="D229" s="46" t="n">
        <f aca="false">C229/AVERAGE(C222:C228)</f>
        <v>0.886688162137264</v>
      </c>
      <c r="E229" s="9" t="n">
        <f aca="false">(LN(D229))</f>
        <v>-0.120261923156407</v>
      </c>
      <c r="F229" s="46" t="n">
        <f aca="false">(E229)^2</f>
        <v>0.0144629301612776</v>
      </c>
      <c r="G229" s="47" t="s">
        <v>58</v>
      </c>
    </row>
    <row r="230" customFormat="false" ht="12.8" hidden="false" customHeight="false" outlineLevel="0" collapsed="false">
      <c r="A230" s="37" t="n">
        <v>44122</v>
      </c>
      <c r="B230" s="0" t="n">
        <f aca="false">Massachusetts!B230</f>
        <v>140647</v>
      </c>
      <c r="C230" s="7" t="n">
        <f aca="false">Massachusetts!C230</f>
        <v>744</v>
      </c>
      <c r="D230" s="46" t="n">
        <f aca="false">C230/AVERAGE(C223:C229)</f>
        <v>1.20975609756098</v>
      </c>
      <c r="E230" s="9" t="n">
        <f aca="false">(LN(D230))</f>
        <v>0.190418767026574</v>
      </c>
      <c r="F230" s="46" t="n">
        <f aca="false">(E230)^2</f>
        <v>0.0362593068359206</v>
      </c>
      <c r="G230" s="47" t="s">
        <v>59</v>
      </c>
    </row>
    <row r="231" customFormat="false" ht="12.8" hidden="false" customHeight="false" outlineLevel="0" collapsed="false">
      <c r="A231" s="37" t="n">
        <v>44123</v>
      </c>
      <c r="B231" s="0" t="n">
        <f aca="false">Massachusetts!B231</f>
        <v>141474</v>
      </c>
      <c r="C231" s="7" t="n">
        <f aca="false">Massachusetts!C231</f>
        <v>927</v>
      </c>
      <c r="D231" s="46" t="n">
        <f aca="false">C231/AVERAGE(C224:C230)</f>
        <v>1.44876088412592</v>
      </c>
      <c r="E231" s="9" t="n">
        <f aca="false">(LN(D231))</f>
        <v>0.370708628413869</v>
      </c>
      <c r="F231" s="46" t="n">
        <f aca="false">(E231)^2</f>
        <v>0.137424887180492</v>
      </c>
      <c r="G231" s="47" t="s">
        <v>60</v>
      </c>
    </row>
    <row r="232" customFormat="false" ht="12.8" hidden="false" customHeight="false" outlineLevel="0" collapsed="false">
      <c r="A232" s="37" t="n">
        <v>44124</v>
      </c>
      <c r="B232" s="0" t="n">
        <f aca="false">Massachusetts!B232</f>
        <v>142295</v>
      </c>
      <c r="C232" s="7" t="n">
        <f aca="false">Massachusetts!C232</f>
        <v>821</v>
      </c>
      <c r="D232" s="46" t="n">
        <f aca="false">C232/AVERAGE(C225:C231)</f>
        <v>1.23831070889894</v>
      </c>
      <c r="E232" s="9" t="n">
        <f aca="false">(LN(D232))</f>
        <v>0.213748119266566</v>
      </c>
      <c r="F232" s="46" t="n">
        <f aca="false">(E232)^2</f>
        <v>0.045688258489994</v>
      </c>
      <c r="G232" s="47" t="s">
        <v>61</v>
      </c>
    </row>
    <row r="233" customFormat="false" ht="12.8" hidden="false" customHeight="false" outlineLevel="0" collapsed="false">
      <c r="A233" s="37" t="n">
        <v>44125</v>
      </c>
      <c r="B233" s="0" t="n">
        <f aca="false">Massachusetts!B233</f>
        <v>142941</v>
      </c>
      <c r="C233" s="7" t="n">
        <f aca="false">Massachusetts!C233</f>
        <v>646</v>
      </c>
      <c r="D233" s="46" t="n">
        <f aca="false">C233/AVERAGE(C226:C232)</f>
        <v>0.936231884057971</v>
      </c>
      <c r="E233" s="9" t="n">
        <f aca="false">(LN(D233))</f>
        <v>-0.0658920938087033</v>
      </c>
      <c r="F233" s="46" t="n">
        <f aca="false">(E233)^2</f>
        <v>0.00434176802649495</v>
      </c>
      <c r="G233" s="0" t="s">
        <v>62</v>
      </c>
    </row>
    <row r="234" customFormat="false" ht="12.8" hidden="false" customHeight="false" outlineLevel="0" collapsed="false">
      <c r="A234" s="37" t="n">
        <v>44126</v>
      </c>
      <c r="B234" s="0" t="n">
        <f aca="false">Massachusetts!B234</f>
        <v>143927</v>
      </c>
      <c r="C234" s="7" t="n">
        <f aca="false">Massachusetts!C234</f>
        <v>986</v>
      </c>
      <c r="D234" s="46" t="n">
        <f aca="false">C234/AVERAGE(C227:C233)</f>
        <v>1.39209358612344</v>
      </c>
      <c r="E234" s="9" t="n">
        <f aca="false">(LN(D234))</f>
        <v>0.330808791062813</v>
      </c>
      <c r="F234" s="46" t="n">
        <f aca="false">(E234)^2</f>
        <v>0.10943445624444</v>
      </c>
      <c r="G234" s="47" t="s">
        <v>56</v>
      </c>
    </row>
    <row r="235" customFormat="false" ht="12.8" hidden="false" customHeight="false" outlineLevel="0" collapsed="false">
      <c r="A235" s="37" t="n">
        <v>44127</v>
      </c>
      <c r="B235" s="0" t="n">
        <f aca="false">Massachusetts!B235</f>
        <v>144895</v>
      </c>
      <c r="C235" s="7" t="n">
        <f aca="false">Massachusetts!C235</f>
        <v>968</v>
      </c>
      <c r="D235" s="46" t="n">
        <f aca="false">C235/AVERAGE(C228:C234)</f>
        <v>1.26041666666667</v>
      </c>
      <c r="E235" s="9" t="n">
        <f aca="false">(LN(D235))</f>
        <v>0.231442354128905</v>
      </c>
      <c r="F235" s="46" t="n">
        <f aca="false">(E235)^2</f>
        <v>0.0535655632847294</v>
      </c>
      <c r="G235" s="47" t="s">
        <v>57</v>
      </c>
    </row>
    <row r="236" customFormat="false" ht="12.8" hidden="false" customHeight="false" outlineLevel="0" collapsed="false">
      <c r="A236" s="37" t="n">
        <v>44128</v>
      </c>
      <c r="B236" s="0" t="n">
        <f aca="false">Massachusetts!B236</f>
        <v>146023</v>
      </c>
      <c r="C236" s="7" t="n">
        <f aca="false">Massachusetts!C236</f>
        <v>1128</v>
      </c>
      <c r="D236" s="46" t="n">
        <f aca="false">C236/AVERAGE(C229:C235)</f>
        <v>1.39950372208437</v>
      </c>
      <c r="E236" s="9" t="n">
        <f aca="false">(LN(D236))</f>
        <v>0.336117689551376</v>
      </c>
      <c r="F236" s="46" t="n">
        <f aca="false">(E236)^2</f>
        <v>0.112975101229355</v>
      </c>
      <c r="G236" s="47" t="s">
        <v>58</v>
      </c>
    </row>
    <row r="237" customFormat="false" ht="12.8" hidden="false" customHeight="false" outlineLevel="0" collapsed="false">
      <c r="A237" s="37" t="n">
        <v>44129</v>
      </c>
      <c r="B237" s="0" t="n">
        <f aca="false">Massachusetts!B237</f>
        <v>147120</v>
      </c>
      <c r="C237" s="7" t="n">
        <f aca="false">Massachusetts!C237</f>
        <v>1097</v>
      </c>
      <c r="D237" s="46" t="n">
        <f aca="false">C237/AVERAGE(C230:C236)</f>
        <v>1.23456591639871</v>
      </c>
      <c r="E237" s="9" t="n">
        <f aca="false">(LN(D237))</f>
        <v>0.210719423597319</v>
      </c>
      <c r="F237" s="46" t="n">
        <f aca="false">(E237)^2</f>
        <v>0.0444026754811862</v>
      </c>
      <c r="G237" s="47" t="s">
        <v>59</v>
      </c>
    </row>
    <row r="238" customFormat="false" ht="12.8" hidden="false" customHeight="false" outlineLevel="0" collapsed="false">
      <c r="A238" s="37" t="n">
        <v>44130</v>
      </c>
      <c r="B238" s="0" t="n">
        <f aca="false">Massachusetts!B238</f>
        <v>148336</v>
      </c>
      <c r="C238" s="7" t="n">
        <f aca="false">Massachusetts!C238</f>
        <v>1216</v>
      </c>
      <c r="D238" s="46" t="n">
        <f aca="false">C238/AVERAGE(C231:C237)</f>
        <v>1.29499467518637</v>
      </c>
      <c r="E238" s="9" t="n">
        <f aca="false">(LN(D238))</f>
        <v>0.258506583317849</v>
      </c>
      <c r="F238" s="46" t="n">
        <f aca="false">(E238)^2</f>
        <v>0.0668256536186683</v>
      </c>
      <c r="G238" s="47" t="s">
        <v>60</v>
      </c>
      <c r="H238" s="47" t="s">
        <v>60</v>
      </c>
    </row>
    <row r="239" customFormat="false" ht="12.8" hidden="false" customHeight="false" outlineLevel="0" collapsed="false">
      <c r="H239" s="47" t="s">
        <v>61</v>
      </c>
    </row>
    <row r="240" customFormat="false" ht="12.8" hidden="false" customHeight="false" outlineLevel="0" collapsed="false">
      <c r="H240" s="0" t="s">
        <v>62</v>
      </c>
    </row>
    <row r="241" customFormat="false" ht="12.8" hidden="false" customHeight="false" outlineLevel="0" collapsed="false">
      <c r="H241" s="47" t="s">
        <v>56</v>
      </c>
    </row>
    <row r="242" customFormat="false" ht="12.8" hidden="false" customHeight="false" outlineLevel="0" collapsed="false">
      <c r="H242" s="47" t="s">
        <v>57</v>
      </c>
    </row>
    <row r="243" customFormat="false" ht="12.8" hidden="false" customHeight="false" outlineLevel="0" collapsed="false">
      <c r="H243" s="47" t="s">
        <v>58</v>
      </c>
    </row>
    <row r="244" customFormat="false" ht="12.8" hidden="false" customHeight="false" outlineLevel="0" collapsed="false">
      <c r="H244" s="47" t="s">
        <v>59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38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pane xSplit="0" ySplit="5850" topLeftCell="B234" activePane="bottomLeft" state="split"/>
      <selection pane="topLeft" activeCell="A1" activeCellId="0" sqref="A1"/>
      <selection pane="bottomLeft" activeCell="C241" activeCellId="0" sqref="C241"/>
    </sheetView>
  </sheetViews>
  <sheetFormatPr defaultColWidth="12.0390625" defaultRowHeight="12.75" zeroHeight="false" outlineLevelRow="0" outlineLevelCol="0"/>
  <cols>
    <col collapsed="false" customWidth="true" hidden="false" outlineLevel="0" max="3" min="3" style="7" width="11.57"/>
    <col collapsed="false" customWidth="true" hidden="false" outlineLevel="0" max="5" min="5" style="7" width="11.57"/>
  </cols>
  <sheetData>
    <row r="1" customFormat="false" ht="12.75" hidden="false" customHeight="false" outlineLevel="0" collapsed="false">
      <c r="A1" s="0" t="s">
        <v>0</v>
      </c>
      <c r="B1" s="0" t="s">
        <v>14</v>
      </c>
      <c r="C1" s="7" t="s">
        <v>15</v>
      </c>
      <c r="E1" s="5" t="s">
        <v>66</v>
      </c>
      <c r="F1" s="5" t="s">
        <v>67</v>
      </c>
      <c r="G1" s="5" t="s">
        <v>68</v>
      </c>
      <c r="H1" s="5" t="s">
        <v>69</v>
      </c>
    </row>
    <row r="2" customFormat="false" ht="12.75" hidden="false" customHeight="false" outlineLevel="0" collapsed="false">
      <c r="A2" s="62" t="n">
        <f aca="false">Massachusetts!A2</f>
        <v>43894</v>
      </c>
      <c r="B2" s="0" t="n">
        <f aca="false">Massachusetts!O2</f>
        <v>1</v>
      </c>
      <c r="C2" s="7" t="str">
        <f aca="false">TEXT(Massachusetts!P2,"MMMM")</f>
        <v>March</v>
      </c>
      <c r="D2" s="0" t="s">
        <v>70</v>
      </c>
      <c r="E2" s="36" t="n">
        <f aca="false">COUNTIFS($B$2:$B$300,E$10,$C$2:$C$300,$D2)</f>
        <v>5</v>
      </c>
      <c r="F2" s="36" t="n">
        <f aca="false">COUNTIFS($B$2:$B$300,F$10,$C$2:$C$300,$D2)</f>
        <v>12</v>
      </c>
      <c r="G2" s="36" t="n">
        <f aca="false">COUNTIFS($B$2:$B$300,G$10,$C$2:$C$300,$D2)</f>
        <v>10</v>
      </c>
      <c r="H2" s="36" t="n">
        <f aca="false">COUNTIFS($B$2:$B$300,H$10,$C$2:$C$300,$D2)</f>
        <v>1</v>
      </c>
    </row>
    <row r="3" customFormat="false" ht="12.75" hidden="false" customHeight="false" outlineLevel="0" collapsed="false">
      <c r="A3" s="62" t="n">
        <f aca="false">Massachusetts!A3</f>
        <v>43895</v>
      </c>
      <c r="B3" s="0" t="n">
        <f aca="false">Massachusetts!O3</f>
        <v>1</v>
      </c>
      <c r="C3" s="7" t="str">
        <f aca="false">TEXT(Massachusetts!P3,"MMMM")</f>
        <v>March</v>
      </c>
      <c r="D3" s="13" t="s">
        <v>71</v>
      </c>
      <c r="E3" s="36" t="n">
        <f aca="false">COUNTIFS($B$2:$B$300,E$10,$C$2:$C$300,$D3)</f>
        <v>0</v>
      </c>
      <c r="F3" s="36" t="n">
        <f aca="false">COUNTIFS($B$2:$B$300,F$10,$C$2:$C$300,$D3)</f>
        <v>0</v>
      </c>
      <c r="G3" s="36" t="n">
        <f aca="false">COUNTIFS($B$2:$B$300,G$10,$C$2:$C$300,$D3)</f>
        <v>1</v>
      </c>
      <c r="H3" s="36" t="n">
        <f aca="false">COUNTIFS($B$2:$B$300,H$10,$C$2:$C$300,$D3)</f>
        <v>29</v>
      </c>
    </row>
    <row r="4" customFormat="false" ht="12.75" hidden="false" customHeight="false" outlineLevel="0" collapsed="false">
      <c r="A4" s="62" t="n">
        <f aca="false">Massachusetts!A4</f>
        <v>43896</v>
      </c>
      <c r="B4" s="0" t="n">
        <f aca="false">Massachusetts!O4</f>
        <v>1</v>
      </c>
      <c r="C4" s="7" t="str">
        <f aca="false">TEXT(Massachusetts!P4,"MMMM")</f>
        <v>March</v>
      </c>
      <c r="D4" s="13" t="s">
        <v>72</v>
      </c>
      <c r="E4" s="36" t="n">
        <f aca="false">COUNTIFS($B$2:$B$300,E$10,$C$2:$C$300,$D4)</f>
        <v>0</v>
      </c>
      <c r="F4" s="36" t="n">
        <f aca="false">COUNTIFS($B$2:$B$300,F$10,$C$2:$C$300,$D4)</f>
        <v>0</v>
      </c>
      <c r="G4" s="36" t="n">
        <f aca="false">COUNTIFS($B$2:$B$300,G$10,$C$2:$C$300,$D4)</f>
        <v>12</v>
      </c>
      <c r="H4" s="36" t="n">
        <f aca="false">COUNTIFS($B$2:$B$300,H$10,$C$2:$C$300,$D4)</f>
        <v>19</v>
      </c>
    </row>
    <row r="5" customFormat="false" ht="12.75" hidden="false" customHeight="false" outlineLevel="0" collapsed="false">
      <c r="A5" s="62" t="n">
        <f aca="false">Massachusetts!A5</f>
        <v>43897</v>
      </c>
      <c r="B5" s="0" t="n">
        <f aca="false">Massachusetts!O5</f>
        <v>1</v>
      </c>
      <c r="C5" s="7" t="str">
        <f aca="false">TEXT(Massachusetts!P5,"MMMM")</f>
        <v>March</v>
      </c>
      <c r="D5" s="13" t="s">
        <v>73</v>
      </c>
      <c r="E5" s="36" t="n">
        <f aca="false">COUNTIFS($B$2:$B$300,E$10,$C$2:$C$300,$D5)</f>
        <v>0</v>
      </c>
      <c r="F5" s="36" t="n">
        <f aca="false">COUNTIFS($B$2:$B$300,F$10,$C$2:$C$300,$D5)</f>
        <v>3</v>
      </c>
      <c r="G5" s="36" t="n">
        <f aca="false">COUNTIFS($B$2:$B$300,G$10,$C$2:$C$300,$D5)</f>
        <v>27</v>
      </c>
      <c r="H5" s="36" t="n">
        <f aca="false">COUNTIFS($B$2:$B$300,H$10,$C$2:$C$300,$D5)</f>
        <v>0</v>
      </c>
    </row>
    <row r="6" customFormat="false" ht="12.75" hidden="false" customHeight="false" outlineLevel="0" collapsed="false">
      <c r="A6" s="62" t="n">
        <f aca="false">Massachusetts!A6</f>
        <v>43898</v>
      </c>
      <c r="B6" s="0" t="n">
        <f aca="false">Massachusetts!O6</f>
        <v>2</v>
      </c>
      <c r="C6" s="7" t="str">
        <f aca="false">TEXT(Massachusetts!P6,"MMMM")</f>
        <v>March</v>
      </c>
      <c r="D6" s="13" t="s">
        <v>74</v>
      </c>
      <c r="E6" s="36" t="n">
        <f aca="false">COUNTIFS($B$2:$B$300,E$10,$C$2:$C$300,$D6)</f>
        <v>0</v>
      </c>
      <c r="F6" s="36" t="n">
        <f aca="false">COUNTIFS($B$2:$B$300,F$10,$C$2:$C$300,$D6)</f>
        <v>0</v>
      </c>
      <c r="G6" s="36" t="n">
        <f aca="false">COUNTIFS($B$2:$B$300,G$10,$C$2:$C$300,$D6)</f>
        <v>31</v>
      </c>
      <c r="H6" s="36" t="n">
        <f aca="false">COUNTIFS($B$2:$B$300,H$10,$C$2:$C$300,$D6)</f>
        <v>0</v>
      </c>
    </row>
    <row r="7" customFormat="false" ht="12.75" hidden="false" customHeight="false" outlineLevel="0" collapsed="false">
      <c r="A7" s="62" t="n">
        <f aca="false">Massachusetts!A7</f>
        <v>43899</v>
      </c>
      <c r="B7" s="0" t="n">
        <f aca="false">Massachusetts!O7</f>
        <v>2</v>
      </c>
      <c r="C7" s="7" t="str">
        <f aca="false">TEXT(Massachusetts!P7,"MMMM")</f>
        <v>March</v>
      </c>
      <c r="D7" s="13" t="s">
        <v>75</v>
      </c>
      <c r="E7" s="36" t="n">
        <f aca="false">COUNTIFS($B$2:$B$300,E$10,$C$2:$C$300,$D7)</f>
        <v>0</v>
      </c>
      <c r="F7" s="36" t="n">
        <f aca="false">COUNTIFS($B$2:$B$300,F$10,$C$2:$C$300,$D7)</f>
        <v>0</v>
      </c>
      <c r="G7" s="36" t="n">
        <f aca="false">COUNTIFS($B$2:$B$300,G$10,$C$2:$C$300,$D7)</f>
        <v>31</v>
      </c>
      <c r="H7" s="36" t="n">
        <f aca="false">COUNTIFS($B$2:$B$300,H$10,$C$2:$C$300,$D7)</f>
        <v>0</v>
      </c>
    </row>
    <row r="8" customFormat="false" ht="12.75" hidden="false" customHeight="false" outlineLevel="0" collapsed="false">
      <c r="A8" s="62" t="n">
        <f aca="false">Massachusetts!A8</f>
        <v>43900</v>
      </c>
      <c r="B8" s="0" t="n">
        <f aca="false">Massachusetts!O8</f>
        <v>2</v>
      </c>
      <c r="C8" s="7" t="str">
        <f aca="false">TEXT(Massachusetts!P8,"MMMM")</f>
        <v>March</v>
      </c>
      <c r="D8" s="13" t="s">
        <v>76</v>
      </c>
      <c r="E8" s="36" t="n">
        <f aca="false">COUNTIFS($B$2:$B$300,E$10,$C$2:$C$300,$D8)</f>
        <v>0</v>
      </c>
      <c r="F8" s="36" t="n">
        <f aca="false">COUNTIFS($B$2:$B$300,F$10,$C$2:$C$300,$D8)</f>
        <v>0</v>
      </c>
      <c r="G8" s="36" t="n">
        <f aca="false">COUNTIFS($B$2:$B$300,G$10,$C$2:$C$300,$D8)</f>
        <v>30</v>
      </c>
      <c r="H8" s="36" t="n">
        <f aca="false">COUNTIFS($B$2:$B$300,H$10,$C$2:$C$300,$D8)</f>
        <v>0</v>
      </c>
    </row>
    <row r="9" customFormat="false" ht="12.75" hidden="false" customHeight="false" outlineLevel="0" collapsed="false">
      <c r="A9" s="62" t="n">
        <f aca="false">Massachusetts!A9</f>
        <v>43901</v>
      </c>
      <c r="B9" s="0" t="n">
        <f aca="false">Massachusetts!O9</f>
        <v>1</v>
      </c>
      <c r="C9" s="7" t="str">
        <f aca="false">TEXT(Massachusetts!P9,"MMMM")</f>
        <v>March</v>
      </c>
      <c r="D9" s="13" t="s">
        <v>77</v>
      </c>
      <c r="E9" s="36" t="n">
        <f aca="false">COUNTIFS($B$2:$B$300,E$10,$C$2:$C$300,$D9)</f>
        <v>0</v>
      </c>
      <c r="F9" s="36" t="n">
        <f aca="false">COUNTIFS($B$2:$B$300,F$10,$C$2:$C$300,$D9)</f>
        <v>0</v>
      </c>
      <c r="G9" s="36" t="n">
        <f aca="false">COUNTIFS($B$2:$B$300,G$10,$C$2:$C$300,$D9)</f>
        <v>23</v>
      </c>
      <c r="H9" s="36" t="n">
        <f aca="false">COUNTIFS($B$2:$B$300,H$10,$C$2:$C$300,$D9)</f>
        <v>3</v>
      </c>
    </row>
    <row r="10" customFormat="false" ht="12.75" hidden="false" customHeight="false" outlineLevel="0" collapsed="false">
      <c r="A10" s="62" t="n">
        <f aca="false">Massachusetts!A10</f>
        <v>43902</v>
      </c>
      <c r="B10" s="0" t="n">
        <f aca="false">Massachusetts!O10</f>
        <v>2</v>
      </c>
      <c r="C10" s="7" t="str">
        <f aca="false">TEXT(Massachusetts!P10,"MMMM")</f>
        <v>March</v>
      </c>
      <c r="D10" s="13"/>
      <c r="E10" s="63" t="n">
        <v>1</v>
      </c>
      <c r="F10" s="64" t="n">
        <v>2</v>
      </c>
      <c r="G10" s="64" t="n">
        <v>3</v>
      </c>
      <c r="H10" s="64" t="n">
        <v>4</v>
      </c>
    </row>
    <row r="11" customFormat="false" ht="12.75" hidden="false" customHeight="false" outlineLevel="0" collapsed="false">
      <c r="A11" s="62" t="n">
        <f aca="false">Massachusetts!A11</f>
        <v>43903</v>
      </c>
      <c r="B11" s="0" t="n">
        <f aca="false">Massachusetts!O11</f>
        <v>2</v>
      </c>
      <c r="C11" s="7" t="str">
        <f aca="false">TEXT(Massachusetts!P11,"MMMM")</f>
        <v>March</v>
      </c>
      <c r="F11" s="7"/>
    </row>
    <row r="12" customFormat="false" ht="12.75" hidden="false" customHeight="false" outlineLevel="0" collapsed="false">
      <c r="A12" s="62" t="n">
        <f aca="false">Massachusetts!A12</f>
        <v>43904</v>
      </c>
      <c r="B12" s="0" t="n">
        <f aca="false">Massachusetts!O12</f>
        <v>2</v>
      </c>
      <c r="C12" s="7" t="str">
        <f aca="false">TEXT(Massachusetts!P12,"MMMM")</f>
        <v>March</v>
      </c>
      <c r="F12" s="7"/>
    </row>
    <row r="13" customFormat="false" ht="12.75" hidden="false" customHeight="false" outlineLevel="0" collapsed="false">
      <c r="A13" s="62" t="n">
        <f aca="false">Massachusetts!A13</f>
        <v>43905</v>
      </c>
      <c r="B13" s="0" t="n">
        <f aca="false">Massachusetts!O13</f>
        <v>2</v>
      </c>
      <c r="C13" s="7" t="str">
        <f aca="false">TEXT(Massachusetts!P13,"MMMM")</f>
        <v>March</v>
      </c>
      <c r="D13" s="13"/>
      <c r="F13" s="7"/>
    </row>
    <row r="14" customFormat="false" ht="12.75" hidden="false" customHeight="false" outlineLevel="0" collapsed="false">
      <c r="A14" s="62" t="n">
        <f aca="false">Massachusetts!A14</f>
        <v>43906</v>
      </c>
      <c r="B14" s="0" t="n">
        <f aca="false">Massachusetts!O14</f>
        <v>2</v>
      </c>
      <c r="C14" s="7" t="str">
        <f aca="false">TEXT(Massachusetts!P14,"MMMM")</f>
        <v>March</v>
      </c>
      <c r="D14" s="13"/>
      <c r="F14" s="7"/>
    </row>
    <row r="15" customFormat="false" ht="12.75" hidden="false" customHeight="false" outlineLevel="0" collapsed="false">
      <c r="A15" s="62" t="n">
        <f aca="false">Massachusetts!A15</f>
        <v>43907</v>
      </c>
      <c r="B15" s="0" t="n">
        <f aca="false">Massachusetts!O15</f>
        <v>2</v>
      </c>
      <c r="C15" s="7" t="str">
        <f aca="false">TEXT(Massachusetts!P15,"MMMM")</f>
        <v>March</v>
      </c>
      <c r="D15" s="13"/>
      <c r="F15" s="7"/>
    </row>
    <row r="16" customFormat="false" ht="12.75" hidden="false" customHeight="false" outlineLevel="0" collapsed="false">
      <c r="A16" s="62" t="n">
        <f aca="false">Massachusetts!A16</f>
        <v>43908</v>
      </c>
      <c r="B16" s="0" t="n">
        <f aca="false">Massachusetts!O16</f>
        <v>2</v>
      </c>
      <c r="C16" s="7" t="str">
        <f aca="false">TEXT(Massachusetts!P16,"MMMM")</f>
        <v>March</v>
      </c>
      <c r="F16" s="7"/>
    </row>
    <row r="17" customFormat="false" ht="12.75" hidden="false" customHeight="false" outlineLevel="0" collapsed="false">
      <c r="A17" s="62" t="n">
        <f aca="false">Massachusetts!A17</f>
        <v>43909</v>
      </c>
      <c r="B17" s="0" t="n">
        <f aca="false">Massachusetts!O17</f>
        <v>2</v>
      </c>
      <c r="C17" s="7" t="str">
        <f aca="false">TEXT(Massachusetts!P17,"MMMM")</f>
        <v>March</v>
      </c>
      <c r="D17" s="13"/>
      <c r="F17" s="7"/>
    </row>
    <row r="18" customFormat="false" ht="12.75" hidden="false" customHeight="false" outlineLevel="0" collapsed="false">
      <c r="A18" s="62" t="n">
        <f aca="false">Massachusetts!A18</f>
        <v>43910</v>
      </c>
      <c r="B18" s="0" t="n">
        <f aca="false">Massachusetts!O18</f>
        <v>2</v>
      </c>
      <c r="C18" s="7" t="str">
        <f aca="false">TEXT(Massachusetts!P18,"MMMM")</f>
        <v>March</v>
      </c>
      <c r="D18" s="13"/>
      <c r="F18" s="7"/>
    </row>
    <row r="19" customFormat="false" ht="12.75" hidden="false" customHeight="false" outlineLevel="0" collapsed="false">
      <c r="A19" s="62" t="n">
        <f aca="false">Massachusetts!A19</f>
        <v>43911</v>
      </c>
      <c r="B19" s="0" t="n">
        <f aca="false">Massachusetts!O19</f>
        <v>3</v>
      </c>
      <c r="C19" s="7" t="str">
        <f aca="false">TEXT(Massachusetts!P19,"MMMM")</f>
        <v>March</v>
      </c>
      <c r="D19" s="13"/>
      <c r="F19" s="7"/>
    </row>
    <row r="20" customFormat="false" ht="12.75" hidden="false" customHeight="false" outlineLevel="0" collapsed="false">
      <c r="A20" s="62" t="n">
        <f aca="false">Massachusetts!A20</f>
        <v>43912</v>
      </c>
      <c r="B20" s="0" t="n">
        <f aca="false">Massachusetts!O20</f>
        <v>3</v>
      </c>
      <c r="C20" s="7" t="str">
        <f aca="false">TEXT(Massachusetts!P20,"MMMM")</f>
        <v>March</v>
      </c>
      <c r="D20" s="13"/>
    </row>
    <row r="21" customFormat="false" ht="12.75" hidden="false" customHeight="false" outlineLevel="0" collapsed="false">
      <c r="A21" s="62" t="n">
        <f aca="false">Massachusetts!A21</f>
        <v>43913</v>
      </c>
      <c r="B21" s="0" t="n">
        <f aca="false">Massachusetts!O21</f>
        <v>3</v>
      </c>
      <c r="C21" s="7" t="str">
        <f aca="false">TEXT(Massachusetts!P21,"MMMM")</f>
        <v>March</v>
      </c>
      <c r="D21" s="13"/>
    </row>
    <row r="22" customFormat="false" ht="12.75" hidden="false" customHeight="false" outlineLevel="0" collapsed="false">
      <c r="A22" s="62" t="n">
        <f aca="false">Massachusetts!A22</f>
        <v>43914</v>
      </c>
      <c r="B22" s="0" t="n">
        <f aca="false">Massachusetts!O22</f>
        <v>3</v>
      </c>
      <c r="C22" s="7" t="str">
        <f aca="false">TEXT(Massachusetts!P22,"MMMM")</f>
        <v>March</v>
      </c>
      <c r="D22" s="13"/>
    </row>
    <row r="23" customFormat="false" ht="12.75" hidden="false" customHeight="false" outlineLevel="0" collapsed="false">
      <c r="A23" s="62" t="n">
        <f aca="false">Massachusetts!A23</f>
        <v>43915</v>
      </c>
      <c r="B23" s="0" t="n">
        <f aca="false">Massachusetts!O23</f>
        <v>3</v>
      </c>
      <c r="C23" s="7" t="str">
        <f aca="false">TEXT(Massachusetts!P23,"MMMM")</f>
        <v>March</v>
      </c>
      <c r="D23" s="13"/>
    </row>
    <row r="24" customFormat="false" ht="12.75" hidden="false" customHeight="false" outlineLevel="0" collapsed="false">
      <c r="A24" s="62" t="n">
        <f aca="false">Massachusetts!A24</f>
        <v>43916</v>
      </c>
      <c r="B24" s="0" t="n">
        <f aca="false">Massachusetts!O24</f>
        <v>3</v>
      </c>
      <c r="C24" s="7" t="str">
        <f aca="false">TEXT(Massachusetts!P24,"MMMM")</f>
        <v>March</v>
      </c>
      <c r="D24" s="13"/>
    </row>
    <row r="25" customFormat="false" ht="12.75" hidden="false" customHeight="false" outlineLevel="0" collapsed="false">
      <c r="A25" s="62" t="n">
        <f aca="false">Massachusetts!A25</f>
        <v>43917</v>
      </c>
      <c r="B25" s="0" t="n">
        <f aca="false">Massachusetts!O25</f>
        <v>3</v>
      </c>
      <c r="C25" s="7" t="str">
        <f aca="false">TEXT(Massachusetts!P25,"MMMM")</f>
        <v>March</v>
      </c>
      <c r="D25" s="13"/>
    </row>
    <row r="26" customFormat="false" ht="12.75" hidden="false" customHeight="false" outlineLevel="0" collapsed="false">
      <c r="A26" s="62" t="n">
        <f aca="false">Massachusetts!A26</f>
        <v>43918</v>
      </c>
      <c r="B26" s="0" t="n">
        <f aca="false">Massachusetts!O26</f>
        <v>4</v>
      </c>
      <c r="C26" s="7" t="str">
        <f aca="false">TEXT(Massachusetts!P26,"MMMM")</f>
        <v>March</v>
      </c>
      <c r="D26" s="13"/>
    </row>
    <row r="27" customFormat="false" ht="12.75" hidden="false" customHeight="false" outlineLevel="0" collapsed="false">
      <c r="A27" s="62" t="n">
        <f aca="false">Massachusetts!A27</f>
        <v>43919</v>
      </c>
      <c r="B27" s="0" t="n">
        <f aca="false">Massachusetts!O27</f>
        <v>3</v>
      </c>
      <c r="C27" s="7" t="str">
        <f aca="false">TEXT(Massachusetts!P27,"MMMM")</f>
        <v>March</v>
      </c>
      <c r="D27" s="13"/>
    </row>
    <row r="28" customFormat="false" ht="12.75" hidden="false" customHeight="false" outlineLevel="0" collapsed="false">
      <c r="A28" s="62" t="n">
        <f aca="false">Massachusetts!A28</f>
        <v>43920</v>
      </c>
      <c r="B28" s="0" t="n">
        <f aca="false">Massachusetts!O28</f>
        <v>3</v>
      </c>
      <c r="C28" s="7" t="str">
        <f aca="false">TEXT(Massachusetts!P28,"MMMM")</f>
        <v>March</v>
      </c>
      <c r="D28" s="13"/>
    </row>
    <row r="29" customFormat="false" ht="12.75" hidden="false" customHeight="false" outlineLevel="0" collapsed="false">
      <c r="A29" s="62" t="n">
        <f aca="false">Massachusetts!A29</f>
        <v>43921</v>
      </c>
      <c r="B29" s="0" t="n">
        <f aca="false">Massachusetts!O29</f>
        <v>3</v>
      </c>
      <c r="C29" s="7" t="str">
        <f aca="false">TEXT(Massachusetts!P29,"MMMM")</f>
        <v>March</v>
      </c>
      <c r="D29" s="13"/>
    </row>
    <row r="30" customFormat="false" ht="12.75" hidden="false" customHeight="false" outlineLevel="0" collapsed="false">
      <c r="A30" s="62" t="n">
        <f aca="false">Massachusetts!A30</f>
        <v>43922</v>
      </c>
      <c r="B30" s="0" t="n">
        <f aca="false">Massachusetts!O30</f>
        <v>4</v>
      </c>
      <c r="C30" s="7" t="str">
        <f aca="false">TEXT(Massachusetts!P30,"MMMM")</f>
        <v>April</v>
      </c>
      <c r="D30" s="13"/>
    </row>
    <row r="31" customFormat="false" ht="12.75" hidden="false" customHeight="false" outlineLevel="0" collapsed="false">
      <c r="A31" s="62" t="n">
        <f aca="false">Massachusetts!A31</f>
        <v>43923</v>
      </c>
      <c r="B31" s="0" t="n">
        <f aca="false">Massachusetts!O31</f>
        <v>4</v>
      </c>
      <c r="C31" s="7" t="str">
        <f aca="false">TEXT(Massachusetts!P31,"MMMM")</f>
        <v>April</v>
      </c>
      <c r="D31" s="13"/>
    </row>
    <row r="32" customFormat="false" ht="12.75" hidden="false" customHeight="false" outlineLevel="0" collapsed="false">
      <c r="A32" s="62" t="n">
        <f aca="false">Massachusetts!A32</f>
        <v>43924</v>
      </c>
      <c r="B32" s="0" t="n">
        <f aca="false">Massachusetts!O32</f>
        <v>4</v>
      </c>
      <c r="C32" s="7" t="str">
        <f aca="false">TEXT(Massachusetts!P32,"MMMM")</f>
        <v>April</v>
      </c>
      <c r="D32" s="13"/>
    </row>
    <row r="33" customFormat="false" ht="12.75" hidden="false" customHeight="false" outlineLevel="0" collapsed="false">
      <c r="A33" s="62" t="n">
        <f aca="false">Massachusetts!A33</f>
        <v>43925</v>
      </c>
      <c r="B33" s="0" t="n">
        <f aca="false">Massachusetts!O33</f>
        <v>4</v>
      </c>
      <c r="C33" s="7" t="str">
        <f aca="false">TEXT(Massachusetts!P33,"MMMM")</f>
        <v>April</v>
      </c>
      <c r="D33" s="13"/>
    </row>
    <row r="34" customFormat="false" ht="12.75" hidden="false" customHeight="false" outlineLevel="0" collapsed="false">
      <c r="A34" s="62" t="n">
        <f aca="false">Massachusetts!A34</f>
        <v>43926</v>
      </c>
      <c r="B34" s="0" t="n">
        <f aca="false">Massachusetts!O34</f>
        <v>3</v>
      </c>
      <c r="C34" s="7" t="str">
        <f aca="false">TEXT(Massachusetts!P34,"MMMM")</f>
        <v>April</v>
      </c>
      <c r="D34" s="13"/>
    </row>
    <row r="35" customFormat="false" ht="12.75" hidden="false" customHeight="false" outlineLevel="0" collapsed="false">
      <c r="A35" s="62" t="n">
        <f aca="false">Massachusetts!A35</f>
        <v>43927</v>
      </c>
      <c r="B35" s="0" t="n">
        <f aca="false">Massachusetts!O35</f>
        <v>4</v>
      </c>
      <c r="C35" s="7" t="str">
        <f aca="false">TEXT(Massachusetts!P35,"MMMM")</f>
        <v>April</v>
      </c>
      <c r="D35" s="13"/>
      <c r="F35" s="11"/>
      <c r="G35" s="11"/>
      <c r="H35" s="11"/>
    </row>
    <row r="36" customFormat="false" ht="12.75" hidden="false" customHeight="false" outlineLevel="0" collapsed="false">
      <c r="A36" s="62" t="n">
        <f aca="false">Massachusetts!A36</f>
        <v>43928</v>
      </c>
      <c r="B36" s="0" t="n">
        <f aca="false">Massachusetts!O36</f>
        <v>4</v>
      </c>
      <c r="C36" s="7" t="str">
        <f aca="false">TEXT(Massachusetts!P36,"MMMM")</f>
        <v>April</v>
      </c>
      <c r="D36" s="13"/>
    </row>
    <row r="37" customFormat="false" ht="12.75" hidden="false" customHeight="false" outlineLevel="0" collapsed="false">
      <c r="A37" s="62" t="n">
        <f aca="false">Massachusetts!A37</f>
        <v>43929</v>
      </c>
      <c r="B37" s="0" t="n">
        <f aca="false">Massachusetts!O37</f>
        <v>4</v>
      </c>
      <c r="C37" s="7" t="str">
        <f aca="false">TEXT(Massachusetts!P37,"MMMM")</f>
        <v>April</v>
      </c>
      <c r="D37" s="13"/>
    </row>
    <row r="38" customFormat="false" ht="12.75" hidden="false" customHeight="false" outlineLevel="0" collapsed="false">
      <c r="A38" s="62" t="n">
        <f aca="false">Massachusetts!A38</f>
        <v>43930</v>
      </c>
      <c r="B38" s="0" t="n">
        <f aca="false">Massachusetts!O38</f>
        <v>4</v>
      </c>
      <c r="C38" s="7" t="str">
        <f aca="false">TEXT(Massachusetts!P38,"MMMM")</f>
        <v>April</v>
      </c>
      <c r="D38" s="13"/>
    </row>
    <row r="39" customFormat="false" ht="12.75" hidden="false" customHeight="false" outlineLevel="0" collapsed="false">
      <c r="A39" s="62" t="n">
        <f aca="false">Massachusetts!A39</f>
        <v>43931</v>
      </c>
      <c r="B39" s="0" t="n">
        <f aca="false">Massachusetts!O39</f>
        <v>4</v>
      </c>
      <c r="C39" s="7" t="str">
        <f aca="false">TEXT(Massachusetts!P39,"MMMM")</f>
        <v>April</v>
      </c>
      <c r="D39" s="13"/>
    </row>
    <row r="40" customFormat="false" ht="12.75" hidden="false" customHeight="false" outlineLevel="0" collapsed="false">
      <c r="A40" s="62" t="n">
        <f aca="false">Massachusetts!A40</f>
        <v>43932</v>
      </c>
      <c r="B40" s="0" t="n">
        <f aca="false">Massachusetts!O40</f>
        <v>4</v>
      </c>
      <c r="C40" s="7" t="str">
        <f aca="false">TEXT(Massachusetts!P40,"MMMM")</f>
        <v>April</v>
      </c>
      <c r="D40" s="13"/>
    </row>
    <row r="41" customFormat="false" ht="12.75" hidden="false" customHeight="false" outlineLevel="0" collapsed="false">
      <c r="A41" s="62" t="n">
        <f aca="false">Massachusetts!A41</f>
        <v>43933</v>
      </c>
      <c r="B41" s="0" t="n">
        <f aca="false">Massachusetts!O41</f>
        <v>4</v>
      </c>
      <c r="C41" s="7" t="str">
        <f aca="false">TEXT(Massachusetts!P41,"MMMM")</f>
        <v>April</v>
      </c>
      <c r="D41" s="13"/>
    </row>
    <row r="42" customFormat="false" ht="12.75" hidden="false" customHeight="false" outlineLevel="0" collapsed="false">
      <c r="A42" s="62" t="n">
        <f aca="false">Massachusetts!A42</f>
        <v>43934</v>
      </c>
      <c r="B42" s="0" t="n">
        <f aca="false">Massachusetts!O42</f>
        <v>4</v>
      </c>
      <c r="C42" s="7" t="str">
        <f aca="false">TEXT(Massachusetts!P42,"MMMM")</f>
        <v>April</v>
      </c>
      <c r="D42" s="13"/>
    </row>
    <row r="43" customFormat="false" ht="12.75" hidden="false" customHeight="false" outlineLevel="0" collapsed="false">
      <c r="A43" s="62" t="n">
        <f aca="false">Massachusetts!A43</f>
        <v>43935</v>
      </c>
      <c r="B43" s="0" t="n">
        <f aca="false">Massachusetts!O43</f>
        <v>4</v>
      </c>
      <c r="C43" s="7" t="str">
        <f aca="false">TEXT(Massachusetts!P43,"MMMM")</f>
        <v>April</v>
      </c>
      <c r="D43" s="13"/>
    </row>
    <row r="44" customFormat="false" ht="12.75" hidden="false" customHeight="false" outlineLevel="0" collapsed="false">
      <c r="A44" s="62" t="n">
        <f aca="false">Massachusetts!A44</f>
        <v>43936</v>
      </c>
      <c r="B44" s="0" t="n">
        <f aca="false">Massachusetts!O44</f>
        <v>4</v>
      </c>
      <c r="C44" s="7" t="str">
        <f aca="false">TEXT(Massachusetts!P44,"MMMM")</f>
        <v>April</v>
      </c>
      <c r="D44" s="13"/>
    </row>
    <row r="45" customFormat="false" ht="12.75" hidden="false" customHeight="false" outlineLevel="0" collapsed="false">
      <c r="A45" s="62" t="n">
        <f aca="false">Massachusetts!A45</f>
        <v>43937</v>
      </c>
      <c r="B45" s="0" t="n">
        <f aca="false">Massachusetts!O45</f>
        <v>4</v>
      </c>
      <c r="C45" s="7" t="str">
        <f aca="false">TEXT(Massachusetts!P45,"MMMM")</f>
        <v>April</v>
      </c>
      <c r="D45" s="13"/>
    </row>
    <row r="46" customFormat="false" ht="12.75" hidden="false" customHeight="false" outlineLevel="0" collapsed="false">
      <c r="A46" s="62" t="n">
        <f aca="false">Massachusetts!A46</f>
        <v>43938</v>
      </c>
      <c r="B46" s="0" t="n">
        <f aca="false">Massachusetts!O46</f>
        <v>4</v>
      </c>
      <c r="C46" s="7" t="str">
        <f aca="false">TEXT(Massachusetts!P46,"MMMM")</f>
        <v>April</v>
      </c>
      <c r="D46" s="13"/>
    </row>
    <row r="47" customFormat="false" ht="12.75" hidden="false" customHeight="false" outlineLevel="0" collapsed="false">
      <c r="A47" s="62" t="n">
        <f aca="false">Massachusetts!A47</f>
        <v>43939</v>
      </c>
      <c r="B47" s="0" t="n">
        <f aca="false">Massachusetts!O47</f>
        <v>4</v>
      </c>
      <c r="C47" s="7" t="str">
        <f aca="false">TEXT(Massachusetts!P47,"MMMM")</f>
        <v>April</v>
      </c>
      <c r="D47" s="13"/>
    </row>
    <row r="48" customFormat="false" ht="12.75" hidden="false" customHeight="false" outlineLevel="0" collapsed="false">
      <c r="A48" s="62" t="n">
        <f aca="false">Massachusetts!A48</f>
        <v>43940</v>
      </c>
      <c r="B48" s="0" t="n">
        <f aca="false">Massachusetts!O48</f>
        <v>4</v>
      </c>
      <c r="C48" s="7" t="str">
        <f aca="false">TEXT(Massachusetts!P48,"MMMM")</f>
        <v>April</v>
      </c>
      <c r="D48" s="13"/>
    </row>
    <row r="49" customFormat="false" ht="12.75" hidden="false" customHeight="false" outlineLevel="0" collapsed="false">
      <c r="A49" s="62" t="n">
        <f aca="false">Massachusetts!A49</f>
        <v>43941</v>
      </c>
      <c r="B49" s="0" t="n">
        <f aca="false">Massachusetts!O49</f>
        <v>4</v>
      </c>
      <c r="C49" s="7" t="str">
        <f aca="false">TEXT(Massachusetts!P49,"MMMM")</f>
        <v>April</v>
      </c>
      <c r="D49" s="13"/>
    </row>
    <row r="50" customFormat="false" ht="12.75" hidden="false" customHeight="false" outlineLevel="0" collapsed="false">
      <c r="A50" s="62" t="n">
        <f aca="false">Massachusetts!A50</f>
        <v>43942</v>
      </c>
      <c r="B50" s="0" t="n">
        <f aca="false">Massachusetts!O50</f>
        <v>4</v>
      </c>
      <c r="C50" s="7" t="str">
        <f aca="false">TEXT(Massachusetts!P50,"MMMM")</f>
        <v>April</v>
      </c>
      <c r="D50" s="13"/>
    </row>
    <row r="51" customFormat="false" ht="12.75" hidden="false" customHeight="false" outlineLevel="0" collapsed="false">
      <c r="A51" s="62" t="n">
        <f aca="false">Massachusetts!A51</f>
        <v>43943</v>
      </c>
      <c r="B51" s="0" t="n">
        <f aca="false">Massachusetts!O51</f>
        <v>4</v>
      </c>
      <c r="C51" s="7" t="str">
        <f aca="false">TEXT(Massachusetts!P51,"MMMM")</f>
        <v>April</v>
      </c>
      <c r="D51" s="13"/>
    </row>
    <row r="52" customFormat="false" ht="12.75" hidden="false" customHeight="false" outlineLevel="0" collapsed="false">
      <c r="A52" s="62" t="n">
        <f aca="false">Massachusetts!A52</f>
        <v>43944</v>
      </c>
      <c r="B52" s="0" t="n">
        <f aca="false">Massachusetts!O52</f>
        <v>4</v>
      </c>
      <c r="C52" s="7" t="str">
        <f aca="false">TEXT(Massachusetts!P52,"MMMM")</f>
        <v>April</v>
      </c>
      <c r="D52" s="13"/>
    </row>
    <row r="53" customFormat="false" ht="12.75" hidden="false" customHeight="false" outlineLevel="0" collapsed="false">
      <c r="A53" s="62" t="n">
        <f aca="false">Massachusetts!A53</f>
        <v>43945</v>
      </c>
      <c r="B53" s="0" t="n">
        <f aca="false">Massachusetts!O53</f>
        <v>4</v>
      </c>
      <c r="C53" s="7" t="str">
        <f aca="false">TEXT(Massachusetts!P53,"MMMM")</f>
        <v>April</v>
      </c>
      <c r="D53" s="13"/>
    </row>
    <row r="54" customFormat="false" ht="12.75" hidden="false" customHeight="false" outlineLevel="0" collapsed="false">
      <c r="A54" s="62" t="n">
        <f aca="false">Massachusetts!A54</f>
        <v>43946</v>
      </c>
      <c r="B54" s="0" t="n">
        <f aca="false">Massachusetts!O54</f>
        <v>4</v>
      </c>
      <c r="C54" s="7" t="str">
        <f aca="false">TEXT(Massachusetts!P54,"MMMM")</f>
        <v>April</v>
      </c>
      <c r="D54" s="13"/>
    </row>
    <row r="55" customFormat="false" ht="12.75" hidden="false" customHeight="false" outlineLevel="0" collapsed="false">
      <c r="A55" s="62" t="n">
        <f aca="false">Massachusetts!A55</f>
        <v>43947</v>
      </c>
      <c r="B55" s="0" t="n">
        <f aca="false">Massachusetts!O55</f>
        <v>4</v>
      </c>
      <c r="C55" s="7" t="str">
        <f aca="false">TEXT(Massachusetts!P55,"MMMM")</f>
        <v>April</v>
      </c>
      <c r="D55" s="13"/>
    </row>
    <row r="56" customFormat="false" ht="12.75" hidden="false" customHeight="false" outlineLevel="0" collapsed="false">
      <c r="A56" s="62" t="n">
        <f aca="false">Massachusetts!A56</f>
        <v>43948</v>
      </c>
      <c r="B56" s="0" t="n">
        <f aca="false">Massachusetts!O56</f>
        <v>4</v>
      </c>
      <c r="C56" s="7" t="str">
        <f aca="false">TEXT(Massachusetts!P56,"MMMM")</f>
        <v>April</v>
      </c>
      <c r="D56" s="13"/>
    </row>
    <row r="57" customFormat="false" ht="12.75" hidden="false" customHeight="false" outlineLevel="0" collapsed="false">
      <c r="A57" s="62" t="n">
        <f aca="false">Massachusetts!A57</f>
        <v>43949</v>
      </c>
      <c r="B57" s="0" t="n">
        <f aca="false">Massachusetts!O57</f>
        <v>4</v>
      </c>
      <c r="C57" s="7" t="str">
        <f aca="false">TEXT(Massachusetts!P57,"MMMM")</f>
        <v>April</v>
      </c>
      <c r="D57" s="13"/>
    </row>
    <row r="58" customFormat="false" ht="12.75" hidden="false" customHeight="false" outlineLevel="0" collapsed="false">
      <c r="A58" s="62" t="n">
        <f aca="false">Massachusetts!A58</f>
        <v>43950</v>
      </c>
      <c r="B58" s="0" t="n">
        <f aca="false">Massachusetts!O58</f>
        <v>4</v>
      </c>
      <c r="C58" s="7" t="str">
        <f aca="false">TEXT(Massachusetts!P58,"MMMM")</f>
        <v>April</v>
      </c>
      <c r="D58" s="13"/>
    </row>
    <row r="59" customFormat="false" ht="12.75" hidden="false" customHeight="false" outlineLevel="0" collapsed="false">
      <c r="A59" s="62" t="n">
        <f aca="false">Massachusetts!A59</f>
        <v>43951</v>
      </c>
      <c r="B59" s="0" t="n">
        <f aca="false">Massachusetts!O59</f>
        <v>4</v>
      </c>
      <c r="C59" s="7" t="str">
        <f aca="false">TEXT(Massachusetts!P59,"MMMM")</f>
        <v>April</v>
      </c>
      <c r="D59" s="13"/>
    </row>
    <row r="60" customFormat="false" ht="12.75" hidden="false" customHeight="false" outlineLevel="0" collapsed="false">
      <c r="A60" s="62" t="n">
        <f aca="false">Massachusetts!A60</f>
        <v>43952</v>
      </c>
      <c r="B60" s="0" t="n">
        <f aca="false">Massachusetts!O60</f>
        <v>4</v>
      </c>
      <c r="C60" s="7" t="str">
        <f aca="false">TEXT(Massachusetts!P60,"MMMM")</f>
        <v>May</v>
      </c>
      <c r="D60" s="13"/>
    </row>
    <row r="61" customFormat="false" ht="12.75" hidden="false" customHeight="false" outlineLevel="0" collapsed="false">
      <c r="A61" s="62" t="n">
        <f aca="false">Massachusetts!A61</f>
        <v>43953</v>
      </c>
      <c r="B61" s="0" t="n">
        <f aca="false">Massachusetts!O61</f>
        <v>4</v>
      </c>
      <c r="C61" s="7" t="str">
        <f aca="false">TEXT(Massachusetts!P61,"MMMM")</f>
        <v>May</v>
      </c>
      <c r="D61" s="13"/>
    </row>
    <row r="62" customFormat="false" ht="12.75" hidden="false" customHeight="false" outlineLevel="0" collapsed="false">
      <c r="A62" s="62" t="n">
        <f aca="false">Massachusetts!A62</f>
        <v>43954</v>
      </c>
      <c r="B62" s="0" t="n">
        <f aca="false">Massachusetts!O62</f>
        <v>4</v>
      </c>
      <c r="C62" s="7" t="str">
        <f aca="false">TEXT(Massachusetts!P62,"MMMM")</f>
        <v>May</v>
      </c>
      <c r="D62" s="13"/>
    </row>
    <row r="63" customFormat="false" ht="12.75" hidden="false" customHeight="false" outlineLevel="0" collapsed="false">
      <c r="A63" s="62" t="n">
        <f aca="false">Massachusetts!A63</f>
        <v>43955</v>
      </c>
      <c r="B63" s="0" t="n">
        <f aca="false">Massachusetts!O63</f>
        <v>4</v>
      </c>
      <c r="C63" s="7" t="str">
        <f aca="false">TEXT(Massachusetts!P63,"MMMM")</f>
        <v>May</v>
      </c>
      <c r="D63" s="13"/>
    </row>
    <row r="64" customFormat="false" ht="12.75" hidden="false" customHeight="false" outlineLevel="0" collapsed="false">
      <c r="A64" s="62" t="n">
        <f aca="false">Massachusetts!A64</f>
        <v>43956</v>
      </c>
      <c r="B64" s="0" t="n">
        <f aca="false">Massachusetts!O64</f>
        <v>4</v>
      </c>
      <c r="C64" s="7" t="str">
        <f aca="false">TEXT(Massachusetts!P64,"MMMM")</f>
        <v>May</v>
      </c>
      <c r="D64" s="13"/>
    </row>
    <row r="65" customFormat="false" ht="12.75" hidden="false" customHeight="false" outlineLevel="0" collapsed="false">
      <c r="A65" s="62" t="n">
        <f aca="false">Massachusetts!A65</f>
        <v>43957</v>
      </c>
      <c r="B65" s="0" t="n">
        <f aca="false">Massachusetts!O65</f>
        <v>4</v>
      </c>
      <c r="C65" s="7" t="str">
        <f aca="false">TEXT(Massachusetts!P65,"MMMM")</f>
        <v>May</v>
      </c>
      <c r="D65" s="13"/>
    </row>
    <row r="66" customFormat="false" ht="12.75" hidden="false" customHeight="false" outlineLevel="0" collapsed="false">
      <c r="A66" s="62" t="n">
        <f aca="false">Massachusetts!A66</f>
        <v>43958</v>
      </c>
      <c r="B66" s="0" t="n">
        <f aca="false">Massachusetts!O66</f>
        <v>4</v>
      </c>
      <c r="C66" s="7" t="str">
        <f aca="false">TEXT(Massachusetts!P66,"MMMM")</f>
        <v>May</v>
      </c>
      <c r="D66" s="13"/>
    </row>
    <row r="67" customFormat="false" ht="12.75" hidden="false" customHeight="false" outlineLevel="0" collapsed="false">
      <c r="A67" s="62" t="n">
        <f aca="false">Massachusetts!A67</f>
        <v>43959</v>
      </c>
      <c r="B67" s="0" t="n">
        <f aca="false">Massachusetts!O67</f>
        <v>4</v>
      </c>
      <c r="C67" s="7" t="str">
        <f aca="false">TEXT(Massachusetts!P67,"MMMM")</f>
        <v>May</v>
      </c>
      <c r="D67" s="13"/>
    </row>
    <row r="68" customFormat="false" ht="12.75" hidden="false" customHeight="false" outlineLevel="0" collapsed="false">
      <c r="A68" s="62" t="n">
        <f aca="false">Massachusetts!A68</f>
        <v>43960</v>
      </c>
      <c r="B68" s="0" t="n">
        <f aca="false">Massachusetts!O68</f>
        <v>4</v>
      </c>
      <c r="C68" s="7" t="str">
        <f aca="false">TEXT(Massachusetts!P68,"MMMM")</f>
        <v>May</v>
      </c>
      <c r="D68" s="13"/>
    </row>
    <row r="69" customFormat="false" ht="12.75" hidden="false" customHeight="false" outlineLevel="0" collapsed="false">
      <c r="A69" s="62" t="n">
        <f aca="false">Massachusetts!A69</f>
        <v>43961</v>
      </c>
      <c r="B69" s="0" t="n">
        <f aca="false">Massachusetts!O69</f>
        <v>4</v>
      </c>
      <c r="C69" s="7" t="str">
        <f aca="false">TEXT(Massachusetts!P69,"MMMM")</f>
        <v>May</v>
      </c>
      <c r="D69" s="13"/>
    </row>
    <row r="70" customFormat="false" ht="12.75" hidden="false" customHeight="false" outlineLevel="0" collapsed="false">
      <c r="A70" s="62" t="n">
        <f aca="false">Massachusetts!A70</f>
        <v>43962</v>
      </c>
      <c r="B70" s="0" t="n">
        <f aca="false">Massachusetts!O70</f>
        <v>3</v>
      </c>
      <c r="C70" s="7" t="str">
        <f aca="false">TEXT(Massachusetts!P70,"MMMM")</f>
        <v>May</v>
      </c>
      <c r="D70" s="13"/>
    </row>
    <row r="71" customFormat="false" ht="12.75" hidden="false" customHeight="false" outlineLevel="0" collapsed="false">
      <c r="A71" s="62" t="n">
        <f aca="false">Massachusetts!A71</f>
        <v>43963</v>
      </c>
      <c r="B71" s="0" t="n">
        <f aca="false">Massachusetts!O71</f>
        <v>3</v>
      </c>
      <c r="C71" s="7" t="str">
        <f aca="false">TEXT(Massachusetts!P71,"MMMM")</f>
        <v>May</v>
      </c>
      <c r="D71" s="13"/>
    </row>
    <row r="72" customFormat="false" ht="12.75" hidden="false" customHeight="false" outlineLevel="0" collapsed="false">
      <c r="A72" s="62" t="n">
        <f aca="false">Massachusetts!A72</f>
        <v>43964</v>
      </c>
      <c r="B72" s="0" t="n">
        <f aca="false">Massachusetts!O72</f>
        <v>4</v>
      </c>
      <c r="C72" s="7" t="str">
        <f aca="false">TEXT(Massachusetts!P72,"MMMM")</f>
        <v>May</v>
      </c>
      <c r="D72" s="13"/>
    </row>
    <row r="73" customFormat="false" ht="12.75" hidden="false" customHeight="false" outlineLevel="0" collapsed="false">
      <c r="A73" s="62" t="n">
        <f aca="false">Massachusetts!A73</f>
        <v>43965</v>
      </c>
      <c r="B73" s="0" t="n">
        <f aca="false">Massachusetts!O73</f>
        <v>4</v>
      </c>
      <c r="C73" s="7" t="str">
        <f aca="false">TEXT(Massachusetts!P73,"MMMM")</f>
        <v>May</v>
      </c>
      <c r="D73" s="13"/>
    </row>
    <row r="74" customFormat="false" ht="12.75" hidden="false" customHeight="false" outlineLevel="0" collapsed="false">
      <c r="A74" s="62" t="n">
        <f aca="false">Massachusetts!A74</f>
        <v>43966</v>
      </c>
      <c r="B74" s="0" t="n">
        <f aca="false">Massachusetts!O74</f>
        <v>4</v>
      </c>
      <c r="C74" s="7" t="str">
        <f aca="false">TEXT(Massachusetts!P74,"MMMM")</f>
        <v>May</v>
      </c>
      <c r="D74" s="13"/>
    </row>
    <row r="75" customFormat="false" ht="12.75" hidden="false" customHeight="false" outlineLevel="0" collapsed="false">
      <c r="A75" s="62" t="n">
        <f aca="false">Massachusetts!A75</f>
        <v>43967</v>
      </c>
      <c r="B75" s="0" t="n">
        <f aca="false">Massachusetts!O75</f>
        <v>4</v>
      </c>
      <c r="C75" s="7" t="str">
        <f aca="false">TEXT(Massachusetts!P75,"MMMM")</f>
        <v>May</v>
      </c>
      <c r="D75" s="13"/>
    </row>
    <row r="76" customFormat="false" ht="12.75" hidden="false" customHeight="false" outlineLevel="0" collapsed="false">
      <c r="A76" s="62" t="n">
        <f aca="false">Massachusetts!A76</f>
        <v>43968</v>
      </c>
      <c r="B76" s="0" t="n">
        <f aca="false">Massachusetts!O76</f>
        <v>4</v>
      </c>
      <c r="C76" s="7" t="str">
        <f aca="false">TEXT(Massachusetts!P76,"MMMM")</f>
        <v>May</v>
      </c>
      <c r="D76" s="13"/>
    </row>
    <row r="77" customFormat="false" ht="12.75" hidden="false" customHeight="false" outlineLevel="0" collapsed="false">
      <c r="A77" s="62" t="n">
        <f aca="false">Massachusetts!A77</f>
        <v>43969</v>
      </c>
      <c r="B77" s="0" t="n">
        <f aca="false">Massachusetts!O77</f>
        <v>4</v>
      </c>
      <c r="C77" s="7" t="str">
        <f aca="false">TEXT(Massachusetts!P77,"MMMM")</f>
        <v>May</v>
      </c>
      <c r="D77" s="13"/>
    </row>
    <row r="78" customFormat="false" ht="12.75" hidden="false" customHeight="false" outlineLevel="0" collapsed="false">
      <c r="A78" s="62" t="n">
        <f aca="false">Massachusetts!A78</f>
        <v>43970</v>
      </c>
      <c r="B78" s="0" t="n">
        <f aca="false">Massachusetts!O78</f>
        <v>3</v>
      </c>
      <c r="C78" s="7" t="str">
        <f aca="false">TEXT(Massachusetts!P78,"MMMM")</f>
        <v>May</v>
      </c>
    </row>
    <row r="79" customFormat="false" ht="12.75" hidden="false" customHeight="false" outlineLevel="0" collapsed="false">
      <c r="A79" s="62" t="n">
        <f aca="false">Massachusetts!A79</f>
        <v>43971</v>
      </c>
      <c r="B79" s="0" t="n">
        <f aca="false">Massachusetts!O79</f>
        <v>4</v>
      </c>
      <c r="C79" s="7" t="str">
        <f aca="false">TEXT(Massachusetts!P79,"MMMM")</f>
        <v>May</v>
      </c>
    </row>
    <row r="80" customFormat="false" ht="12.75" hidden="false" customHeight="false" outlineLevel="0" collapsed="false">
      <c r="A80" s="62" t="n">
        <f aca="false">Massachusetts!A80</f>
        <v>43972</v>
      </c>
      <c r="B80" s="0" t="n">
        <f aca="false">Massachusetts!O80</f>
        <v>4</v>
      </c>
      <c r="C80" s="7" t="str">
        <f aca="false">TEXT(Massachusetts!P80,"MMMM")</f>
        <v>May</v>
      </c>
    </row>
    <row r="81" customFormat="false" ht="12.75" hidden="false" customHeight="false" outlineLevel="0" collapsed="false">
      <c r="A81" s="62" t="n">
        <f aca="false">Massachusetts!A81</f>
        <v>43973</v>
      </c>
      <c r="B81" s="0" t="n">
        <f aca="false">Massachusetts!O81</f>
        <v>3</v>
      </c>
      <c r="C81" s="7" t="str">
        <f aca="false">TEXT(Massachusetts!P81,"MMMM")</f>
        <v>May</v>
      </c>
    </row>
    <row r="82" customFormat="false" ht="12.75" hidden="false" customHeight="false" outlineLevel="0" collapsed="false">
      <c r="A82" s="62" t="n">
        <f aca="false">Massachusetts!A82</f>
        <v>43974</v>
      </c>
      <c r="B82" s="0" t="n">
        <f aca="false">Massachusetts!O82</f>
        <v>3</v>
      </c>
      <c r="C82" s="7" t="str">
        <f aca="false">TEXT(Massachusetts!P82,"MMMM")</f>
        <v>May</v>
      </c>
    </row>
    <row r="83" customFormat="false" ht="12.75" hidden="false" customHeight="false" outlineLevel="0" collapsed="false">
      <c r="A83" s="62" t="n">
        <f aca="false">Massachusetts!A83</f>
        <v>43975</v>
      </c>
      <c r="B83" s="0" t="n">
        <f aca="false">Massachusetts!O83</f>
        <v>4</v>
      </c>
      <c r="C83" s="7" t="str">
        <f aca="false">TEXT(Massachusetts!P83,"MMMM")</f>
        <v>May</v>
      </c>
    </row>
    <row r="84" customFormat="false" ht="12.75" hidden="false" customHeight="false" outlineLevel="0" collapsed="false">
      <c r="A84" s="62" t="n">
        <f aca="false">Massachusetts!A84</f>
        <v>43976</v>
      </c>
      <c r="B84" s="0" t="n">
        <f aca="false">Massachusetts!O84</f>
        <v>3</v>
      </c>
      <c r="C84" s="7" t="str">
        <f aca="false">TEXT(Massachusetts!P84,"MMMM")</f>
        <v>May</v>
      </c>
    </row>
    <row r="85" customFormat="false" ht="12.75" hidden="false" customHeight="false" outlineLevel="0" collapsed="false">
      <c r="A85" s="62" t="n">
        <f aca="false">Massachusetts!A85</f>
        <v>43977</v>
      </c>
      <c r="B85" s="0" t="n">
        <f aca="false">Massachusetts!O85</f>
        <v>3</v>
      </c>
      <c r="C85" s="7" t="str">
        <f aca="false">TEXT(Massachusetts!P85,"MMMM")</f>
        <v>May</v>
      </c>
    </row>
    <row r="86" customFormat="false" ht="12.75" hidden="false" customHeight="false" outlineLevel="0" collapsed="false">
      <c r="A86" s="62" t="n">
        <f aca="false">Massachusetts!A86</f>
        <v>43978</v>
      </c>
      <c r="B86" s="0" t="n">
        <f aca="false">Massachusetts!O86</f>
        <v>3</v>
      </c>
      <c r="C86" s="7" t="str">
        <f aca="false">TEXT(Massachusetts!P86,"MMMM")</f>
        <v>May</v>
      </c>
    </row>
    <row r="87" customFormat="false" ht="12.75" hidden="false" customHeight="false" outlineLevel="0" collapsed="false">
      <c r="A87" s="62" t="n">
        <f aca="false">Massachusetts!A87</f>
        <v>43979</v>
      </c>
      <c r="B87" s="0" t="n">
        <f aca="false">Massachusetts!O87</f>
        <v>3</v>
      </c>
      <c r="C87" s="7" t="str">
        <f aca="false">TEXT(Massachusetts!P87,"MMMM")</f>
        <v>May</v>
      </c>
    </row>
    <row r="88" customFormat="false" ht="12.75" hidden="false" customHeight="false" outlineLevel="0" collapsed="false">
      <c r="A88" s="62" t="n">
        <f aca="false">Massachusetts!A88</f>
        <v>43980</v>
      </c>
      <c r="B88" s="0" t="n">
        <f aca="false">Massachusetts!O88</f>
        <v>3</v>
      </c>
      <c r="C88" s="7" t="str">
        <f aca="false">TEXT(Massachusetts!P88,"MMMM")</f>
        <v>May</v>
      </c>
    </row>
    <row r="89" customFormat="false" ht="12.75" hidden="false" customHeight="false" outlineLevel="0" collapsed="false">
      <c r="A89" s="62" t="n">
        <f aca="false">Massachusetts!A89</f>
        <v>43981</v>
      </c>
      <c r="B89" s="0" t="n">
        <f aca="false">Massachusetts!O89</f>
        <v>3</v>
      </c>
      <c r="C89" s="7" t="str">
        <f aca="false">TEXT(Massachusetts!P89,"MMMM")</f>
        <v>May</v>
      </c>
    </row>
    <row r="90" customFormat="false" ht="12.75" hidden="false" customHeight="false" outlineLevel="0" collapsed="false">
      <c r="A90" s="62" t="n">
        <f aca="false">Massachusetts!A90</f>
        <v>43982</v>
      </c>
      <c r="B90" s="0" t="n">
        <f aca="false">Massachusetts!O90</f>
        <v>3</v>
      </c>
      <c r="C90" s="7" t="str">
        <f aca="false">TEXT(Massachusetts!P90,"MMMM")</f>
        <v>May</v>
      </c>
    </row>
    <row r="91" customFormat="false" ht="12.75" hidden="false" customHeight="false" outlineLevel="0" collapsed="false">
      <c r="A91" s="62" t="n">
        <f aca="false">Massachusetts!A91</f>
        <v>43983</v>
      </c>
      <c r="B91" s="0" t="n">
        <f aca="false">Massachusetts!O91</f>
        <v>3</v>
      </c>
      <c r="C91" s="7" t="str">
        <f aca="false">TEXT(Massachusetts!P91,"MMMM")</f>
        <v>June</v>
      </c>
    </row>
    <row r="92" customFormat="false" ht="12.75" hidden="false" customHeight="false" outlineLevel="0" collapsed="false">
      <c r="A92" s="62" t="n">
        <f aca="false">Massachusetts!A92</f>
        <v>43984</v>
      </c>
      <c r="B92" s="0" t="n">
        <f aca="false">Massachusetts!O92</f>
        <v>3</v>
      </c>
      <c r="C92" s="7" t="str">
        <f aca="false">TEXT(Massachusetts!P92,"MMMM")</f>
        <v>June</v>
      </c>
    </row>
    <row r="93" customFormat="false" ht="12.75" hidden="false" customHeight="false" outlineLevel="0" collapsed="false">
      <c r="A93" s="62" t="n">
        <f aca="false">Massachusetts!A93</f>
        <v>43985</v>
      </c>
      <c r="B93" s="0" t="n">
        <f aca="false">Massachusetts!O93</f>
        <v>3</v>
      </c>
      <c r="C93" s="7" t="str">
        <f aca="false">TEXT(Massachusetts!P93,"MMMM")</f>
        <v>June</v>
      </c>
    </row>
    <row r="94" customFormat="false" ht="12.75" hidden="false" customHeight="false" outlineLevel="0" collapsed="false">
      <c r="A94" s="62" t="n">
        <f aca="false">Massachusetts!A94</f>
        <v>43986</v>
      </c>
      <c r="B94" s="0" t="n">
        <f aca="false">Massachusetts!O94</f>
        <v>3</v>
      </c>
      <c r="C94" s="7" t="str">
        <f aca="false">TEXT(Massachusetts!P94,"MMMM")</f>
        <v>June</v>
      </c>
    </row>
    <row r="95" customFormat="false" ht="12.75" hidden="false" customHeight="false" outlineLevel="0" collapsed="false">
      <c r="A95" s="62" t="n">
        <f aca="false">Massachusetts!A95</f>
        <v>43987</v>
      </c>
      <c r="B95" s="0" t="n">
        <f aca="false">Massachusetts!O95</f>
        <v>3</v>
      </c>
      <c r="C95" s="7" t="str">
        <f aca="false">TEXT(Massachusetts!P95,"MMMM")</f>
        <v>June</v>
      </c>
    </row>
    <row r="96" customFormat="false" ht="12.75" hidden="false" customHeight="false" outlineLevel="0" collapsed="false">
      <c r="A96" s="62" t="n">
        <f aca="false">Massachusetts!A96</f>
        <v>43988</v>
      </c>
      <c r="B96" s="0" t="n">
        <f aca="false">Massachusetts!O96</f>
        <v>3</v>
      </c>
      <c r="C96" s="7" t="str">
        <f aca="false">TEXT(Massachusetts!P96,"MMMM")</f>
        <v>June</v>
      </c>
    </row>
    <row r="97" customFormat="false" ht="12.75" hidden="false" customHeight="false" outlineLevel="0" collapsed="false">
      <c r="A97" s="62" t="n">
        <f aca="false">Massachusetts!A97</f>
        <v>43989</v>
      </c>
      <c r="B97" s="0" t="n">
        <f aca="false">Massachusetts!O97</f>
        <v>3</v>
      </c>
      <c r="C97" s="7" t="str">
        <f aca="false">TEXT(Massachusetts!P97,"MMMM")</f>
        <v>June</v>
      </c>
    </row>
    <row r="98" customFormat="false" ht="12.75" hidden="false" customHeight="false" outlineLevel="0" collapsed="false">
      <c r="A98" s="62" t="n">
        <f aca="false">Massachusetts!A98</f>
        <v>43990</v>
      </c>
      <c r="B98" s="0" t="n">
        <f aca="false">Massachusetts!O98</f>
        <v>3</v>
      </c>
      <c r="C98" s="7" t="str">
        <f aca="false">TEXT(Massachusetts!P98,"MMMM")</f>
        <v>June</v>
      </c>
    </row>
    <row r="99" customFormat="false" ht="12.75" hidden="false" customHeight="false" outlineLevel="0" collapsed="false">
      <c r="A99" s="62" t="n">
        <f aca="false">Massachusetts!A99</f>
        <v>43991</v>
      </c>
      <c r="B99" s="0" t="n">
        <f aca="false">Massachusetts!O99</f>
        <v>3</v>
      </c>
      <c r="C99" s="7" t="str">
        <f aca="false">TEXT(Massachusetts!P99,"MMMM")</f>
        <v>June</v>
      </c>
    </row>
    <row r="100" customFormat="false" ht="12.75" hidden="false" customHeight="false" outlineLevel="0" collapsed="false">
      <c r="A100" s="62" t="n">
        <f aca="false">Massachusetts!A100</f>
        <v>43992</v>
      </c>
      <c r="B100" s="0" t="n">
        <f aca="false">Massachusetts!O100</f>
        <v>3</v>
      </c>
      <c r="C100" s="7" t="str">
        <f aca="false">TEXT(Massachusetts!P100,"MMMM")</f>
        <v>June</v>
      </c>
    </row>
    <row r="101" customFormat="false" ht="12.75" hidden="false" customHeight="false" outlineLevel="0" collapsed="false">
      <c r="A101" s="62" t="n">
        <f aca="false">Massachusetts!A101</f>
        <v>43993</v>
      </c>
      <c r="B101" s="0" t="n">
        <f aca="false">Massachusetts!O101</f>
        <v>3</v>
      </c>
      <c r="C101" s="7" t="str">
        <f aca="false">TEXT(Massachusetts!P101,"MMMM")</f>
        <v>June</v>
      </c>
    </row>
    <row r="102" customFormat="false" ht="12.75" hidden="false" customHeight="false" outlineLevel="0" collapsed="false">
      <c r="A102" s="62" t="n">
        <f aca="false">Massachusetts!A102</f>
        <v>43994</v>
      </c>
      <c r="B102" s="0" t="n">
        <f aca="false">Massachusetts!O102</f>
        <v>3</v>
      </c>
      <c r="C102" s="7" t="str">
        <f aca="false">TEXT(Massachusetts!P102,"MMMM")</f>
        <v>June</v>
      </c>
    </row>
    <row r="103" customFormat="false" ht="12.75" hidden="false" customHeight="false" outlineLevel="0" collapsed="false">
      <c r="A103" s="62" t="n">
        <f aca="false">Massachusetts!A103</f>
        <v>43995</v>
      </c>
      <c r="B103" s="0" t="n">
        <f aca="false">Massachusetts!O103</f>
        <v>3</v>
      </c>
      <c r="C103" s="7" t="str">
        <f aca="false">TEXT(Massachusetts!P103,"MMMM")</f>
        <v>June</v>
      </c>
    </row>
    <row r="104" customFormat="false" ht="12.75" hidden="false" customHeight="false" outlineLevel="0" collapsed="false">
      <c r="A104" s="62" t="n">
        <f aca="false">Massachusetts!A104</f>
        <v>43996</v>
      </c>
      <c r="B104" s="0" t="n">
        <f aca="false">Massachusetts!O104</f>
        <v>3</v>
      </c>
      <c r="C104" s="7" t="str">
        <f aca="false">TEXT(Massachusetts!P104,"MMMM")</f>
        <v>June</v>
      </c>
    </row>
    <row r="105" customFormat="false" ht="12.75" hidden="false" customHeight="false" outlineLevel="0" collapsed="false">
      <c r="A105" s="62" t="n">
        <f aca="false">Massachusetts!A105</f>
        <v>43997</v>
      </c>
      <c r="B105" s="0" t="n">
        <f aca="false">Massachusetts!O105</f>
        <v>2</v>
      </c>
      <c r="C105" s="7" t="str">
        <f aca="false">TEXT(Massachusetts!P105,"MMMM")</f>
        <v>June</v>
      </c>
    </row>
    <row r="106" customFormat="false" ht="12.75" hidden="false" customHeight="false" outlineLevel="0" collapsed="false">
      <c r="A106" s="62" t="n">
        <f aca="false">Massachusetts!A106</f>
        <v>43998</v>
      </c>
      <c r="B106" s="0" t="n">
        <f aca="false">Massachusetts!O106</f>
        <v>3</v>
      </c>
      <c r="C106" s="7" t="str">
        <f aca="false">TEXT(Massachusetts!P106,"MMMM")</f>
        <v>June</v>
      </c>
    </row>
    <row r="107" customFormat="false" ht="12.75" hidden="false" customHeight="false" outlineLevel="0" collapsed="false">
      <c r="A107" s="62" t="n">
        <f aca="false">Massachusetts!A107</f>
        <v>43999</v>
      </c>
      <c r="B107" s="0" t="n">
        <f aca="false">Massachusetts!O107</f>
        <v>3</v>
      </c>
      <c r="C107" s="7" t="str">
        <f aca="false">TEXT(Massachusetts!P107,"MMMM")</f>
        <v>June</v>
      </c>
    </row>
    <row r="108" customFormat="false" ht="12.75" hidden="false" customHeight="false" outlineLevel="0" collapsed="false">
      <c r="A108" s="62" t="n">
        <f aca="false">Massachusetts!A108</f>
        <v>44000</v>
      </c>
      <c r="B108" s="0" t="n">
        <f aca="false">Massachusetts!O108</f>
        <v>3</v>
      </c>
      <c r="C108" s="7" t="str">
        <f aca="false">TEXT(Massachusetts!P108,"MMMM")</f>
        <v>June</v>
      </c>
    </row>
    <row r="109" customFormat="false" ht="12.75" hidden="false" customHeight="false" outlineLevel="0" collapsed="false">
      <c r="A109" s="62" t="n">
        <f aca="false">Massachusetts!A109</f>
        <v>44001</v>
      </c>
      <c r="B109" s="0" t="n">
        <f aca="false">Massachusetts!O109</f>
        <v>3</v>
      </c>
      <c r="C109" s="7" t="str">
        <f aca="false">TEXT(Massachusetts!P109,"MMMM")</f>
        <v>June</v>
      </c>
    </row>
    <row r="110" customFormat="false" ht="12.75" hidden="false" customHeight="false" outlineLevel="0" collapsed="false">
      <c r="A110" s="62" t="n">
        <f aca="false">Massachusetts!A110</f>
        <v>44002</v>
      </c>
      <c r="B110" s="0" t="n">
        <f aca="false">Massachusetts!O110</f>
        <v>3</v>
      </c>
      <c r="C110" s="7" t="str">
        <f aca="false">TEXT(Massachusetts!P110,"MMMM")</f>
        <v>June</v>
      </c>
    </row>
    <row r="111" customFormat="false" ht="12.75" hidden="false" customHeight="false" outlineLevel="0" collapsed="false">
      <c r="A111" s="62" t="n">
        <f aca="false">Massachusetts!A111</f>
        <v>44003</v>
      </c>
      <c r="B111" s="0" t="n">
        <f aca="false">Massachusetts!O111</f>
        <v>3</v>
      </c>
      <c r="C111" s="7" t="str">
        <f aca="false">TEXT(Massachusetts!P111,"MMMM")</f>
        <v>June</v>
      </c>
    </row>
    <row r="112" customFormat="false" ht="12.75" hidden="false" customHeight="false" outlineLevel="0" collapsed="false">
      <c r="A112" s="62" t="n">
        <f aca="false">Massachusetts!A112</f>
        <v>44004</v>
      </c>
      <c r="B112" s="0" t="n">
        <f aca="false">Massachusetts!O112</f>
        <v>3</v>
      </c>
      <c r="C112" s="7" t="str">
        <f aca="false">TEXT(Massachusetts!P112,"MMMM")</f>
        <v>June</v>
      </c>
    </row>
    <row r="113" customFormat="false" ht="12.75" hidden="false" customHeight="false" outlineLevel="0" collapsed="false">
      <c r="A113" s="62" t="n">
        <f aca="false">Massachusetts!A113</f>
        <v>44005</v>
      </c>
      <c r="B113" s="0" t="n">
        <f aca="false">Massachusetts!O113</f>
        <v>3</v>
      </c>
      <c r="C113" s="7" t="str">
        <f aca="false">TEXT(Massachusetts!P113,"MMMM")</f>
        <v>June</v>
      </c>
    </row>
    <row r="114" customFormat="false" ht="12.75" hidden="false" customHeight="false" outlineLevel="0" collapsed="false">
      <c r="A114" s="62" t="n">
        <f aca="false">Massachusetts!A114</f>
        <v>44006</v>
      </c>
      <c r="B114" s="0" t="n">
        <f aca="false">Massachusetts!O114</f>
        <v>3</v>
      </c>
      <c r="C114" s="7" t="str">
        <f aca="false">TEXT(Massachusetts!P114,"MMMM")</f>
        <v>June</v>
      </c>
    </row>
    <row r="115" customFormat="false" ht="12.75" hidden="false" customHeight="false" outlineLevel="0" collapsed="false">
      <c r="A115" s="62" t="n">
        <f aca="false">Massachusetts!A115</f>
        <v>44007</v>
      </c>
      <c r="B115" s="0" t="n">
        <f aca="false">Massachusetts!O115</f>
        <v>3</v>
      </c>
      <c r="C115" s="7" t="str">
        <f aca="false">TEXT(Massachusetts!P115,"MMMM")</f>
        <v>June</v>
      </c>
    </row>
    <row r="116" customFormat="false" ht="12.75" hidden="false" customHeight="false" outlineLevel="0" collapsed="false">
      <c r="A116" s="62" t="n">
        <f aca="false">Massachusetts!A116</f>
        <v>44008</v>
      </c>
      <c r="B116" s="0" t="n">
        <f aca="false">Massachusetts!O116</f>
        <v>3</v>
      </c>
      <c r="C116" s="7" t="str">
        <f aca="false">TEXT(Massachusetts!P116,"MMMM")</f>
        <v>June</v>
      </c>
    </row>
    <row r="117" customFormat="false" ht="12.75" hidden="false" customHeight="false" outlineLevel="0" collapsed="false">
      <c r="A117" s="62" t="n">
        <f aca="false">Massachusetts!A117</f>
        <v>44009</v>
      </c>
      <c r="B117" s="0" t="n">
        <f aca="false">Massachusetts!O117</f>
        <v>3</v>
      </c>
      <c r="C117" s="7" t="str">
        <f aca="false">TEXT(Massachusetts!P117,"MMMM")</f>
        <v>June</v>
      </c>
    </row>
    <row r="118" customFormat="false" ht="12.75" hidden="false" customHeight="false" outlineLevel="0" collapsed="false">
      <c r="A118" s="62" t="n">
        <f aca="false">Massachusetts!A118</f>
        <v>44010</v>
      </c>
      <c r="B118" s="0" t="n">
        <f aca="false">Massachusetts!O118</f>
        <v>3</v>
      </c>
      <c r="C118" s="7" t="str">
        <f aca="false">TEXT(Massachusetts!P118,"MMMM")</f>
        <v>June</v>
      </c>
    </row>
    <row r="119" customFormat="false" ht="12.75" hidden="false" customHeight="false" outlineLevel="0" collapsed="false">
      <c r="A119" s="62" t="n">
        <f aca="false">Massachusetts!A119</f>
        <v>44011</v>
      </c>
      <c r="B119" s="0" t="n">
        <f aca="false">Massachusetts!O119</f>
        <v>2</v>
      </c>
      <c r="C119" s="7" t="str">
        <f aca="false">TEXT(Massachusetts!P119,"MMMM")</f>
        <v>June</v>
      </c>
    </row>
    <row r="120" customFormat="false" ht="12.75" hidden="false" customHeight="false" outlineLevel="0" collapsed="false">
      <c r="A120" s="62" t="n">
        <f aca="false">Massachusetts!A120</f>
        <v>44012</v>
      </c>
      <c r="B120" s="0" t="n">
        <f aca="false">Massachusetts!O120</f>
        <v>2</v>
      </c>
      <c r="C120" s="7" t="str">
        <f aca="false">TEXT(Massachusetts!P120,"MMMM")</f>
        <v>June</v>
      </c>
    </row>
    <row r="121" customFormat="false" ht="12.75" hidden="false" customHeight="false" outlineLevel="0" collapsed="false">
      <c r="A121" s="62" t="n">
        <f aca="false">Massachusetts!A121</f>
        <v>44013</v>
      </c>
      <c r="B121" s="0" t="n">
        <f aca="false">Massachusetts!O121</f>
        <v>3</v>
      </c>
      <c r="C121" s="7" t="str">
        <f aca="false">TEXT(Massachusetts!P121,"MMMM")</f>
        <v>July</v>
      </c>
    </row>
    <row r="122" customFormat="false" ht="12.75" hidden="false" customHeight="false" outlineLevel="0" collapsed="false">
      <c r="A122" s="62" t="n">
        <f aca="false">Massachusetts!A122</f>
        <v>44014</v>
      </c>
      <c r="B122" s="0" t="n">
        <f aca="false">Massachusetts!O122</f>
        <v>3</v>
      </c>
      <c r="C122" s="7" t="str">
        <f aca="false">TEXT(Massachusetts!P122,"MMMM")</f>
        <v>July</v>
      </c>
    </row>
    <row r="123" customFormat="false" ht="12.75" hidden="false" customHeight="false" outlineLevel="0" collapsed="false">
      <c r="A123" s="62" t="n">
        <f aca="false">Massachusetts!A123</f>
        <v>44015</v>
      </c>
      <c r="B123" s="0" t="n">
        <f aca="false">Massachusetts!O123</f>
        <v>3</v>
      </c>
      <c r="C123" s="7" t="str">
        <f aca="false">TEXT(Massachusetts!P123,"MMMM")</f>
        <v>July</v>
      </c>
    </row>
    <row r="124" customFormat="false" ht="12.75" hidden="false" customHeight="false" outlineLevel="0" collapsed="false">
      <c r="A124" s="62" t="n">
        <f aca="false">Massachusetts!A124</f>
        <v>44016</v>
      </c>
      <c r="B124" s="0" t="n">
        <f aca="false">Massachusetts!O124</f>
        <v>3</v>
      </c>
      <c r="C124" s="7" t="str">
        <f aca="false">TEXT(Massachusetts!P124,"MMMM")</f>
        <v>July</v>
      </c>
    </row>
    <row r="125" customFormat="false" ht="12.75" hidden="false" customHeight="false" outlineLevel="0" collapsed="false">
      <c r="A125" s="62" t="n">
        <f aca="false">Massachusetts!A125</f>
        <v>44017</v>
      </c>
      <c r="B125" s="0" t="n">
        <f aca="false">Massachusetts!O125</f>
        <v>3</v>
      </c>
      <c r="C125" s="7" t="str">
        <f aca="false">TEXT(Massachusetts!P125,"MMMM")</f>
        <v>July</v>
      </c>
    </row>
    <row r="126" customFormat="false" ht="12.75" hidden="false" customHeight="false" outlineLevel="0" collapsed="false">
      <c r="A126" s="62" t="n">
        <f aca="false">Massachusetts!A126</f>
        <v>44018</v>
      </c>
      <c r="B126" s="0" t="n">
        <f aca="false">Massachusetts!O126</f>
        <v>3</v>
      </c>
      <c r="C126" s="7" t="str">
        <f aca="false">TEXT(Massachusetts!P126,"MMMM")</f>
        <v>July</v>
      </c>
    </row>
    <row r="127" customFormat="false" ht="12.75" hidden="false" customHeight="false" outlineLevel="0" collapsed="false">
      <c r="A127" s="62" t="n">
        <f aca="false">Massachusetts!A127</f>
        <v>44019</v>
      </c>
      <c r="B127" s="0" t="n">
        <f aca="false">Massachusetts!O127</f>
        <v>3</v>
      </c>
      <c r="C127" s="7" t="str">
        <f aca="false">TEXT(Massachusetts!P127,"MMMM")</f>
        <v>July</v>
      </c>
    </row>
    <row r="128" customFormat="false" ht="12.75" hidden="false" customHeight="false" outlineLevel="0" collapsed="false">
      <c r="A128" s="62" t="n">
        <f aca="false">Massachusetts!A128</f>
        <v>44020</v>
      </c>
      <c r="B128" s="0" t="n">
        <f aca="false">Massachusetts!O128</f>
        <v>3</v>
      </c>
      <c r="C128" s="7" t="str">
        <f aca="false">TEXT(Massachusetts!P128,"MMMM")</f>
        <v>July</v>
      </c>
    </row>
    <row r="129" customFormat="false" ht="12.75" hidden="false" customHeight="false" outlineLevel="0" collapsed="false">
      <c r="A129" s="62" t="n">
        <f aca="false">Massachusetts!A129</f>
        <v>44021</v>
      </c>
      <c r="B129" s="0" t="n">
        <f aca="false">Massachusetts!O129</f>
        <v>3</v>
      </c>
      <c r="C129" s="7" t="str">
        <f aca="false">TEXT(Massachusetts!P129,"MMMM")</f>
        <v>July</v>
      </c>
    </row>
    <row r="130" customFormat="false" ht="12.75" hidden="false" customHeight="false" outlineLevel="0" collapsed="false">
      <c r="A130" s="62" t="n">
        <f aca="false">Massachusetts!A130</f>
        <v>44022</v>
      </c>
      <c r="B130" s="0" t="n">
        <f aca="false">Massachusetts!O130</f>
        <v>3</v>
      </c>
      <c r="C130" s="7" t="str">
        <f aca="false">TEXT(Massachusetts!P130,"MMMM")</f>
        <v>July</v>
      </c>
    </row>
    <row r="131" customFormat="false" ht="12.75" hidden="false" customHeight="false" outlineLevel="0" collapsed="false">
      <c r="A131" s="62" t="n">
        <f aca="false">Massachusetts!A131</f>
        <v>44023</v>
      </c>
      <c r="B131" s="0" t="n">
        <f aca="false">Massachusetts!O131</f>
        <v>3</v>
      </c>
      <c r="C131" s="7" t="str">
        <f aca="false">TEXT(Massachusetts!P131,"MMMM")</f>
        <v>July</v>
      </c>
    </row>
    <row r="132" customFormat="false" ht="12.75" hidden="false" customHeight="false" outlineLevel="0" collapsed="false">
      <c r="A132" s="62" t="n">
        <f aca="false">Massachusetts!A132</f>
        <v>44024</v>
      </c>
      <c r="B132" s="0" t="n">
        <f aca="false">Massachusetts!O132</f>
        <v>3</v>
      </c>
      <c r="C132" s="7" t="str">
        <f aca="false">TEXT(Massachusetts!P132,"MMMM")</f>
        <v>July</v>
      </c>
    </row>
    <row r="133" customFormat="false" ht="12.75" hidden="false" customHeight="false" outlineLevel="0" collapsed="false">
      <c r="A133" s="62" t="n">
        <f aca="false">Massachusetts!A133</f>
        <v>44025</v>
      </c>
      <c r="B133" s="0" t="n">
        <f aca="false">Massachusetts!O133</f>
        <v>3</v>
      </c>
      <c r="C133" s="7" t="str">
        <f aca="false">TEXT(Massachusetts!P133,"MMMM")</f>
        <v>July</v>
      </c>
    </row>
    <row r="134" customFormat="false" ht="12.75" hidden="false" customHeight="false" outlineLevel="0" collapsed="false">
      <c r="A134" s="62" t="n">
        <f aca="false">Massachusetts!A134</f>
        <v>44026</v>
      </c>
      <c r="B134" s="0" t="n">
        <f aca="false">Massachusetts!O134</f>
        <v>3</v>
      </c>
      <c r="C134" s="7" t="str">
        <f aca="false">TEXT(Massachusetts!P134,"MMMM")</f>
        <v>July</v>
      </c>
    </row>
    <row r="135" customFormat="false" ht="12.75" hidden="false" customHeight="false" outlineLevel="0" collapsed="false">
      <c r="A135" s="62" t="n">
        <f aca="false">Massachusetts!A135</f>
        <v>44027</v>
      </c>
      <c r="B135" s="0" t="n">
        <f aca="false">Massachusetts!O135</f>
        <v>3</v>
      </c>
      <c r="C135" s="7" t="str">
        <f aca="false">TEXT(Massachusetts!P135,"MMMM")</f>
        <v>July</v>
      </c>
    </row>
    <row r="136" customFormat="false" ht="12.75" hidden="false" customHeight="false" outlineLevel="0" collapsed="false">
      <c r="A136" s="62" t="n">
        <f aca="false">Massachusetts!A136</f>
        <v>44028</v>
      </c>
      <c r="B136" s="0" t="n">
        <f aca="false">Massachusetts!O136</f>
        <v>3</v>
      </c>
      <c r="C136" s="7" t="str">
        <f aca="false">TEXT(Massachusetts!P136,"MMMM")</f>
        <v>July</v>
      </c>
    </row>
    <row r="137" customFormat="false" ht="12.75" hidden="false" customHeight="false" outlineLevel="0" collapsed="false">
      <c r="A137" s="62" t="n">
        <f aca="false">Massachusetts!A137</f>
        <v>44029</v>
      </c>
      <c r="B137" s="0" t="n">
        <f aca="false">Massachusetts!O137</f>
        <v>3</v>
      </c>
      <c r="C137" s="7" t="str">
        <f aca="false">TEXT(Massachusetts!P137,"MMMM")</f>
        <v>July</v>
      </c>
    </row>
    <row r="138" customFormat="false" ht="12.75" hidden="false" customHeight="false" outlineLevel="0" collapsed="false">
      <c r="A138" s="62" t="n">
        <f aca="false">Massachusetts!A138</f>
        <v>44030</v>
      </c>
      <c r="B138" s="0" t="n">
        <f aca="false">Massachusetts!O138</f>
        <v>3</v>
      </c>
      <c r="C138" s="7" t="str">
        <f aca="false">TEXT(Massachusetts!P138,"MMMM")</f>
        <v>July</v>
      </c>
    </row>
    <row r="139" customFormat="false" ht="12.75" hidden="false" customHeight="false" outlineLevel="0" collapsed="false">
      <c r="A139" s="62" t="n">
        <f aca="false">Massachusetts!A139</f>
        <v>44031</v>
      </c>
      <c r="B139" s="0" t="n">
        <f aca="false">Massachusetts!O139</f>
        <v>3</v>
      </c>
      <c r="C139" s="7" t="str">
        <f aca="false">TEXT(Massachusetts!P139,"MMMM")</f>
        <v>July</v>
      </c>
    </row>
    <row r="140" customFormat="false" ht="12.75" hidden="false" customHeight="false" outlineLevel="0" collapsed="false">
      <c r="A140" s="62" t="n">
        <f aca="false">Massachusetts!A140</f>
        <v>44032</v>
      </c>
      <c r="B140" s="0" t="n">
        <f aca="false">Massachusetts!O140</f>
        <v>3</v>
      </c>
      <c r="C140" s="7" t="str">
        <f aca="false">TEXT(Massachusetts!P140,"MMMM")</f>
        <v>July</v>
      </c>
    </row>
    <row r="141" customFormat="false" ht="12.75" hidden="false" customHeight="false" outlineLevel="0" collapsed="false">
      <c r="A141" s="62" t="n">
        <f aca="false">Massachusetts!A141</f>
        <v>44033</v>
      </c>
      <c r="B141" s="0" t="n">
        <f aca="false">Massachusetts!O141</f>
        <v>3</v>
      </c>
      <c r="C141" s="7" t="str">
        <f aca="false">TEXT(Massachusetts!P141,"MMMM")</f>
        <v>July</v>
      </c>
    </row>
    <row r="142" customFormat="false" ht="12.75" hidden="false" customHeight="false" outlineLevel="0" collapsed="false">
      <c r="A142" s="62" t="n">
        <f aca="false">Massachusetts!A142</f>
        <v>44034</v>
      </c>
      <c r="B142" s="0" t="n">
        <f aca="false">Massachusetts!O142</f>
        <v>3</v>
      </c>
      <c r="C142" s="7" t="str">
        <f aca="false">TEXT(Massachusetts!P142,"MMMM")</f>
        <v>July</v>
      </c>
    </row>
    <row r="143" customFormat="false" ht="12.75" hidden="false" customHeight="false" outlineLevel="0" collapsed="false">
      <c r="A143" s="62" t="n">
        <f aca="false">Massachusetts!A143</f>
        <v>44035</v>
      </c>
      <c r="B143" s="0" t="n">
        <f aca="false">Massachusetts!O143</f>
        <v>3</v>
      </c>
      <c r="C143" s="7" t="str">
        <f aca="false">TEXT(Massachusetts!P143,"MMMM")</f>
        <v>July</v>
      </c>
    </row>
    <row r="144" customFormat="false" ht="12.75" hidden="false" customHeight="false" outlineLevel="0" collapsed="false">
      <c r="A144" s="62" t="n">
        <f aca="false">Massachusetts!A144</f>
        <v>44036</v>
      </c>
      <c r="B144" s="0" t="n">
        <f aca="false">Massachusetts!O144</f>
        <v>3</v>
      </c>
      <c r="C144" s="7" t="str">
        <f aca="false">TEXT(Massachusetts!P144,"MMMM")</f>
        <v>July</v>
      </c>
    </row>
    <row r="145" customFormat="false" ht="12.75" hidden="false" customHeight="false" outlineLevel="0" collapsed="false">
      <c r="A145" s="62" t="n">
        <f aca="false">Massachusetts!A145</f>
        <v>44037</v>
      </c>
      <c r="B145" s="0" t="n">
        <f aca="false">Massachusetts!O145</f>
        <v>3</v>
      </c>
      <c r="C145" s="7" t="str">
        <f aca="false">TEXT(Massachusetts!P145,"MMMM")</f>
        <v>July</v>
      </c>
    </row>
    <row r="146" customFormat="false" ht="12.75" hidden="false" customHeight="false" outlineLevel="0" collapsed="false">
      <c r="A146" s="62" t="n">
        <f aca="false">Massachusetts!A146</f>
        <v>44038</v>
      </c>
      <c r="B146" s="0" t="n">
        <f aca="false">Massachusetts!O146</f>
        <v>3</v>
      </c>
      <c r="C146" s="7" t="str">
        <f aca="false">TEXT(Massachusetts!P146,"MMMM")</f>
        <v>July</v>
      </c>
    </row>
    <row r="147" customFormat="false" ht="12.75" hidden="false" customHeight="false" outlineLevel="0" collapsed="false">
      <c r="A147" s="62" t="n">
        <f aca="false">Massachusetts!A147</f>
        <v>44039</v>
      </c>
      <c r="B147" s="0" t="n">
        <f aca="false">Massachusetts!O147</f>
        <v>3</v>
      </c>
      <c r="C147" s="7" t="str">
        <f aca="false">TEXT(Massachusetts!P147,"MMMM")</f>
        <v>July</v>
      </c>
    </row>
    <row r="148" customFormat="false" ht="12.75" hidden="false" customHeight="false" outlineLevel="0" collapsed="false">
      <c r="A148" s="62" t="n">
        <f aca="false">Massachusetts!A148</f>
        <v>44040</v>
      </c>
      <c r="B148" s="0" t="n">
        <f aca="false">Massachusetts!O148</f>
        <v>3</v>
      </c>
      <c r="C148" s="7" t="str">
        <f aca="false">TEXT(Massachusetts!P148,"MMMM")</f>
        <v>July</v>
      </c>
    </row>
    <row r="149" customFormat="false" ht="12.75" hidden="false" customHeight="false" outlineLevel="0" collapsed="false">
      <c r="A149" s="62" t="n">
        <f aca="false">Massachusetts!A149</f>
        <v>44041</v>
      </c>
      <c r="B149" s="0" t="n">
        <f aca="false">Massachusetts!O149</f>
        <v>3</v>
      </c>
      <c r="C149" s="7" t="str">
        <f aca="false">TEXT(Massachusetts!P149,"MMMM")</f>
        <v>July</v>
      </c>
    </row>
    <row r="150" customFormat="false" ht="12.75" hidden="false" customHeight="false" outlineLevel="0" collapsed="false">
      <c r="A150" s="62" t="n">
        <f aca="false">Massachusetts!A150</f>
        <v>44042</v>
      </c>
      <c r="B150" s="0" t="n">
        <f aca="false">Massachusetts!O150</f>
        <v>3</v>
      </c>
      <c r="C150" s="7" t="str">
        <f aca="false">TEXT(Massachusetts!P150,"MMMM")</f>
        <v>July</v>
      </c>
    </row>
    <row r="151" customFormat="false" ht="12.75" hidden="false" customHeight="false" outlineLevel="0" collapsed="false">
      <c r="A151" s="62" t="n">
        <f aca="false">Massachusetts!A151</f>
        <v>44043</v>
      </c>
      <c r="B151" s="0" t="n">
        <f aca="false">Massachusetts!O151</f>
        <v>3</v>
      </c>
      <c r="C151" s="7" t="str">
        <f aca="false">TEXT(Massachusetts!P151,"MMMM")</f>
        <v>July</v>
      </c>
    </row>
    <row r="152" customFormat="false" ht="12.75" hidden="false" customHeight="false" outlineLevel="0" collapsed="false">
      <c r="A152" s="62" t="n">
        <f aca="false">Massachusetts!A152</f>
        <v>44044</v>
      </c>
      <c r="B152" s="0" t="n">
        <f aca="false">Massachusetts!O152</f>
        <v>3</v>
      </c>
      <c r="C152" s="7" t="str">
        <f aca="false">TEXT(Massachusetts!P152,"MMMM")</f>
        <v>August</v>
      </c>
    </row>
    <row r="153" customFormat="false" ht="12.75" hidden="false" customHeight="false" outlineLevel="0" collapsed="false">
      <c r="A153" s="62" t="n">
        <f aca="false">Massachusetts!A153</f>
        <v>44045</v>
      </c>
      <c r="B153" s="0" t="n">
        <f aca="false">Massachusetts!O153</f>
        <v>3</v>
      </c>
      <c r="C153" s="7" t="str">
        <f aca="false">TEXT(Massachusetts!P153,"MMMM")</f>
        <v>August</v>
      </c>
    </row>
    <row r="154" customFormat="false" ht="12.75" hidden="false" customHeight="false" outlineLevel="0" collapsed="false">
      <c r="A154" s="62" t="n">
        <f aca="false">Massachusetts!A154</f>
        <v>44046</v>
      </c>
      <c r="B154" s="0" t="n">
        <f aca="false">Massachusetts!O154</f>
        <v>3</v>
      </c>
      <c r="C154" s="7" t="str">
        <f aca="false">TEXT(Massachusetts!P154,"MMMM")</f>
        <v>August</v>
      </c>
    </row>
    <row r="155" customFormat="false" ht="12.75" hidden="false" customHeight="false" outlineLevel="0" collapsed="false">
      <c r="A155" s="62" t="n">
        <f aca="false">Massachusetts!A155</f>
        <v>44047</v>
      </c>
      <c r="B155" s="0" t="n">
        <f aca="false">Massachusetts!O155</f>
        <v>3</v>
      </c>
      <c r="C155" s="7" t="str">
        <f aca="false">TEXT(Massachusetts!P155,"MMMM")</f>
        <v>August</v>
      </c>
    </row>
    <row r="156" customFormat="false" ht="12.75" hidden="false" customHeight="false" outlineLevel="0" collapsed="false">
      <c r="A156" s="62" t="n">
        <f aca="false">Massachusetts!A156</f>
        <v>44048</v>
      </c>
      <c r="B156" s="0" t="n">
        <f aca="false">Massachusetts!O156</f>
        <v>3</v>
      </c>
      <c r="C156" s="7" t="str">
        <f aca="false">TEXT(Massachusetts!P156,"MMMM")</f>
        <v>August</v>
      </c>
    </row>
    <row r="157" customFormat="false" ht="12.75" hidden="false" customHeight="false" outlineLevel="0" collapsed="false">
      <c r="A157" s="62" t="n">
        <f aca="false">Massachusetts!A157</f>
        <v>44049</v>
      </c>
      <c r="B157" s="0" t="n">
        <f aca="false">Massachusetts!O157</f>
        <v>3</v>
      </c>
      <c r="C157" s="7" t="str">
        <f aca="false">TEXT(Massachusetts!P157,"MMMM")</f>
        <v>August</v>
      </c>
    </row>
    <row r="158" customFormat="false" ht="12.75" hidden="false" customHeight="false" outlineLevel="0" collapsed="false">
      <c r="A158" s="62" t="n">
        <f aca="false">Massachusetts!A158</f>
        <v>44050</v>
      </c>
      <c r="B158" s="0" t="n">
        <f aca="false">Massachusetts!O158</f>
        <v>3</v>
      </c>
      <c r="C158" s="7" t="str">
        <f aca="false">TEXT(Massachusetts!P158,"MMMM")</f>
        <v>August</v>
      </c>
    </row>
    <row r="159" customFormat="false" ht="12.75" hidden="false" customHeight="false" outlineLevel="0" collapsed="false">
      <c r="A159" s="62" t="n">
        <f aca="false">Massachusetts!A159</f>
        <v>44051</v>
      </c>
      <c r="B159" s="0" t="n">
        <f aca="false">Massachusetts!O159</f>
        <v>3</v>
      </c>
      <c r="C159" s="7" t="str">
        <f aca="false">TEXT(Massachusetts!P159,"MMMM")</f>
        <v>August</v>
      </c>
    </row>
    <row r="160" customFormat="false" ht="12.75" hidden="false" customHeight="false" outlineLevel="0" collapsed="false">
      <c r="A160" s="62" t="n">
        <f aca="false">Massachusetts!A160</f>
        <v>44052</v>
      </c>
      <c r="B160" s="0" t="n">
        <f aca="false">Massachusetts!O160</f>
        <v>3</v>
      </c>
      <c r="C160" s="7" t="str">
        <f aca="false">TEXT(Massachusetts!P160,"MMMM")</f>
        <v>August</v>
      </c>
    </row>
    <row r="161" customFormat="false" ht="12.75" hidden="false" customHeight="false" outlineLevel="0" collapsed="false">
      <c r="A161" s="62" t="n">
        <f aca="false">Massachusetts!A161</f>
        <v>44053</v>
      </c>
      <c r="B161" s="0" t="n">
        <f aca="false">Massachusetts!O161</f>
        <v>3</v>
      </c>
      <c r="C161" s="7" t="str">
        <f aca="false">TEXT(Massachusetts!P161,"MMMM")</f>
        <v>August</v>
      </c>
    </row>
    <row r="162" customFormat="false" ht="12.75" hidden="false" customHeight="false" outlineLevel="0" collapsed="false">
      <c r="A162" s="62" t="n">
        <f aca="false">Massachusetts!A162</f>
        <v>44054</v>
      </c>
      <c r="B162" s="0" t="n">
        <f aca="false">Massachusetts!O162</f>
        <v>3</v>
      </c>
      <c r="C162" s="7" t="str">
        <f aca="false">TEXT(Massachusetts!P162,"MMMM")</f>
        <v>August</v>
      </c>
    </row>
    <row r="163" customFormat="false" ht="12.75" hidden="false" customHeight="false" outlineLevel="0" collapsed="false">
      <c r="A163" s="62" t="n">
        <f aca="false">Massachusetts!A163</f>
        <v>44055</v>
      </c>
      <c r="B163" s="0" t="n">
        <f aca="false">Massachusetts!O163</f>
        <v>3</v>
      </c>
      <c r="C163" s="7" t="str">
        <f aca="false">TEXT(Massachusetts!P163,"MMMM")</f>
        <v>August</v>
      </c>
    </row>
    <row r="164" customFormat="false" ht="12.75" hidden="false" customHeight="false" outlineLevel="0" collapsed="false">
      <c r="A164" s="62" t="n">
        <f aca="false">Massachusetts!A164</f>
        <v>44056</v>
      </c>
      <c r="B164" s="0" t="n">
        <f aca="false">Massachusetts!O164</f>
        <v>3</v>
      </c>
      <c r="C164" s="7" t="str">
        <f aca="false">TEXT(Massachusetts!P164,"MMMM")</f>
        <v>August</v>
      </c>
    </row>
    <row r="165" customFormat="false" ht="12.75" hidden="false" customHeight="false" outlineLevel="0" collapsed="false">
      <c r="A165" s="62" t="n">
        <f aca="false">Massachusetts!A165</f>
        <v>44057</v>
      </c>
      <c r="B165" s="0" t="n">
        <f aca="false">Massachusetts!O165</f>
        <v>3</v>
      </c>
      <c r="C165" s="7" t="str">
        <f aca="false">TEXT(Massachusetts!P165,"MMMM")</f>
        <v>August</v>
      </c>
    </row>
    <row r="166" customFormat="false" ht="12.75" hidden="false" customHeight="false" outlineLevel="0" collapsed="false">
      <c r="A166" s="62" t="n">
        <f aca="false">Massachusetts!A166</f>
        <v>44058</v>
      </c>
      <c r="B166" s="0" t="n">
        <f aca="false">Massachusetts!O166</f>
        <v>3</v>
      </c>
      <c r="C166" s="7" t="str">
        <f aca="false">TEXT(Massachusetts!P166,"MMMM")</f>
        <v>August</v>
      </c>
    </row>
    <row r="167" customFormat="false" ht="12.75" hidden="false" customHeight="false" outlineLevel="0" collapsed="false">
      <c r="A167" s="62" t="n">
        <f aca="false">Massachusetts!A167</f>
        <v>44059</v>
      </c>
      <c r="B167" s="0" t="n">
        <f aca="false">Massachusetts!O167</f>
        <v>3</v>
      </c>
      <c r="C167" s="7" t="str">
        <f aca="false">TEXT(Massachusetts!P167,"MMMM")</f>
        <v>August</v>
      </c>
    </row>
    <row r="168" customFormat="false" ht="12.75" hidden="false" customHeight="false" outlineLevel="0" collapsed="false">
      <c r="A168" s="62" t="n">
        <f aca="false">Massachusetts!A168</f>
        <v>44060</v>
      </c>
      <c r="B168" s="0" t="n">
        <f aca="false">Massachusetts!O168</f>
        <v>3</v>
      </c>
      <c r="C168" s="7" t="str">
        <f aca="false">TEXT(Massachusetts!P168,"MMMM")</f>
        <v>August</v>
      </c>
    </row>
    <row r="169" customFormat="false" ht="12.75" hidden="false" customHeight="false" outlineLevel="0" collapsed="false">
      <c r="A169" s="62" t="n">
        <f aca="false">Massachusetts!A169</f>
        <v>44061</v>
      </c>
      <c r="B169" s="0" t="n">
        <f aca="false">Massachusetts!O169</f>
        <v>3</v>
      </c>
      <c r="C169" s="7" t="str">
        <f aca="false">TEXT(Massachusetts!P169,"MMMM")</f>
        <v>August</v>
      </c>
    </row>
    <row r="170" customFormat="false" ht="12.75" hidden="false" customHeight="false" outlineLevel="0" collapsed="false">
      <c r="A170" s="62" t="n">
        <f aca="false">Massachusetts!A170</f>
        <v>44062</v>
      </c>
      <c r="B170" s="0" t="n">
        <f aca="false">Massachusetts!O170</f>
        <v>3</v>
      </c>
      <c r="C170" s="7" t="str">
        <f aca="false">TEXT(Massachusetts!P170,"MMMM")</f>
        <v>August</v>
      </c>
    </row>
    <row r="171" customFormat="false" ht="12.75" hidden="false" customHeight="false" outlineLevel="0" collapsed="false">
      <c r="A171" s="62" t="n">
        <f aca="false">Massachusetts!A171</f>
        <v>44063</v>
      </c>
      <c r="B171" s="0" t="n">
        <f aca="false">Massachusetts!O171</f>
        <v>3</v>
      </c>
      <c r="C171" s="7" t="str">
        <f aca="false">TEXT(Massachusetts!P171,"MMMM")</f>
        <v>August</v>
      </c>
    </row>
    <row r="172" customFormat="false" ht="12.75" hidden="false" customHeight="false" outlineLevel="0" collapsed="false">
      <c r="A172" s="62" t="n">
        <f aca="false">Massachusetts!A172</f>
        <v>44064</v>
      </c>
      <c r="B172" s="0" t="n">
        <f aca="false">Massachusetts!O172</f>
        <v>3</v>
      </c>
      <c r="C172" s="7" t="str">
        <f aca="false">TEXT(Massachusetts!P172,"MMMM")</f>
        <v>August</v>
      </c>
    </row>
    <row r="173" customFormat="false" ht="12.75" hidden="false" customHeight="false" outlineLevel="0" collapsed="false">
      <c r="A173" s="62" t="n">
        <f aca="false">Massachusetts!A173</f>
        <v>44065</v>
      </c>
      <c r="B173" s="0" t="n">
        <f aca="false">Massachusetts!O173</f>
        <v>3</v>
      </c>
      <c r="C173" s="7" t="str">
        <f aca="false">TEXT(Massachusetts!P173,"MMMM")</f>
        <v>August</v>
      </c>
    </row>
    <row r="174" customFormat="false" ht="12.75" hidden="false" customHeight="false" outlineLevel="0" collapsed="false">
      <c r="A174" s="62" t="n">
        <f aca="false">Massachusetts!A174</f>
        <v>44066</v>
      </c>
      <c r="B174" s="0" t="n">
        <f aca="false">Massachusetts!O174</f>
        <v>3</v>
      </c>
      <c r="C174" s="7" t="str">
        <f aca="false">TEXT(Massachusetts!P174,"MMMM")</f>
        <v>August</v>
      </c>
    </row>
    <row r="175" customFormat="false" ht="12.75" hidden="false" customHeight="false" outlineLevel="0" collapsed="false">
      <c r="A175" s="62" t="n">
        <f aca="false">Massachusetts!A175</f>
        <v>44067</v>
      </c>
      <c r="B175" s="0" t="n">
        <f aca="false">Massachusetts!O175</f>
        <v>3</v>
      </c>
      <c r="C175" s="7" t="str">
        <f aca="false">TEXT(Massachusetts!P175,"MMMM")</f>
        <v>August</v>
      </c>
    </row>
    <row r="176" customFormat="false" ht="12.75" hidden="false" customHeight="false" outlineLevel="0" collapsed="false">
      <c r="A176" s="62" t="n">
        <f aca="false">Massachusetts!A176</f>
        <v>44068</v>
      </c>
      <c r="B176" s="0" t="n">
        <f aca="false">Massachusetts!O176</f>
        <v>3</v>
      </c>
      <c r="C176" s="7" t="str">
        <f aca="false">TEXT(Massachusetts!P176,"MMMM")</f>
        <v>August</v>
      </c>
    </row>
    <row r="177" customFormat="false" ht="12.75" hidden="false" customHeight="false" outlineLevel="0" collapsed="false">
      <c r="A177" s="62" t="n">
        <f aca="false">Massachusetts!A177</f>
        <v>44069</v>
      </c>
      <c r="B177" s="0" t="n">
        <f aca="false">Massachusetts!O177</f>
        <v>3</v>
      </c>
      <c r="C177" s="7" t="str">
        <f aca="false">TEXT(Massachusetts!P177,"MMMM")</f>
        <v>August</v>
      </c>
    </row>
    <row r="178" customFormat="false" ht="12.75" hidden="false" customHeight="false" outlineLevel="0" collapsed="false">
      <c r="A178" s="62" t="n">
        <f aca="false">Massachusetts!A178</f>
        <v>44070</v>
      </c>
      <c r="B178" s="0" t="n">
        <f aca="false">Massachusetts!O178</f>
        <v>3</v>
      </c>
      <c r="C178" s="7" t="str">
        <f aca="false">TEXT(Massachusetts!P178,"MMMM")</f>
        <v>August</v>
      </c>
    </row>
    <row r="179" customFormat="false" ht="12.75" hidden="false" customHeight="false" outlineLevel="0" collapsed="false">
      <c r="A179" s="62" t="n">
        <f aca="false">Massachusetts!A179</f>
        <v>44071</v>
      </c>
      <c r="B179" s="0" t="n">
        <f aca="false">Massachusetts!O179</f>
        <v>3</v>
      </c>
      <c r="C179" s="7" t="str">
        <f aca="false">TEXT(Massachusetts!P179,"MMMM")</f>
        <v>August</v>
      </c>
    </row>
    <row r="180" customFormat="false" ht="12.75" hidden="false" customHeight="false" outlineLevel="0" collapsed="false">
      <c r="A180" s="62" t="n">
        <f aca="false">Massachusetts!A180</f>
        <v>44072</v>
      </c>
      <c r="B180" s="0" t="n">
        <f aca="false">Massachusetts!O180</f>
        <v>3</v>
      </c>
      <c r="C180" s="7" t="str">
        <f aca="false">TEXT(Massachusetts!P180,"MMMM")</f>
        <v>August</v>
      </c>
    </row>
    <row r="181" customFormat="false" ht="12.75" hidden="false" customHeight="false" outlineLevel="0" collapsed="false">
      <c r="A181" s="62" t="n">
        <f aca="false">Massachusetts!A181</f>
        <v>44073</v>
      </c>
      <c r="B181" s="0" t="n">
        <f aca="false">Massachusetts!O181</f>
        <v>3</v>
      </c>
      <c r="C181" s="7" t="str">
        <f aca="false">TEXT(Massachusetts!P181,"MMMM")</f>
        <v>August</v>
      </c>
    </row>
    <row r="182" customFormat="false" ht="12.75" hidden="false" customHeight="false" outlineLevel="0" collapsed="false">
      <c r="A182" s="62" t="n">
        <f aca="false">Massachusetts!A182</f>
        <v>44074</v>
      </c>
      <c r="B182" s="0" t="n">
        <f aca="false">Massachusetts!O182</f>
        <v>3</v>
      </c>
      <c r="C182" s="7" t="str">
        <f aca="false">TEXT(Massachusetts!P182,"MMMM")</f>
        <v>August</v>
      </c>
    </row>
    <row r="183" customFormat="false" ht="12.75" hidden="false" customHeight="false" outlineLevel="0" collapsed="false">
      <c r="A183" s="62" t="n">
        <f aca="false">Massachusetts!A183</f>
        <v>44075</v>
      </c>
      <c r="B183" s="0" t="n">
        <f aca="false">Massachusetts!O183</f>
        <v>3</v>
      </c>
      <c r="C183" s="7" t="str">
        <f aca="false">TEXT(Massachusetts!P183,"MMMM")</f>
        <v>September</v>
      </c>
    </row>
    <row r="184" customFormat="false" ht="12.75" hidden="false" customHeight="false" outlineLevel="0" collapsed="false">
      <c r="A184" s="62" t="n">
        <f aca="false">Massachusetts!A184</f>
        <v>44076</v>
      </c>
      <c r="B184" s="0" t="n">
        <f aca="false">Massachusetts!O184</f>
        <v>3</v>
      </c>
      <c r="C184" s="7" t="str">
        <f aca="false">TEXT(Massachusetts!P184,"MMMM")</f>
        <v>September</v>
      </c>
    </row>
    <row r="185" customFormat="false" ht="12.75" hidden="false" customHeight="false" outlineLevel="0" collapsed="false">
      <c r="A185" s="62" t="n">
        <f aca="false">Massachusetts!A185</f>
        <v>44077</v>
      </c>
      <c r="B185" s="0" t="n">
        <f aca="false">Massachusetts!O185</f>
        <v>3</v>
      </c>
      <c r="C185" s="7" t="str">
        <f aca="false">TEXT(Massachusetts!P185,"MMMM")</f>
        <v>September</v>
      </c>
    </row>
    <row r="186" customFormat="false" ht="12.75" hidden="false" customHeight="false" outlineLevel="0" collapsed="false">
      <c r="A186" s="62" t="n">
        <f aca="false">Massachusetts!A186</f>
        <v>44078</v>
      </c>
      <c r="B186" s="0" t="n">
        <f aca="false">Massachusetts!O186</f>
        <v>3</v>
      </c>
      <c r="C186" s="7" t="str">
        <f aca="false">TEXT(Massachusetts!P186,"MMMM")</f>
        <v>September</v>
      </c>
    </row>
    <row r="187" customFormat="false" ht="12.75" hidden="false" customHeight="false" outlineLevel="0" collapsed="false">
      <c r="A187" s="62" t="n">
        <f aca="false">Massachusetts!A187</f>
        <v>44079</v>
      </c>
      <c r="B187" s="0" t="n">
        <f aca="false">Massachusetts!O187</f>
        <v>3</v>
      </c>
      <c r="C187" s="7" t="str">
        <f aca="false">TEXT(Massachusetts!P187,"MMMM")</f>
        <v>September</v>
      </c>
    </row>
    <row r="188" customFormat="false" ht="12.75" hidden="false" customHeight="false" outlineLevel="0" collapsed="false">
      <c r="A188" s="62" t="n">
        <f aca="false">Massachusetts!A188</f>
        <v>44080</v>
      </c>
      <c r="B188" s="0" t="n">
        <f aca="false">Massachusetts!O188</f>
        <v>3</v>
      </c>
      <c r="C188" s="7" t="str">
        <f aca="false">TEXT(Massachusetts!P188,"MMMM")</f>
        <v>September</v>
      </c>
    </row>
    <row r="189" customFormat="false" ht="12.75" hidden="false" customHeight="false" outlineLevel="0" collapsed="false">
      <c r="A189" s="62" t="n">
        <f aca="false">Massachusetts!A189</f>
        <v>44081</v>
      </c>
      <c r="B189" s="0" t="n">
        <f aca="false">Massachusetts!O189</f>
        <v>3</v>
      </c>
      <c r="C189" s="7" t="str">
        <f aca="false">TEXT(Massachusetts!P189,"MMMM")</f>
        <v>September</v>
      </c>
    </row>
    <row r="190" customFormat="false" ht="12.75" hidden="false" customHeight="false" outlineLevel="0" collapsed="false">
      <c r="A190" s="62" t="n">
        <f aca="false">Massachusetts!A190</f>
        <v>44082</v>
      </c>
      <c r="B190" s="0" t="n">
        <f aca="false">Massachusetts!O190</f>
        <v>3</v>
      </c>
      <c r="C190" s="7" t="str">
        <f aca="false">TEXT(Massachusetts!P190,"MMMM")</f>
        <v>September</v>
      </c>
    </row>
    <row r="191" customFormat="false" ht="12.75" hidden="false" customHeight="false" outlineLevel="0" collapsed="false">
      <c r="A191" s="62" t="n">
        <f aca="false">Massachusetts!A191</f>
        <v>44083</v>
      </c>
      <c r="B191" s="0" t="n">
        <f aca="false">Massachusetts!O191</f>
        <v>3</v>
      </c>
      <c r="C191" s="7" t="str">
        <f aca="false">TEXT(Massachusetts!P191,"MMMM")</f>
        <v>September</v>
      </c>
    </row>
    <row r="192" customFormat="false" ht="12.75" hidden="false" customHeight="false" outlineLevel="0" collapsed="false">
      <c r="A192" s="62" t="n">
        <f aca="false">Massachusetts!A192</f>
        <v>44084</v>
      </c>
      <c r="B192" s="0" t="n">
        <f aca="false">Massachusetts!O192</f>
        <v>3</v>
      </c>
      <c r="C192" s="7" t="str">
        <f aca="false">TEXT(Massachusetts!P192,"MMMM")</f>
        <v>September</v>
      </c>
    </row>
    <row r="193" customFormat="false" ht="12.75" hidden="false" customHeight="false" outlineLevel="0" collapsed="false">
      <c r="A193" s="62" t="n">
        <f aca="false">Massachusetts!A193</f>
        <v>44085</v>
      </c>
      <c r="B193" s="0" t="n">
        <f aca="false">Massachusetts!O193</f>
        <v>3</v>
      </c>
      <c r="C193" s="7" t="str">
        <f aca="false">TEXT(Massachusetts!P193,"MMMM")</f>
        <v>September</v>
      </c>
    </row>
    <row r="194" customFormat="false" ht="12.75" hidden="false" customHeight="false" outlineLevel="0" collapsed="false">
      <c r="A194" s="62" t="n">
        <f aca="false">Massachusetts!A194</f>
        <v>44086</v>
      </c>
      <c r="B194" s="0" t="n">
        <f aca="false">Massachusetts!O194</f>
        <v>3</v>
      </c>
      <c r="C194" s="7" t="str">
        <f aca="false">TEXT(Massachusetts!P194,"MMMM")</f>
        <v>September</v>
      </c>
    </row>
    <row r="195" customFormat="false" ht="12.75" hidden="false" customHeight="false" outlineLevel="0" collapsed="false">
      <c r="A195" s="62" t="n">
        <f aca="false">Massachusetts!A195</f>
        <v>44087</v>
      </c>
      <c r="B195" s="0" t="n">
        <f aca="false">Massachusetts!O195</f>
        <v>3</v>
      </c>
      <c r="C195" s="7" t="str">
        <f aca="false">TEXT(Massachusetts!P195,"MMMM")</f>
        <v>September</v>
      </c>
    </row>
    <row r="196" customFormat="false" ht="12.75" hidden="false" customHeight="false" outlineLevel="0" collapsed="false">
      <c r="A196" s="62" t="n">
        <f aca="false">Massachusetts!A196</f>
        <v>44088</v>
      </c>
      <c r="B196" s="0" t="n">
        <f aca="false">Massachusetts!O196</f>
        <v>3</v>
      </c>
      <c r="C196" s="7" t="str">
        <f aca="false">TEXT(Massachusetts!P196,"MMMM")</f>
        <v>September</v>
      </c>
    </row>
    <row r="197" customFormat="false" ht="12.75" hidden="false" customHeight="false" outlineLevel="0" collapsed="false">
      <c r="A197" s="62" t="n">
        <f aca="false">Massachusetts!A197</f>
        <v>44089</v>
      </c>
      <c r="B197" s="0" t="n">
        <f aca="false">Massachusetts!O197</f>
        <v>3</v>
      </c>
      <c r="C197" s="7" t="str">
        <f aca="false">TEXT(Massachusetts!P197,"MMMM")</f>
        <v>September</v>
      </c>
    </row>
    <row r="198" customFormat="false" ht="12.75" hidden="false" customHeight="false" outlineLevel="0" collapsed="false">
      <c r="A198" s="62" t="n">
        <f aca="false">Massachusetts!A198</f>
        <v>44090</v>
      </c>
      <c r="B198" s="0" t="n">
        <f aca="false">Massachusetts!O198</f>
        <v>3</v>
      </c>
      <c r="C198" s="7" t="str">
        <f aca="false">TEXT(Massachusetts!P198,"MMMM")</f>
        <v>September</v>
      </c>
    </row>
    <row r="199" customFormat="false" ht="12.75" hidden="false" customHeight="false" outlineLevel="0" collapsed="false">
      <c r="A199" s="62" t="n">
        <f aca="false">Massachusetts!A199</f>
        <v>44091</v>
      </c>
      <c r="B199" s="0" t="n">
        <f aca="false">Massachusetts!O199</f>
        <v>3</v>
      </c>
      <c r="C199" s="7" t="str">
        <f aca="false">TEXT(Massachusetts!P199,"MMMM")</f>
        <v>September</v>
      </c>
    </row>
    <row r="200" customFormat="false" ht="12.75" hidden="false" customHeight="false" outlineLevel="0" collapsed="false">
      <c r="A200" s="62" t="n">
        <f aca="false">Massachusetts!A200</f>
        <v>44092</v>
      </c>
      <c r="B200" s="0" t="n">
        <f aca="false">Massachusetts!O200</f>
        <v>3</v>
      </c>
      <c r="C200" s="7" t="str">
        <f aca="false">TEXT(Massachusetts!P200,"MMMM")</f>
        <v>September</v>
      </c>
    </row>
    <row r="201" customFormat="false" ht="12.75" hidden="false" customHeight="false" outlineLevel="0" collapsed="false">
      <c r="A201" s="62" t="n">
        <f aca="false">Massachusetts!A201</f>
        <v>44093</v>
      </c>
      <c r="B201" s="0" t="n">
        <f aca="false">Massachusetts!O201</f>
        <v>3</v>
      </c>
      <c r="C201" s="7" t="str">
        <f aca="false">TEXT(Massachusetts!P201,"MMMM")</f>
        <v>September</v>
      </c>
    </row>
    <row r="202" customFormat="false" ht="12.75" hidden="false" customHeight="false" outlineLevel="0" collapsed="false">
      <c r="A202" s="62" t="n">
        <f aca="false">Massachusetts!A202</f>
        <v>44094</v>
      </c>
      <c r="B202" s="0" t="n">
        <f aca="false">Massachusetts!O202</f>
        <v>3</v>
      </c>
      <c r="C202" s="7" t="str">
        <f aca="false">TEXT(Massachusetts!P202,"MMMM")</f>
        <v>September</v>
      </c>
    </row>
    <row r="203" customFormat="false" ht="12.75" hidden="false" customHeight="false" outlineLevel="0" collapsed="false">
      <c r="A203" s="62" t="n">
        <f aca="false">Massachusetts!A203</f>
        <v>44095</v>
      </c>
      <c r="B203" s="0" t="n">
        <f aca="false">Massachusetts!O203</f>
        <v>3</v>
      </c>
      <c r="C203" s="7" t="str">
        <f aca="false">TEXT(Massachusetts!P203,"MMMM")</f>
        <v>September</v>
      </c>
    </row>
    <row r="204" customFormat="false" ht="12.75" hidden="false" customHeight="false" outlineLevel="0" collapsed="false">
      <c r="A204" s="62" t="n">
        <f aca="false">Massachusetts!A204</f>
        <v>44096</v>
      </c>
      <c r="B204" s="0" t="n">
        <f aca="false">Massachusetts!O204</f>
        <v>3</v>
      </c>
      <c r="C204" s="7" t="str">
        <f aca="false">TEXT(Massachusetts!P204,"MMMM")</f>
        <v>September</v>
      </c>
    </row>
    <row r="205" customFormat="false" ht="12.75" hidden="false" customHeight="false" outlineLevel="0" collapsed="false">
      <c r="A205" s="62" t="n">
        <f aca="false">Massachusetts!A205</f>
        <v>44097</v>
      </c>
      <c r="B205" s="0" t="n">
        <f aca="false">Massachusetts!O205</f>
        <v>3</v>
      </c>
      <c r="C205" s="7" t="str">
        <f aca="false">TEXT(Massachusetts!P205,"MMMM")</f>
        <v>September</v>
      </c>
    </row>
    <row r="206" customFormat="false" ht="12.75" hidden="false" customHeight="false" outlineLevel="0" collapsed="false">
      <c r="A206" s="62" t="n">
        <f aca="false">Massachusetts!A206</f>
        <v>44098</v>
      </c>
      <c r="B206" s="0" t="n">
        <f aca="false">Massachusetts!O206</f>
        <v>3</v>
      </c>
      <c r="C206" s="7" t="str">
        <f aca="false">TEXT(Massachusetts!P206,"MMMM")</f>
        <v>September</v>
      </c>
    </row>
    <row r="207" customFormat="false" ht="12.75" hidden="false" customHeight="false" outlineLevel="0" collapsed="false">
      <c r="A207" s="62" t="n">
        <f aca="false">Massachusetts!A207</f>
        <v>44099</v>
      </c>
      <c r="B207" s="0" t="n">
        <f aca="false">Massachusetts!O207</f>
        <v>3</v>
      </c>
      <c r="C207" s="7" t="str">
        <f aca="false">TEXT(Massachusetts!P207,"MMMM")</f>
        <v>September</v>
      </c>
    </row>
    <row r="208" customFormat="false" ht="12.75" hidden="false" customHeight="false" outlineLevel="0" collapsed="false">
      <c r="A208" s="62" t="n">
        <f aca="false">Massachusetts!A208</f>
        <v>44100</v>
      </c>
      <c r="B208" s="0" t="n">
        <f aca="false">Massachusetts!O208</f>
        <v>3</v>
      </c>
      <c r="C208" s="7" t="str">
        <f aca="false">TEXT(Massachusetts!P208,"MMMM")</f>
        <v>September</v>
      </c>
    </row>
    <row r="209" customFormat="false" ht="12.75" hidden="false" customHeight="false" outlineLevel="0" collapsed="false">
      <c r="A209" s="62" t="n">
        <f aca="false">Massachusetts!A209</f>
        <v>44101</v>
      </c>
      <c r="B209" s="0" t="n">
        <f aca="false">Massachusetts!O209</f>
        <v>3</v>
      </c>
      <c r="C209" s="7" t="str">
        <f aca="false">TEXT(Massachusetts!P209,"MMMM")</f>
        <v>September</v>
      </c>
    </row>
    <row r="210" customFormat="false" ht="12.75" hidden="false" customHeight="false" outlineLevel="0" collapsed="false">
      <c r="A210" s="62" t="n">
        <f aca="false">Massachusetts!A210</f>
        <v>44102</v>
      </c>
      <c r="B210" s="0" t="n">
        <f aca="false">Massachusetts!O210</f>
        <v>3</v>
      </c>
      <c r="C210" s="7" t="str">
        <f aca="false">TEXT(Massachusetts!P210,"MMMM")</f>
        <v>September</v>
      </c>
    </row>
    <row r="211" customFormat="false" ht="12.75" hidden="false" customHeight="false" outlineLevel="0" collapsed="false">
      <c r="A211" s="62" t="n">
        <f aca="false">Massachusetts!A211</f>
        <v>44103</v>
      </c>
      <c r="B211" s="0" t="n">
        <f aca="false">Massachusetts!O211</f>
        <v>3</v>
      </c>
      <c r="C211" s="7" t="str">
        <f aca="false">TEXT(Massachusetts!P211,"MMMM")</f>
        <v>September</v>
      </c>
    </row>
    <row r="212" customFormat="false" ht="12.75" hidden="false" customHeight="false" outlineLevel="0" collapsed="false">
      <c r="A212" s="62" t="n">
        <f aca="false">Massachusetts!A212</f>
        <v>44104</v>
      </c>
      <c r="B212" s="0" t="n">
        <f aca="false">Massachusetts!O212</f>
        <v>3</v>
      </c>
      <c r="C212" s="7" t="str">
        <f aca="false">TEXT(Massachusetts!P212,"MMMM")</f>
        <v>September</v>
      </c>
    </row>
    <row r="213" customFormat="false" ht="12.75" hidden="false" customHeight="false" outlineLevel="0" collapsed="false">
      <c r="A213" s="62" t="n">
        <f aca="false">Massachusetts!A213</f>
        <v>44105</v>
      </c>
      <c r="B213" s="0" t="n">
        <f aca="false">Massachusetts!O213</f>
        <v>3</v>
      </c>
      <c r="C213" s="7" t="str">
        <f aca="false">TEXT(Massachusetts!P213,"MMMM")</f>
        <v>October</v>
      </c>
    </row>
    <row r="214" customFormat="false" ht="12.75" hidden="false" customHeight="false" outlineLevel="0" collapsed="false">
      <c r="A214" s="62" t="n">
        <f aca="false">Massachusetts!A214</f>
        <v>44106</v>
      </c>
      <c r="B214" s="0" t="n">
        <f aca="false">Massachusetts!O214</f>
        <v>3</v>
      </c>
      <c r="C214" s="7" t="str">
        <f aca="false">TEXT(Massachusetts!P214,"MMMM")</f>
        <v>October</v>
      </c>
    </row>
    <row r="215" customFormat="false" ht="12.75" hidden="false" customHeight="false" outlineLevel="0" collapsed="false">
      <c r="A215" s="62" t="n">
        <f aca="false">Massachusetts!A215</f>
        <v>44107</v>
      </c>
      <c r="B215" s="0" t="n">
        <f aca="false">Massachusetts!O215</f>
        <v>3</v>
      </c>
      <c r="C215" s="7" t="str">
        <f aca="false">TEXT(Massachusetts!P215,"MMMM")</f>
        <v>October</v>
      </c>
    </row>
    <row r="216" customFormat="false" ht="12.75" hidden="false" customHeight="false" outlineLevel="0" collapsed="false">
      <c r="A216" s="62" t="n">
        <f aca="false">Massachusetts!A216</f>
        <v>44108</v>
      </c>
      <c r="B216" s="0" t="n">
        <f aca="false">Massachusetts!O216</f>
        <v>3</v>
      </c>
      <c r="C216" s="7" t="str">
        <f aca="false">TEXT(Massachusetts!P216,"MMMM")</f>
        <v>October</v>
      </c>
    </row>
    <row r="217" customFormat="false" ht="12.8" hidden="false" customHeight="false" outlineLevel="0" collapsed="false">
      <c r="A217" s="62" t="n">
        <f aca="false">Massachusetts!A217</f>
        <v>44109</v>
      </c>
      <c r="B217" s="0" t="n">
        <f aca="false">Massachusetts!O217</f>
        <v>3</v>
      </c>
      <c r="C217" s="7" t="str">
        <f aca="false">TEXT(Massachusetts!P217,"MMMM")</f>
        <v>October</v>
      </c>
    </row>
    <row r="218" customFormat="false" ht="12.8" hidden="false" customHeight="false" outlineLevel="0" collapsed="false">
      <c r="A218" s="62" t="n">
        <f aca="false">Massachusetts!A218</f>
        <v>44110</v>
      </c>
      <c r="B218" s="0" t="n">
        <f aca="false">Massachusetts!O218</f>
        <v>3</v>
      </c>
      <c r="C218" s="7" t="str">
        <f aca="false">TEXT(Massachusetts!P218,"MMMM")</f>
        <v>October</v>
      </c>
    </row>
    <row r="219" customFormat="false" ht="12.8" hidden="false" customHeight="false" outlineLevel="0" collapsed="false">
      <c r="A219" s="62" t="n">
        <f aca="false">Massachusetts!A219</f>
        <v>44111</v>
      </c>
      <c r="B219" s="0" t="n">
        <f aca="false">Massachusetts!O219</f>
        <v>3</v>
      </c>
      <c r="C219" s="7" t="str">
        <f aca="false">TEXT(Massachusetts!P219,"MMMM")</f>
        <v>October</v>
      </c>
    </row>
    <row r="220" customFormat="false" ht="12.8" hidden="false" customHeight="false" outlineLevel="0" collapsed="false">
      <c r="A220" s="62" t="n">
        <f aca="false">Massachusetts!A220</f>
        <v>44112</v>
      </c>
      <c r="B220" s="0" t="n">
        <f aca="false">Massachusetts!O220</f>
        <v>3</v>
      </c>
      <c r="C220" s="7" t="str">
        <f aca="false">TEXT(Massachusetts!P220,"MMMM")</f>
        <v>October</v>
      </c>
    </row>
    <row r="221" customFormat="false" ht="12.8" hidden="false" customHeight="false" outlineLevel="0" collapsed="false">
      <c r="A221" s="62" t="n">
        <f aca="false">Massachusetts!A221</f>
        <v>44113</v>
      </c>
      <c r="B221" s="0" t="n">
        <f aca="false">Massachusetts!O221</f>
        <v>3</v>
      </c>
      <c r="C221" s="7" t="str">
        <f aca="false">TEXT(Massachusetts!P221,"MMMM")</f>
        <v>October</v>
      </c>
    </row>
    <row r="222" customFormat="false" ht="12.8" hidden="false" customHeight="false" outlineLevel="0" collapsed="false">
      <c r="A222" s="62" t="n">
        <f aca="false">Massachusetts!A222</f>
        <v>44114</v>
      </c>
      <c r="B222" s="0" t="n">
        <f aca="false">Massachusetts!O222</f>
        <v>3</v>
      </c>
      <c r="C222" s="7" t="str">
        <f aca="false">TEXT(Massachusetts!P222,"MMMM")</f>
        <v>October</v>
      </c>
    </row>
    <row r="223" customFormat="false" ht="12.8" hidden="false" customHeight="false" outlineLevel="0" collapsed="false">
      <c r="A223" s="62" t="n">
        <f aca="false">Massachusetts!A223</f>
        <v>44115</v>
      </c>
      <c r="B223" s="0" t="n">
        <f aca="false">Massachusetts!O223</f>
        <v>3</v>
      </c>
      <c r="C223" s="7" t="str">
        <f aca="false">TEXT(Massachusetts!P223,"MMMM")</f>
        <v>October</v>
      </c>
    </row>
    <row r="224" customFormat="false" ht="12.8" hidden="false" customHeight="false" outlineLevel="0" collapsed="false">
      <c r="A224" s="62" t="n">
        <f aca="false">Massachusetts!A224</f>
        <v>44116</v>
      </c>
      <c r="B224" s="0" t="n">
        <f aca="false">Massachusetts!O224</f>
        <v>3</v>
      </c>
      <c r="C224" s="7" t="str">
        <f aca="false">TEXT(Massachusetts!P224,"MMMM")</f>
        <v>October</v>
      </c>
    </row>
    <row r="225" customFormat="false" ht="12.8" hidden="false" customHeight="false" outlineLevel="0" collapsed="false">
      <c r="A225" s="62" t="n">
        <f aca="false">Massachusetts!A225</f>
        <v>44117</v>
      </c>
      <c r="B225" s="0" t="n">
        <f aca="false">Massachusetts!O225</f>
        <v>3</v>
      </c>
      <c r="C225" s="7" t="str">
        <f aca="false">TEXT(Massachusetts!P225,"MMMM")</f>
        <v>October</v>
      </c>
    </row>
    <row r="226" customFormat="false" ht="12.8" hidden="false" customHeight="false" outlineLevel="0" collapsed="false">
      <c r="A226" s="62" t="n">
        <f aca="false">Massachusetts!A226</f>
        <v>44118</v>
      </c>
      <c r="B226" s="0" t="n">
        <f aca="false">Massachusetts!O226</f>
        <v>3</v>
      </c>
      <c r="C226" s="7" t="str">
        <f aca="false">TEXT(Massachusetts!P226,"MMMM")</f>
        <v>October</v>
      </c>
    </row>
    <row r="227" customFormat="false" ht="12.8" hidden="false" customHeight="false" outlineLevel="0" collapsed="false">
      <c r="A227" s="62" t="n">
        <f aca="false">Massachusetts!A227</f>
        <v>44119</v>
      </c>
      <c r="B227" s="0" t="n">
        <f aca="false">Massachusetts!O227</f>
        <v>3</v>
      </c>
      <c r="C227" s="7" t="str">
        <f aca="false">TEXT(Massachusetts!P227,"MMMM")</f>
        <v>October</v>
      </c>
    </row>
    <row r="228" customFormat="false" ht="12.8" hidden="false" customHeight="false" outlineLevel="0" collapsed="false">
      <c r="A228" s="62" t="n">
        <f aca="false">Massachusetts!A228</f>
        <v>44120</v>
      </c>
      <c r="B228" s="0" t="n">
        <f aca="false">Massachusetts!O228</f>
        <v>3</v>
      </c>
      <c r="C228" s="7" t="str">
        <f aca="false">TEXT(Massachusetts!P228,"MMMM")</f>
        <v>October</v>
      </c>
    </row>
    <row r="229" customFormat="false" ht="12.8" hidden="false" customHeight="false" outlineLevel="0" collapsed="false">
      <c r="A229" s="62" t="n">
        <f aca="false">Massachusetts!A229</f>
        <v>44121</v>
      </c>
      <c r="B229" s="0" t="n">
        <f aca="false">Massachusetts!O229</f>
        <v>3</v>
      </c>
      <c r="C229" s="7" t="str">
        <f aca="false">TEXT(Massachusetts!P229,"MMMM")</f>
        <v>October</v>
      </c>
    </row>
    <row r="230" customFormat="false" ht="12.8" hidden="false" customHeight="false" outlineLevel="0" collapsed="false">
      <c r="A230" s="62" t="n">
        <f aca="false">Massachusetts!A230</f>
        <v>44122</v>
      </c>
      <c r="B230" s="0" t="n">
        <f aca="false">Massachusetts!O230</f>
        <v>3</v>
      </c>
      <c r="C230" s="7" t="str">
        <f aca="false">TEXT(Massachusetts!P230,"MMMM")</f>
        <v>October</v>
      </c>
    </row>
    <row r="231" customFormat="false" ht="12.8" hidden="false" customHeight="false" outlineLevel="0" collapsed="false">
      <c r="A231" s="62" t="n">
        <f aca="false">Massachusetts!A231</f>
        <v>44123</v>
      </c>
      <c r="B231" s="0" t="n">
        <f aca="false">Massachusetts!O231</f>
        <v>3</v>
      </c>
      <c r="C231" s="7" t="str">
        <f aca="false">TEXT(Massachusetts!P231,"MMMM")</f>
        <v>October</v>
      </c>
    </row>
    <row r="232" customFormat="false" ht="12.8" hidden="false" customHeight="false" outlineLevel="0" collapsed="false">
      <c r="A232" s="62" t="n">
        <f aca="false">Massachusetts!A232</f>
        <v>44124</v>
      </c>
      <c r="B232" s="0" t="n">
        <f aca="false">Massachusetts!O232</f>
        <v>3</v>
      </c>
      <c r="C232" s="7" t="str">
        <f aca="false">TEXT(Massachusetts!P232,"MMMM")</f>
        <v>October</v>
      </c>
    </row>
    <row r="233" customFormat="false" ht="12.8" hidden="false" customHeight="false" outlineLevel="0" collapsed="false">
      <c r="A233" s="62" t="n">
        <f aca="false">Massachusetts!A233</f>
        <v>44125</v>
      </c>
      <c r="B233" s="0" t="n">
        <f aca="false">Massachusetts!O233</f>
        <v>3</v>
      </c>
      <c r="C233" s="7" t="str">
        <f aca="false">TEXT(Massachusetts!P233,"MMMM")</f>
        <v>October</v>
      </c>
    </row>
    <row r="234" customFormat="false" ht="12.8" hidden="false" customHeight="false" outlineLevel="0" collapsed="false">
      <c r="A234" s="62" t="n">
        <f aca="false">Massachusetts!A234</f>
        <v>44126</v>
      </c>
      <c r="B234" s="0" t="n">
        <f aca="false">Massachusetts!O234</f>
        <v>3</v>
      </c>
      <c r="C234" s="7" t="str">
        <f aca="false">TEXT(Massachusetts!P234,"MMMM")</f>
        <v>October</v>
      </c>
    </row>
    <row r="235" customFormat="false" ht="12.8" hidden="false" customHeight="false" outlineLevel="0" collapsed="false">
      <c r="A235" s="62" t="n">
        <f aca="false">Massachusetts!A235</f>
        <v>44127</v>
      </c>
      <c r="B235" s="0" t="n">
        <f aca="false">Massachusetts!O235</f>
        <v>3</v>
      </c>
      <c r="C235" s="7" t="str">
        <f aca="false">TEXT(Massachusetts!P235,"MMMM")</f>
        <v>October</v>
      </c>
    </row>
    <row r="236" customFormat="false" ht="12.8" hidden="false" customHeight="false" outlineLevel="0" collapsed="false">
      <c r="A236" s="62" t="n">
        <f aca="false">Massachusetts!A236</f>
        <v>44128</v>
      </c>
      <c r="B236" s="0" t="n">
        <f aca="false">Massachusetts!O236</f>
        <v>4</v>
      </c>
      <c r="C236" s="7" t="str">
        <f aca="false">TEXT(Massachusetts!P236,"MMMM")</f>
        <v>October</v>
      </c>
    </row>
    <row r="237" customFormat="false" ht="12.8" hidden="false" customHeight="false" outlineLevel="0" collapsed="false">
      <c r="A237" s="62" t="n">
        <f aca="false">Massachusetts!A237</f>
        <v>44129</v>
      </c>
      <c r="B237" s="0" t="n">
        <f aca="false">Massachusetts!O237</f>
        <v>4</v>
      </c>
      <c r="C237" s="7" t="str">
        <f aca="false">TEXT(Massachusetts!P237,"MMMM")</f>
        <v>October</v>
      </c>
    </row>
    <row r="238" customFormat="false" ht="12.8" hidden="false" customHeight="false" outlineLevel="0" collapsed="false">
      <c r="A238" s="62" t="n">
        <f aca="false">Massachusetts!A238</f>
        <v>44130</v>
      </c>
      <c r="B238" s="0" t="n">
        <f aca="false">Massachusetts!O238</f>
        <v>4</v>
      </c>
      <c r="C238" s="7" t="str">
        <f aca="false">TEXT(Massachusetts!P238,"MMMM")</f>
        <v>October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F1:M35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M19" activeCellId="0" sqref="M19"/>
    </sheetView>
  </sheetViews>
  <sheetFormatPr defaultColWidth="12.0390625" defaultRowHeight="12.75" zeroHeight="false" outlineLevelRow="0" outlineLevelCol="0"/>
  <cols>
    <col collapsed="false" customWidth="true" hidden="false" outlineLevel="0" max="6" min="6" style="0" width="14.62"/>
  </cols>
  <sheetData>
    <row r="1" customFormat="false" ht="12.8" hidden="false" customHeight="false" outlineLevel="0" collapsed="false"/>
    <row r="2" customFormat="false" ht="12.8" hidden="false" customHeight="false" outlineLevel="0" collapsed="false"/>
    <row r="3" customFormat="false" ht="23.85" hidden="false" customHeight="false" outlineLevel="0" collapsed="false">
      <c r="F3" s="65" t="s">
        <v>78</v>
      </c>
      <c r="G3" s="11" t="n">
        <f aca="false">AVERAGE(Massachusetts!$C$50:$C$56)</f>
        <v>2402.71428571429</v>
      </c>
      <c r="H3" s="11" t="n">
        <f aca="false">AVERAGE(Massachusetts!$C$50:$C$56)</f>
        <v>2402.71428571429</v>
      </c>
      <c r="I3" s="11" t="n">
        <f aca="false">AVERAGE(Massachusetts!$C$50:$C$56)</f>
        <v>2402.71428571429</v>
      </c>
      <c r="J3" s="11" t="n">
        <f aca="false">AVERAGE(Massachusetts!$C$50:$C$56)</f>
        <v>2402.71428571429</v>
      </c>
      <c r="K3" s="11" t="n">
        <f aca="false">AVERAGE(Massachusetts!$C$50:$C$56)</f>
        <v>2402.71428571429</v>
      </c>
      <c r="L3" s="11" t="n">
        <f aca="false">AVERAGE(Massachusetts!$C$50:$C$56)</f>
        <v>2402.71428571429</v>
      </c>
      <c r="M3" s="11" t="n">
        <f aca="false">AVERAGE(Massachusetts!$C$50:$C$56)</f>
        <v>2402.71428571429</v>
      </c>
    </row>
    <row r="4" customFormat="false" ht="12.8" hidden="false" customHeight="false" outlineLevel="0" collapsed="false"/>
    <row r="5" customFormat="false" ht="12.8" hidden="false" customHeight="false" outlineLevel="0" collapsed="false">
      <c r="F5" s="65" t="s">
        <v>79</v>
      </c>
      <c r="G5" s="11" t="n">
        <f aca="false">AVERAGE(Massachusetts!$C184:$C190)</f>
        <v>296.571428571429</v>
      </c>
      <c r="H5" s="11" t="n">
        <f aca="false">AVERAGE(Massachusetts!$C190:$C196)</f>
        <v>299</v>
      </c>
      <c r="I5" s="11" t="n">
        <f aca="false">AVERAGE(Massachusetts!$C196:$C202)</f>
        <v>367.857142857143</v>
      </c>
      <c r="J5" s="11" t="n">
        <f aca="false">AVERAGE(Massachusetts!$C202:$C208)</f>
        <v>384.714285714286</v>
      </c>
      <c r="K5" s="11" t="n">
        <f aca="false">AVERAGE(Massachusetts!$C208:$C214)</f>
        <v>556.714285714286</v>
      </c>
      <c r="L5" s="11" t="n">
        <f aca="false">AVERAGE(Massachusetts!$C214:$C220)</f>
        <v>545.142857142857</v>
      </c>
      <c r="M5" s="11" t="n">
        <f aca="false">AVERAGE(Massachusetts!$C215:$C221)</f>
        <v>542.428571428571</v>
      </c>
    </row>
    <row r="6" customFormat="false" ht="12.8" hidden="false" customHeight="false" outlineLevel="0" collapsed="false">
      <c r="G6" s="11"/>
      <c r="H6" s="11"/>
      <c r="I6" s="11"/>
      <c r="J6" s="11"/>
      <c r="K6" s="11"/>
      <c r="L6" s="11"/>
      <c r="M6" s="11"/>
    </row>
    <row r="7" customFormat="false" ht="23.85" hidden="false" customHeight="false" outlineLevel="0" collapsed="false">
      <c r="F7" s="65" t="s">
        <v>80</v>
      </c>
      <c r="G7" s="9" t="n">
        <f aca="false">(G5/G3)</f>
        <v>0.12343183304596</v>
      </c>
      <c r="H7" s="9" t="n">
        <f aca="false">(H5/H3)</f>
        <v>0.124442594684583</v>
      </c>
      <c r="I7" s="9" t="n">
        <f aca="false">(I5/I3)</f>
        <v>0.153100659967893</v>
      </c>
      <c r="J7" s="9" t="n">
        <f aca="false">(J5/J3)</f>
        <v>0.160116534871277</v>
      </c>
      <c r="K7" s="9" t="n">
        <f aca="false">(K5/K3)</f>
        <v>0.231702241512575</v>
      </c>
      <c r="L7" s="9" t="n">
        <f aca="false">(L5/L3)</f>
        <v>0.226886259587371</v>
      </c>
      <c r="M7" s="9" t="n">
        <f aca="false">(M5/M3)</f>
        <v>0.225756584814793</v>
      </c>
    </row>
    <row r="8" customFormat="false" ht="12.8" hidden="false" customHeight="false" outlineLevel="0" collapsed="false">
      <c r="G8" s="11"/>
    </row>
    <row r="9" customFormat="false" ht="12.8" hidden="false" customHeight="false" outlineLevel="0" collapsed="false">
      <c r="G9" s="11"/>
    </row>
    <row r="10" customFormat="false" ht="12.8" hidden="false" customHeight="false" outlineLevel="0" collapsed="false">
      <c r="G10" s="11"/>
    </row>
    <row r="11" customFormat="false" ht="12.8" hidden="false" customHeight="false" outlineLevel="0" collapsed="false"/>
    <row r="12" customFormat="false" ht="12.8" hidden="false" customHeight="false" outlineLevel="0" collapsed="false">
      <c r="G12" s="11"/>
    </row>
    <row r="13" customFormat="false" ht="12.8" hidden="false" customHeight="false" outlineLevel="0" collapsed="false">
      <c r="G13" s="11"/>
    </row>
    <row r="14" customFormat="false" ht="12.8" hidden="false" customHeight="false" outlineLevel="0" collapsed="false">
      <c r="G14" s="11"/>
    </row>
    <row r="15" customFormat="false" ht="12.8" hidden="false" customHeight="false" outlineLevel="0" collapsed="false">
      <c r="G15" s="11"/>
    </row>
    <row r="16" customFormat="false" ht="12.8" hidden="false" customHeight="false" outlineLevel="0" collapsed="false">
      <c r="G16" s="11"/>
    </row>
    <row r="17" customFormat="false" ht="12.8" hidden="false" customHeight="false" outlineLevel="0" collapsed="false"/>
    <row r="18" customFormat="false" ht="12.8" hidden="false" customHeight="false" outlineLevel="0" collapsed="false">
      <c r="G18" s="11"/>
    </row>
    <row r="19" customFormat="false" ht="12.8" hidden="false" customHeight="false" outlineLevel="0" collapsed="false">
      <c r="G19" s="11"/>
    </row>
    <row r="20" customFormat="false" ht="12.8" hidden="false" customHeight="false" outlineLevel="0" collapsed="false">
      <c r="G20" s="11"/>
    </row>
    <row r="21" customFormat="false" ht="12.8" hidden="false" customHeight="false" outlineLevel="0" collapsed="false">
      <c r="G21" s="11"/>
    </row>
    <row r="22" customFormat="false" ht="12.8" hidden="false" customHeight="false" outlineLevel="0" collapsed="false">
      <c r="G22" s="11"/>
    </row>
    <row r="23" customFormat="false" ht="12.8" hidden="false" customHeight="false" outlineLevel="0" collapsed="false"/>
    <row r="24" customFormat="false" ht="12.8" hidden="false" customHeight="false" outlineLevel="0" collapsed="false">
      <c r="G24" s="11"/>
    </row>
    <row r="25" customFormat="false" ht="12.8" hidden="false" customHeight="false" outlineLevel="0" collapsed="false">
      <c r="G25" s="11"/>
    </row>
    <row r="26" customFormat="false" ht="12.8" hidden="false" customHeight="false" outlineLevel="0" collapsed="false">
      <c r="G26" s="11"/>
    </row>
    <row r="27" customFormat="false" ht="12.8" hidden="false" customHeight="false" outlineLevel="0" collapsed="false">
      <c r="G27" s="11"/>
    </row>
    <row r="28" customFormat="false" ht="12.8" hidden="false" customHeight="false" outlineLevel="0" collapsed="false">
      <c r="G28" s="11"/>
    </row>
    <row r="29" customFormat="false" ht="12.8" hidden="false" customHeight="false" outlineLevel="0" collapsed="false"/>
    <row r="30" customFormat="false" ht="12.8" hidden="false" customHeight="false" outlineLevel="0" collapsed="false">
      <c r="G30" s="11"/>
    </row>
    <row r="31" customFormat="false" ht="12.8" hidden="false" customHeight="false" outlineLevel="0" collapsed="false">
      <c r="G31" s="11"/>
    </row>
    <row r="32" customFormat="false" ht="12.8" hidden="false" customHeight="false" outlineLevel="0" collapsed="false">
      <c r="G32" s="11"/>
    </row>
    <row r="33" customFormat="false" ht="12.8" hidden="false" customHeight="false" outlineLevel="0" collapsed="false">
      <c r="G33" s="11"/>
    </row>
    <row r="34" customFormat="false" ht="12.8" hidden="false" customHeight="false" outlineLevel="0" collapsed="false">
      <c r="G34" s="11"/>
    </row>
    <row r="35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2020-10-06T13:04:55Z</dcterms:created>
  <dc:creator/>
  <dc:description/>
  <dc:language>en-US</dc:language>
  <cp:lastModifiedBy/>
  <dcterms:modified xsi:type="dcterms:W3CDTF">2020-10-26T16:38:07Z</dcterms:modified>
  <cp:revision>669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